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D:\★陸上_記録情報\2023\★大会データ作成\20230422_61強化記録会\01_実施要項\"/>
    </mc:Choice>
  </mc:AlternateContent>
  <workbookProtection workbookAlgorithmName="SHA-512" workbookHashValue="tyeam3JeLxpogpJfMkuHHW8UR6I8WlZNisBFaxjOdQX/+iF+9X18k8N3CI5BdO5gfb1aZTRUYRnp7q1iX28bGQ==" workbookSaltValue="4Sg8QcnrQaK/s93kHdsVrw==" workbookSpinCount="100000" lockStructure="1"/>
  <bookViews>
    <workbookView xWindow="0" yWindow="0" windowWidth="19200" windowHeight="9315" tabRatio="897"/>
  </bookViews>
  <sheets>
    <sheet name="基礎データ【必ず入力してください】" sheetId="38" r:id="rId1"/>
    <sheet name="申込書（個人種目）" sheetId="1" r:id="rId2"/>
    <sheet name="申込書（リレー種目）" sheetId="41" r:id="rId3"/>
    <sheet name="参加料等金額" sheetId="36" r:id="rId4"/>
    <sheet name="自由シート" sheetId="34" r:id="rId5"/>
    <sheet name="kyougisha転記用" sheetId="39" state="hidden" r:id="rId6"/>
    <sheet name="relay転記用" sheetId="42" state="hidden" r:id="rId7"/>
    <sheet name="(リスト)" sheetId="37" state="hidden" r:id="rId8"/>
    <sheet name="(種目・作業用)" sheetId="2" state="hidden" r:id="rId9"/>
    <sheet name="(種目資料・作業用)" sheetId="40" state="hidden" r:id="rId10"/>
  </sheets>
  <definedNames>
    <definedName name="_xlnm.Print_Area" localSheetId="8">'(種目・作業用)'!$A$1:$F$52</definedName>
    <definedName name="_xlnm.Print_Area" localSheetId="0">基礎データ【必ず入力してください】!$A$1:$D$27</definedName>
    <definedName name="_xlnm.Print_Area" localSheetId="3">参加料等金額!$A$1:$L$17</definedName>
    <definedName name="_xlnm.Print_Area" localSheetId="2">'申込書（リレー種目）'!$A$1:$N$78</definedName>
    <definedName name="_xlnm.Print_Area" localSheetId="1">'申込書（個人種目）'!$A$1:$N$160</definedName>
    <definedName name="チーム名">'(リスト)'!$S$2:$S$6</definedName>
    <definedName name="リレー種目">'(リスト)'!$R$2:$R$3</definedName>
    <definedName name="一般・大学">'(リスト)'!$A$2:$A$132</definedName>
    <definedName name="学年">'(リスト)'!$G$2:$G$18</definedName>
    <definedName name="区分性別">'(リスト)'!$I$2:$J$11</definedName>
    <definedName name="県">'(リスト)'!$L$2:$M$49</definedName>
    <definedName name="高校">'(リスト)'!$A$133:$A$194</definedName>
    <definedName name="種目">'(種目・作業用)'!$A$2:$D$51</definedName>
    <definedName name="所属">'(リスト)'!$A$2:$C$295</definedName>
    <definedName name="女">'(リスト)'!$P$2:$P$19</definedName>
    <definedName name="性別">'(リスト)'!$E$2:$E$3</definedName>
    <definedName name="男">'(リスト)'!$O$2:$O$23</definedName>
    <definedName name="中学">'(リスト)'!$A$195:$A$295</definedName>
  </definedNames>
  <calcPr calcId="152511"/>
</workbook>
</file>

<file path=xl/calcChain.xml><?xml version="1.0" encoding="utf-8"?>
<calcChain xmlns="http://schemas.openxmlformats.org/spreadsheetml/2006/main">
  <c r="AD65" i="41" l="1"/>
  <c r="AD66" i="41"/>
  <c r="AD67" i="41"/>
  <c r="AD68" i="41"/>
  <c r="AD69" i="41"/>
  <c r="AD64" i="41"/>
  <c r="AD59" i="41"/>
  <c r="AD60" i="41"/>
  <c r="AD61" i="41"/>
  <c r="AD62" i="41"/>
  <c r="AD63" i="41"/>
  <c r="AD58" i="41"/>
  <c r="AD53" i="41"/>
  <c r="AD54" i="41"/>
  <c r="AD55" i="41"/>
  <c r="AD56" i="41"/>
  <c r="AD57" i="41"/>
  <c r="AD52" i="41"/>
  <c r="AD47" i="41"/>
  <c r="AD48" i="41"/>
  <c r="AD49" i="41"/>
  <c r="AD50" i="41"/>
  <c r="AD51" i="41"/>
  <c r="AD46" i="41"/>
  <c r="AD26" i="41"/>
  <c r="AD27" i="41"/>
  <c r="AD28" i="41"/>
  <c r="AD29" i="41"/>
  <c r="AD30" i="41"/>
  <c r="AD25" i="41"/>
  <c r="AD20" i="41"/>
  <c r="AD21" i="41"/>
  <c r="AD22" i="41"/>
  <c r="AD23" i="41"/>
  <c r="AD24" i="41"/>
  <c r="AD19" i="41"/>
  <c r="AD14" i="41"/>
  <c r="AD15" i="41"/>
  <c r="AD16" i="41"/>
  <c r="AD17" i="41"/>
  <c r="AD18" i="41"/>
  <c r="AD13" i="41"/>
  <c r="Y8" i="41"/>
  <c r="AA8" i="41" s="1"/>
  <c r="AD8" i="41"/>
  <c r="AI8" i="41"/>
  <c r="Y9" i="41"/>
  <c r="AA9" i="41" s="1"/>
  <c r="AD9" i="41"/>
  <c r="AI9" i="41"/>
  <c r="Y10" i="41"/>
  <c r="AA10" i="41" s="1"/>
  <c r="AD10" i="41"/>
  <c r="AI10" i="41"/>
  <c r="Y11" i="41"/>
  <c r="AA11" i="41" s="1"/>
  <c r="AD11" i="41"/>
  <c r="AI11" i="41"/>
  <c r="Y12" i="41"/>
  <c r="AA12" i="41" s="1"/>
  <c r="AD12" i="41"/>
  <c r="AI12" i="41"/>
  <c r="Y13" i="41"/>
  <c r="AA13" i="41" s="1"/>
  <c r="AI13" i="41"/>
  <c r="Y14" i="41"/>
  <c r="AA14" i="41" s="1"/>
  <c r="AI14" i="41"/>
  <c r="Y15" i="41"/>
  <c r="Z15" i="41" s="1"/>
  <c r="AI15" i="41"/>
  <c r="Y16" i="41"/>
  <c r="AB16" i="41" s="1"/>
  <c r="AI16" i="41"/>
  <c r="Y17" i="41"/>
  <c r="AI17" i="41"/>
  <c r="Y18" i="41"/>
  <c r="AB18" i="41" s="1"/>
  <c r="AI18" i="41"/>
  <c r="Y19" i="41"/>
  <c r="AB19" i="41" s="1"/>
  <c r="AI19" i="41"/>
  <c r="Y20" i="41"/>
  <c r="AB20" i="41" s="1"/>
  <c r="AI20" i="41"/>
  <c r="Y21" i="41"/>
  <c r="Z21" i="41" s="1"/>
  <c r="AI21" i="41"/>
  <c r="Y22" i="41"/>
  <c r="AB22" i="41" s="1"/>
  <c r="AI22" i="41"/>
  <c r="Y23" i="41"/>
  <c r="AB23" i="41" s="1"/>
  <c r="AI23" i="41"/>
  <c r="Y24" i="41"/>
  <c r="AB24" i="41" s="1"/>
  <c r="AI24" i="41"/>
  <c r="Y25" i="41"/>
  <c r="AB25" i="41" s="1"/>
  <c r="AI25" i="41"/>
  <c r="Y26" i="41"/>
  <c r="AB26" i="41" s="1"/>
  <c r="AI26" i="41"/>
  <c r="Y27" i="41"/>
  <c r="AB27" i="41" s="1"/>
  <c r="AI27" i="41"/>
  <c r="Y28" i="41"/>
  <c r="AB28" i="41" s="1"/>
  <c r="AI28" i="41"/>
  <c r="Y29" i="41"/>
  <c r="Z29" i="41" s="1"/>
  <c r="AI29" i="41"/>
  <c r="Y30" i="41"/>
  <c r="AB30" i="41" s="1"/>
  <c r="AI30" i="41"/>
  <c r="Y46" i="41"/>
  <c r="AB46" i="41" s="1"/>
  <c r="AI46" i="41"/>
  <c r="Z46" i="41" s="1"/>
  <c r="Y47" i="41"/>
  <c r="Z47" i="41" s="1"/>
  <c r="AI47" i="41"/>
  <c r="Y48" i="41"/>
  <c r="AB48" i="41" s="1"/>
  <c r="Z48" i="41"/>
  <c r="AI48" i="41"/>
  <c r="Y49" i="41"/>
  <c r="AB49" i="41" s="1"/>
  <c r="AI49" i="41"/>
  <c r="Y50" i="41"/>
  <c r="AA50" i="41" s="1"/>
  <c r="AI50" i="41"/>
  <c r="Y51" i="41"/>
  <c r="Z51" i="41" s="1"/>
  <c r="AI51" i="41"/>
  <c r="Y52" i="41"/>
  <c r="AI52" i="41"/>
  <c r="Y53" i="41"/>
  <c r="AI53" i="41"/>
  <c r="Y54" i="41"/>
  <c r="Z54" i="41" s="1"/>
  <c r="AI54" i="41"/>
  <c r="Y55" i="41"/>
  <c r="Z55" i="41" s="1"/>
  <c r="AI55" i="41"/>
  <c r="Y56" i="41"/>
  <c r="AI56" i="41"/>
  <c r="Y57" i="41"/>
  <c r="AI57" i="41"/>
  <c r="Y58" i="41"/>
  <c r="AI58" i="41"/>
  <c r="Y59" i="41"/>
  <c r="Z59" i="41" s="1"/>
  <c r="AI59" i="41"/>
  <c r="Y60" i="41"/>
  <c r="Z60" i="41" s="1"/>
  <c r="AI60" i="41"/>
  <c r="Y61" i="41"/>
  <c r="AI61" i="41"/>
  <c r="Y62" i="41"/>
  <c r="AI62" i="41"/>
  <c r="Y63" i="41"/>
  <c r="Z63" i="41" s="1"/>
  <c r="AI63" i="41"/>
  <c r="Y64" i="41"/>
  <c r="Z64" i="41" s="1"/>
  <c r="AI64" i="41"/>
  <c r="Y65" i="41"/>
  <c r="Z65" i="41" s="1"/>
  <c r="AI65" i="41"/>
  <c r="Y66" i="41"/>
  <c r="Z66" i="41" s="1"/>
  <c r="AI66" i="41"/>
  <c r="Y67" i="41"/>
  <c r="AI67" i="41"/>
  <c r="Y68" i="41"/>
  <c r="AI68" i="41"/>
  <c r="Y69" i="41"/>
  <c r="Z69" i="41" s="1"/>
  <c r="AI69" i="41"/>
  <c r="AD7" i="41"/>
  <c r="AI7" i="41"/>
  <c r="A2" i="37"/>
  <c r="Y7" i="41"/>
  <c r="Z7" i="41" s="1"/>
  <c r="S7" i="41"/>
  <c r="AB9" i="41" l="1"/>
  <c r="AB8" i="41"/>
  <c r="Z9" i="41"/>
  <c r="Z8" i="41"/>
  <c r="T7" i="41"/>
  <c r="C2" i="42" s="1"/>
  <c r="B2" i="42"/>
  <c r="Z50" i="41"/>
  <c r="Z49" i="41"/>
  <c r="E129" i="39" s="1"/>
  <c r="AB7" i="41"/>
  <c r="AA7" i="41"/>
  <c r="Z27" i="41"/>
  <c r="E122" i="39" s="1"/>
  <c r="Z24" i="41"/>
  <c r="E119" i="39" s="1"/>
  <c r="Z19" i="41"/>
  <c r="AB12" i="41"/>
  <c r="G107" i="39" s="1"/>
  <c r="Z11" i="41"/>
  <c r="Z28" i="41"/>
  <c r="E123" i="39" s="1"/>
  <c r="Z23" i="41"/>
  <c r="Z20" i="41"/>
  <c r="Z16" i="41"/>
  <c r="E111" i="39" s="1"/>
  <c r="U7" i="41"/>
  <c r="D2" i="42" s="1"/>
  <c r="Z67" i="41"/>
  <c r="E147" i="39" s="1"/>
  <c r="Z61" i="41"/>
  <c r="E141" i="39" s="1"/>
  <c r="Z68" i="41"/>
  <c r="E148" i="39" s="1"/>
  <c r="Z62" i="41"/>
  <c r="E142" i="39" s="1"/>
  <c r="Z58" i="41"/>
  <c r="E138" i="39" s="1"/>
  <c r="Z56" i="41"/>
  <c r="E136" i="39" s="1"/>
  <c r="Z52" i="41"/>
  <c r="E132" i="39" s="1"/>
  <c r="AB47" i="41"/>
  <c r="G127" i="39" s="1"/>
  <c r="Z57" i="41"/>
  <c r="E137" i="39" s="1"/>
  <c r="Z53" i="41"/>
  <c r="E133" i="39" s="1"/>
  <c r="Z30" i="41"/>
  <c r="E125" i="39" s="1"/>
  <c r="Z25" i="41"/>
  <c r="E120" i="39" s="1"/>
  <c r="Z22" i="41"/>
  <c r="E117" i="39" s="1"/>
  <c r="AB29" i="41"/>
  <c r="G124" i="39" s="1"/>
  <c r="AB21" i="41"/>
  <c r="G116" i="39" s="1"/>
  <c r="Z26" i="41"/>
  <c r="E121" i="39" s="1"/>
  <c r="AB17" i="41"/>
  <c r="G112" i="39" s="1"/>
  <c r="AB14" i="41"/>
  <c r="G109" i="39" s="1"/>
  <c r="Z17" i="41"/>
  <c r="E112" i="39" s="1"/>
  <c r="Z14" i="41"/>
  <c r="E109" i="39" s="1"/>
  <c r="AB13" i="41"/>
  <c r="Z18" i="41"/>
  <c r="E113" i="39" s="1"/>
  <c r="Z13" i="41"/>
  <c r="Z12" i="41"/>
  <c r="E107" i="39" s="1"/>
  <c r="AB11" i="41"/>
  <c r="G106" i="39" s="1"/>
  <c r="AB10" i="41"/>
  <c r="G105" i="39" s="1"/>
  <c r="Z10" i="41"/>
  <c r="E105" i="39" s="1"/>
  <c r="AB69" i="41"/>
  <c r="G149" i="39" s="1"/>
  <c r="AB68" i="41"/>
  <c r="G148" i="39" s="1"/>
  <c r="AB67" i="41"/>
  <c r="G147" i="39" s="1"/>
  <c r="AB66" i="41"/>
  <c r="G146" i="39" s="1"/>
  <c r="AB65" i="41"/>
  <c r="G145" i="39" s="1"/>
  <c r="AB64" i="41"/>
  <c r="G144" i="39" s="1"/>
  <c r="AB63" i="41"/>
  <c r="G143" i="39" s="1"/>
  <c r="AB62" i="41"/>
  <c r="G142" i="39" s="1"/>
  <c r="AB61" i="41"/>
  <c r="G141" i="39" s="1"/>
  <c r="AB60" i="41"/>
  <c r="G140" i="39" s="1"/>
  <c r="AB59" i="41"/>
  <c r="G139" i="39" s="1"/>
  <c r="AB58" i="41"/>
  <c r="G138" i="39" s="1"/>
  <c r="AB57" i="41"/>
  <c r="G137" i="39" s="1"/>
  <c r="AB56" i="41"/>
  <c r="G136" i="39" s="1"/>
  <c r="AB55" i="41"/>
  <c r="G135" i="39" s="1"/>
  <c r="AB54" i="41"/>
  <c r="G134" i="39" s="1"/>
  <c r="AB53" i="41"/>
  <c r="G133" i="39" s="1"/>
  <c r="AB52" i="41"/>
  <c r="G132" i="39" s="1"/>
  <c r="AB51" i="41"/>
  <c r="G131" i="39" s="1"/>
  <c r="AB50" i="41"/>
  <c r="G130" i="39" s="1"/>
  <c r="AA49" i="41"/>
  <c r="F129" i="39" s="1"/>
  <c r="AA47" i="41"/>
  <c r="F127" i="39" s="1"/>
  <c r="AA29" i="41"/>
  <c r="AA27" i="41"/>
  <c r="F122" i="39" s="1"/>
  <c r="AA25" i="41"/>
  <c r="F120" i="39" s="1"/>
  <c r="AA23" i="41"/>
  <c r="F118" i="39" s="1"/>
  <c r="AA21" i="41"/>
  <c r="AA19" i="41"/>
  <c r="F114" i="39" s="1"/>
  <c r="AA17" i="41"/>
  <c r="F112" i="39" s="1"/>
  <c r="AA15" i="41"/>
  <c r="F110" i="39" s="1"/>
  <c r="AA59" i="41"/>
  <c r="F139" i="39" s="1"/>
  <c r="AA58" i="41"/>
  <c r="F138" i="39" s="1"/>
  <c r="AA57" i="41"/>
  <c r="F137" i="39" s="1"/>
  <c r="AA56" i="41"/>
  <c r="F136" i="39" s="1"/>
  <c r="AA55" i="41"/>
  <c r="AA54" i="41"/>
  <c r="F134" i="39" s="1"/>
  <c r="AA53" i="41"/>
  <c r="F133" i="39" s="1"/>
  <c r="AA52" i="41"/>
  <c r="F132" i="39" s="1"/>
  <c r="AA51" i="41"/>
  <c r="F131" i="39" s="1"/>
  <c r="AA69" i="41"/>
  <c r="F149" i="39" s="1"/>
  <c r="AA68" i="41"/>
  <c r="F148" i="39" s="1"/>
  <c r="AA67" i="41"/>
  <c r="F147" i="39" s="1"/>
  <c r="AA66" i="41"/>
  <c r="F146" i="39" s="1"/>
  <c r="AA65" i="41"/>
  <c r="F145" i="39" s="1"/>
  <c r="AA64" i="41"/>
  <c r="F144" i="39" s="1"/>
  <c r="AA63" i="41"/>
  <c r="F143" i="39" s="1"/>
  <c r="AA62" i="41"/>
  <c r="F142" i="39" s="1"/>
  <c r="AA61" i="41"/>
  <c r="F141" i="39" s="1"/>
  <c r="AA60" i="41"/>
  <c r="F140" i="39" s="1"/>
  <c r="AA48" i="41"/>
  <c r="F128" i="39" s="1"/>
  <c r="AA46" i="41"/>
  <c r="F126" i="39" s="1"/>
  <c r="AA30" i="41"/>
  <c r="F125" i="39" s="1"/>
  <c r="AA28" i="41"/>
  <c r="AA26" i="41"/>
  <c r="F121" i="39" s="1"/>
  <c r="AA24" i="41"/>
  <c r="F119" i="39" s="1"/>
  <c r="AA22" i="41"/>
  <c r="F117" i="39" s="1"/>
  <c r="AA20" i="41"/>
  <c r="F115" i="39" s="1"/>
  <c r="AA18" i="41"/>
  <c r="F113" i="39" s="1"/>
  <c r="AA16" i="41"/>
  <c r="F111" i="39" s="1"/>
  <c r="AB15" i="41"/>
  <c r="G110" i="39" s="1"/>
  <c r="F123" i="39"/>
  <c r="E146" i="39"/>
  <c r="F135" i="39"/>
  <c r="G129" i="39"/>
  <c r="E124" i="39"/>
  <c r="G113" i="39"/>
  <c r="F109" i="39"/>
  <c r="F107" i="39"/>
  <c r="F105" i="39"/>
  <c r="G126" i="39"/>
  <c r="V7" i="41"/>
  <c r="X7" i="41" s="1"/>
  <c r="G128" i="39"/>
  <c r="D127" i="39"/>
  <c r="E127" i="39"/>
  <c r="I127" i="39"/>
  <c r="J127" i="39"/>
  <c r="D128" i="39"/>
  <c r="E128" i="39"/>
  <c r="I128" i="39"/>
  <c r="J128" i="39"/>
  <c r="D129" i="39"/>
  <c r="I129" i="39"/>
  <c r="J129" i="39"/>
  <c r="D130" i="39"/>
  <c r="E130" i="39"/>
  <c r="F130" i="39"/>
  <c r="I130" i="39"/>
  <c r="J130" i="39"/>
  <c r="D131" i="39"/>
  <c r="E131" i="39"/>
  <c r="I131" i="39"/>
  <c r="J131" i="39"/>
  <c r="D132" i="39"/>
  <c r="I132" i="39"/>
  <c r="J132" i="39"/>
  <c r="D133" i="39"/>
  <c r="I133" i="39"/>
  <c r="J133" i="39"/>
  <c r="D134" i="39"/>
  <c r="E134" i="39"/>
  <c r="I134" i="39"/>
  <c r="J134" i="39"/>
  <c r="D135" i="39"/>
  <c r="E135" i="39"/>
  <c r="I135" i="39"/>
  <c r="J135" i="39"/>
  <c r="D136" i="39"/>
  <c r="I136" i="39"/>
  <c r="J136" i="39"/>
  <c r="D137" i="39"/>
  <c r="I137" i="39"/>
  <c r="J137" i="39"/>
  <c r="D138" i="39"/>
  <c r="I138" i="39"/>
  <c r="J138" i="39"/>
  <c r="D139" i="39"/>
  <c r="E139" i="39"/>
  <c r="I139" i="39"/>
  <c r="J139" i="39"/>
  <c r="D140" i="39"/>
  <c r="E140" i="39"/>
  <c r="I140" i="39"/>
  <c r="J140" i="39"/>
  <c r="D141" i="39"/>
  <c r="I141" i="39"/>
  <c r="J141" i="39"/>
  <c r="D142" i="39"/>
  <c r="I142" i="39"/>
  <c r="J142" i="39"/>
  <c r="D143" i="39"/>
  <c r="E143" i="39"/>
  <c r="I143" i="39"/>
  <c r="J143" i="39"/>
  <c r="D144" i="39"/>
  <c r="E144" i="39"/>
  <c r="I144" i="39"/>
  <c r="J144" i="39"/>
  <c r="D145" i="39"/>
  <c r="E145" i="39"/>
  <c r="I145" i="39"/>
  <c r="J145" i="39"/>
  <c r="D146" i="39"/>
  <c r="I146" i="39"/>
  <c r="J146" i="39"/>
  <c r="D147" i="39"/>
  <c r="I147" i="39"/>
  <c r="J147" i="39"/>
  <c r="D148" i="39"/>
  <c r="I148" i="39"/>
  <c r="J148" i="39"/>
  <c r="D149" i="39"/>
  <c r="E149" i="39"/>
  <c r="I149" i="39"/>
  <c r="J149" i="39"/>
  <c r="J126" i="39"/>
  <c r="I126" i="39"/>
  <c r="E126" i="39"/>
  <c r="D126" i="39"/>
  <c r="J103" i="39"/>
  <c r="J104" i="39"/>
  <c r="D105" i="39"/>
  <c r="J105" i="39"/>
  <c r="D106" i="39"/>
  <c r="E106" i="39"/>
  <c r="F106" i="39"/>
  <c r="J106" i="39"/>
  <c r="D107" i="39"/>
  <c r="J107" i="39"/>
  <c r="J108" i="39"/>
  <c r="D109" i="39"/>
  <c r="J109" i="39"/>
  <c r="D110" i="39"/>
  <c r="E110" i="39"/>
  <c r="J110" i="39"/>
  <c r="D111" i="39"/>
  <c r="G111" i="39"/>
  <c r="J111" i="39"/>
  <c r="D112" i="39"/>
  <c r="J112" i="39"/>
  <c r="D113" i="39"/>
  <c r="J113" i="39"/>
  <c r="D114" i="39"/>
  <c r="E114" i="39"/>
  <c r="G114" i="39"/>
  <c r="I114" i="39"/>
  <c r="J114" i="39"/>
  <c r="D115" i="39"/>
  <c r="E115" i="39"/>
  <c r="G115" i="39"/>
  <c r="I115" i="39"/>
  <c r="J115" i="39"/>
  <c r="D116" i="39"/>
  <c r="E116" i="39"/>
  <c r="F116" i="39"/>
  <c r="I116" i="39"/>
  <c r="J116" i="39"/>
  <c r="D117" i="39"/>
  <c r="G117" i="39"/>
  <c r="I117" i="39"/>
  <c r="J117" i="39"/>
  <c r="D118" i="39"/>
  <c r="E118" i="39"/>
  <c r="G118" i="39"/>
  <c r="I118" i="39"/>
  <c r="J118" i="39"/>
  <c r="D119" i="39"/>
  <c r="G119" i="39"/>
  <c r="I119" i="39"/>
  <c r="J119" i="39"/>
  <c r="D120" i="39"/>
  <c r="G120" i="39"/>
  <c r="I120" i="39"/>
  <c r="J120" i="39"/>
  <c r="D121" i="39"/>
  <c r="G121" i="39"/>
  <c r="I121" i="39"/>
  <c r="J121" i="39"/>
  <c r="D122" i="39"/>
  <c r="G122" i="39"/>
  <c r="I122" i="39"/>
  <c r="J122" i="39"/>
  <c r="D123" i="39"/>
  <c r="G123" i="39"/>
  <c r="I123" i="39"/>
  <c r="J123" i="39"/>
  <c r="D124" i="39"/>
  <c r="F124" i="39"/>
  <c r="I124" i="39"/>
  <c r="J124" i="39"/>
  <c r="D125" i="39"/>
  <c r="G125" i="39"/>
  <c r="I125" i="39"/>
  <c r="J125" i="39"/>
  <c r="J102" i="39"/>
  <c r="Q42" i="41" l="1"/>
  <c r="Q3" i="41"/>
  <c r="AA4" i="41"/>
  <c r="A40" i="41"/>
  <c r="K39" i="41"/>
  <c r="K78" i="41" s="1"/>
  <c r="C37" i="41"/>
  <c r="C76" i="41" s="1"/>
  <c r="K31" i="41"/>
  <c r="K70" i="41" s="1"/>
  <c r="A121" i="1"/>
  <c r="L4" i="41"/>
  <c r="L43" i="41" s="1"/>
  <c r="L3" i="41"/>
  <c r="L42" i="41" s="1"/>
  <c r="C4" i="41"/>
  <c r="C43" i="41" s="1"/>
  <c r="C3" i="41"/>
  <c r="Y4" i="41" s="1"/>
  <c r="S69" i="41"/>
  <c r="S68" i="41"/>
  <c r="S67" i="41"/>
  <c r="S66" i="41"/>
  <c r="S65" i="41"/>
  <c r="S64" i="41"/>
  <c r="B9" i="42" s="1"/>
  <c r="S63" i="41"/>
  <c r="S62" i="41"/>
  <c r="S61" i="41"/>
  <c r="S60" i="41"/>
  <c r="S59" i="41"/>
  <c r="S58" i="41"/>
  <c r="B8" i="42" s="1"/>
  <c r="S57" i="41"/>
  <c r="S56" i="41"/>
  <c r="S55" i="41"/>
  <c r="S54" i="41"/>
  <c r="S53" i="41"/>
  <c r="S52" i="41"/>
  <c r="B7" i="42" s="1"/>
  <c r="S51" i="41"/>
  <c r="S50" i="41"/>
  <c r="S49" i="41"/>
  <c r="S48" i="41"/>
  <c r="S47" i="41"/>
  <c r="S46" i="41"/>
  <c r="B6" i="42" s="1"/>
  <c r="Q43" i="41"/>
  <c r="S30" i="41"/>
  <c r="S29" i="41"/>
  <c r="S28" i="41"/>
  <c r="S27" i="41"/>
  <c r="S26" i="41"/>
  <c r="S25" i="41"/>
  <c r="B5" i="42" s="1"/>
  <c r="S24" i="41"/>
  <c r="S23" i="41"/>
  <c r="S22" i="41"/>
  <c r="S21" i="41"/>
  <c r="S20" i="41"/>
  <c r="S19" i="41"/>
  <c r="B4" i="42" s="1"/>
  <c r="I113" i="39"/>
  <c r="S18" i="41"/>
  <c r="I112" i="39"/>
  <c r="S17" i="41"/>
  <c r="I111" i="39"/>
  <c r="S16" i="41"/>
  <c r="I110" i="39"/>
  <c r="S15" i="41"/>
  <c r="I109" i="39"/>
  <c r="S14" i="41"/>
  <c r="I108" i="39"/>
  <c r="G108" i="39"/>
  <c r="F108" i="39"/>
  <c r="S13" i="41"/>
  <c r="B3" i="42" s="1"/>
  <c r="I107" i="39"/>
  <c r="S12" i="41"/>
  <c r="I106" i="39"/>
  <c r="S11" i="41"/>
  <c r="I105" i="39"/>
  <c r="S10" i="41"/>
  <c r="I104" i="39"/>
  <c r="S9" i="41"/>
  <c r="I103" i="39"/>
  <c r="F103" i="39"/>
  <c r="G103" i="39"/>
  <c r="S8" i="41"/>
  <c r="I102" i="39"/>
  <c r="C102" i="39"/>
  <c r="Q4" i="41"/>
  <c r="F9" i="42" l="1"/>
  <c r="F8" i="42"/>
  <c r="F7" i="42"/>
  <c r="F5" i="42"/>
  <c r="F4" i="42"/>
  <c r="F6" i="42"/>
  <c r="F3" i="42"/>
  <c r="F2" i="42"/>
  <c r="V8" i="41"/>
  <c r="X8" i="41" s="1"/>
  <c r="C103" i="39" s="1"/>
  <c r="U8" i="41"/>
  <c r="T8" i="41"/>
  <c r="U9" i="41"/>
  <c r="V9" i="41"/>
  <c r="X9" i="41" s="1"/>
  <c r="C104" i="39" s="1"/>
  <c r="T9" i="41"/>
  <c r="AF50" i="41"/>
  <c r="AF66" i="41"/>
  <c r="AF62" i="41"/>
  <c r="AF56" i="41"/>
  <c r="AF54" i="41"/>
  <c r="AF52" i="41"/>
  <c r="AF10" i="41"/>
  <c r="AF64" i="41"/>
  <c r="AF57" i="41"/>
  <c r="AF53" i="41"/>
  <c r="AF27" i="41"/>
  <c r="AF19" i="41"/>
  <c r="AF67" i="41"/>
  <c r="AF59" i="41"/>
  <c r="AF46" i="41"/>
  <c r="AF49" i="41"/>
  <c r="AF29" i="41"/>
  <c r="AF25" i="41"/>
  <c r="AF21" i="41"/>
  <c r="AF17" i="41"/>
  <c r="AF69" i="41"/>
  <c r="AF65" i="41"/>
  <c r="AF61" i="41"/>
  <c r="AF48" i="41"/>
  <c r="AF30" i="41"/>
  <c r="AF26" i="41"/>
  <c r="AF22" i="41"/>
  <c r="AF18" i="41"/>
  <c r="AF14" i="41"/>
  <c r="AF68" i="41"/>
  <c r="AF60" i="41"/>
  <c r="AF55" i="41"/>
  <c r="AF51" i="41"/>
  <c r="AF12" i="41"/>
  <c r="AF47" i="41"/>
  <c r="AF23" i="41"/>
  <c r="AF15" i="41"/>
  <c r="AF63" i="41"/>
  <c r="AF58" i="41"/>
  <c r="AF28" i="41"/>
  <c r="AF24" i="41"/>
  <c r="AF20" i="41"/>
  <c r="AF16" i="41"/>
  <c r="AF11" i="41"/>
  <c r="C17" i="38"/>
  <c r="C16" i="38"/>
  <c r="T60" i="41"/>
  <c r="V60" i="41"/>
  <c r="X60" i="41" s="1"/>
  <c r="C140" i="39" s="1"/>
  <c r="U60" i="41"/>
  <c r="T58" i="41"/>
  <c r="C8" i="42" s="1"/>
  <c r="V58" i="41"/>
  <c r="X58" i="41" s="1"/>
  <c r="C138" i="39" s="1"/>
  <c r="U58" i="41"/>
  <c r="D8" i="42" s="1"/>
  <c r="U63" i="41"/>
  <c r="V63" i="41"/>
  <c r="X63" i="41" s="1"/>
  <c r="C143" i="39" s="1"/>
  <c r="T63" i="41"/>
  <c r="U69" i="41"/>
  <c r="V69" i="41"/>
  <c r="X69" i="41" s="1"/>
  <c r="C149" i="39" s="1"/>
  <c r="T69" i="41"/>
  <c r="U61" i="41"/>
  <c r="T61" i="41"/>
  <c r="V61" i="41"/>
  <c r="X61" i="41" s="1"/>
  <c r="C141" i="39" s="1"/>
  <c r="U67" i="41"/>
  <c r="V67" i="41"/>
  <c r="X67" i="41" s="1"/>
  <c r="C147" i="39" s="1"/>
  <c r="T67" i="41"/>
  <c r="U59" i="41"/>
  <c r="V59" i="41"/>
  <c r="X59" i="41" s="1"/>
  <c r="C139" i="39" s="1"/>
  <c r="T59" i="41"/>
  <c r="U64" i="41"/>
  <c r="D9" i="42" s="1"/>
  <c r="V64" i="41"/>
  <c r="X64" i="41" s="1"/>
  <c r="C144" i="39" s="1"/>
  <c r="T64" i="41"/>
  <c r="C9" i="42" s="1"/>
  <c r="T68" i="41"/>
  <c r="U68" i="41"/>
  <c r="V68" i="41"/>
  <c r="X68" i="41" s="1"/>
  <c r="C148" i="39" s="1"/>
  <c r="T62" i="41"/>
  <c r="U62" i="41"/>
  <c r="V62" i="41"/>
  <c r="X62" i="41" s="1"/>
  <c r="C142" i="39" s="1"/>
  <c r="T66" i="41"/>
  <c r="V66" i="41"/>
  <c r="X66" i="41" s="1"/>
  <c r="C146" i="39" s="1"/>
  <c r="U66" i="41"/>
  <c r="U65" i="41"/>
  <c r="T65" i="41"/>
  <c r="V65" i="41"/>
  <c r="X65" i="41" s="1"/>
  <c r="C145" i="39" s="1"/>
  <c r="T50" i="41"/>
  <c r="U50" i="41"/>
  <c r="V50" i="41"/>
  <c r="X50" i="41" s="1"/>
  <c r="C130" i="39" s="1"/>
  <c r="V55" i="41"/>
  <c r="X55" i="41" s="1"/>
  <c r="C135" i="39" s="1"/>
  <c r="T55" i="41"/>
  <c r="U55" i="41"/>
  <c r="V48" i="41"/>
  <c r="X48" i="41" s="1"/>
  <c r="C128" i="39" s="1"/>
  <c r="U48" i="41"/>
  <c r="T48" i="41"/>
  <c r="V49" i="41"/>
  <c r="X49" i="41" s="1"/>
  <c r="C129" i="39" s="1"/>
  <c r="T49" i="41"/>
  <c r="U49" i="41"/>
  <c r="V51" i="41"/>
  <c r="X51" i="41" s="1"/>
  <c r="C131" i="39" s="1"/>
  <c r="T51" i="41"/>
  <c r="U51" i="41"/>
  <c r="T54" i="41"/>
  <c r="U54" i="41"/>
  <c r="V54" i="41"/>
  <c r="X54" i="41" s="1"/>
  <c r="C134" i="39" s="1"/>
  <c r="V47" i="41"/>
  <c r="X47" i="41" s="1"/>
  <c r="C127" i="39" s="1"/>
  <c r="T47" i="41"/>
  <c r="U47" i="41"/>
  <c r="U52" i="41"/>
  <c r="D7" i="42" s="1"/>
  <c r="T52" i="41"/>
  <c r="C7" i="42" s="1"/>
  <c r="V52" i="41"/>
  <c r="X52" i="41" s="1"/>
  <c r="C132" i="39" s="1"/>
  <c r="T53" i="41"/>
  <c r="V53" i="41"/>
  <c r="X53" i="41" s="1"/>
  <c r="C133" i="39" s="1"/>
  <c r="U53" i="41"/>
  <c r="U46" i="41"/>
  <c r="D6" i="42" s="1"/>
  <c r="V46" i="41"/>
  <c r="X46" i="41" s="1"/>
  <c r="C126" i="39" s="1"/>
  <c r="T46" i="41"/>
  <c r="C6" i="42" s="1"/>
  <c r="U56" i="41"/>
  <c r="T56" i="41"/>
  <c r="V56" i="41"/>
  <c r="X56" i="41" s="1"/>
  <c r="C136" i="39" s="1"/>
  <c r="U57" i="41"/>
  <c r="V57" i="41"/>
  <c r="X57" i="41" s="1"/>
  <c r="C137" i="39" s="1"/>
  <c r="T57" i="41"/>
  <c r="V20" i="41"/>
  <c r="X20" i="41" s="1"/>
  <c r="C115" i="39" s="1"/>
  <c r="T20" i="41"/>
  <c r="U20" i="41"/>
  <c r="U23" i="41"/>
  <c r="T23" i="41"/>
  <c r="V23" i="41"/>
  <c r="X23" i="41" s="1"/>
  <c r="C118" i="39" s="1"/>
  <c r="U19" i="41"/>
  <c r="D4" i="42" s="1"/>
  <c r="V19" i="41"/>
  <c r="X19" i="41" s="1"/>
  <c r="C114" i="39" s="1"/>
  <c r="T19" i="41"/>
  <c r="C4" i="42" s="1"/>
  <c r="V22" i="41"/>
  <c r="X22" i="41" s="1"/>
  <c r="C117" i="39" s="1"/>
  <c r="U22" i="41"/>
  <c r="T22" i="41"/>
  <c r="V24" i="41"/>
  <c r="X24" i="41" s="1"/>
  <c r="C119" i="39" s="1"/>
  <c r="T24" i="41"/>
  <c r="U24" i="41"/>
  <c r="V26" i="41"/>
  <c r="X26" i="41" s="1"/>
  <c r="C121" i="39" s="1"/>
  <c r="T26" i="41"/>
  <c r="U26" i="41"/>
  <c r="U27" i="41"/>
  <c r="T27" i="41"/>
  <c r="V27" i="41"/>
  <c r="X27" i="41" s="1"/>
  <c r="C122" i="39" s="1"/>
  <c r="V28" i="41"/>
  <c r="X28" i="41" s="1"/>
  <c r="C123" i="39" s="1"/>
  <c r="T28" i="41"/>
  <c r="U28" i="41"/>
  <c r="U29" i="41"/>
  <c r="T29" i="41"/>
  <c r="V29" i="41"/>
  <c r="X29" i="41" s="1"/>
  <c r="C124" i="39" s="1"/>
  <c r="V30" i="41"/>
  <c r="X30" i="41" s="1"/>
  <c r="C125" i="39" s="1"/>
  <c r="T30" i="41"/>
  <c r="U30" i="41"/>
  <c r="U21" i="41"/>
  <c r="T21" i="41"/>
  <c r="V21" i="41"/>
  <c r="X21" i="41" s="1"/>
  <c r="C116" i="39" s="1"/>
  <c r="U25" i="41"/>
  <c r="D5" i="42" s="1"/>
  <c r="T25" i="41"/>
  <c r="C5" i="42" s="1"/>
  <c r="V25" i="41"/>
  <c r="X25" i="41" s="1"/>
  <c r="C120" i="39" s="1"/>
  <c r="V16" i="41"/>
  <c r="X16" i="41" s="1"/>
  <c r="C111" i="39" s="1"/>
  <c r="T16" i="41"/>
  <c r="U16" i="41"/>
  <c r="U17" i="41"/>
  <c r="T17" i="41"/>
  <c r="V17" i="41"/>
  <c r="X17" i="41" s="1"/>
  <c r="C112" i="39" s="1"/>
  <c r="U13" i="41"/>
  <c r="D3" i="42" s="1"/>
  <c r="T13" i="41"/>
  <c r="C3" i="42" s="1"/>
  <c r="V13" i="41"/>
  <c r="X13" i="41" s="1"/>
  <c r="C108" i="39" s="1"/>
  <c r="U15" i="41"/>
  <c r="V15" i="41"/>
  <c r="X15" i="41" s="1"/>
  <c r="C110" i="39" s="1"/>
  <c r="T15" i="41"/>
  <c r="V14" i="41"/>
  <c r="X14" i="41" s="1"/>
  <c r="C109" i="39" s="1"/>
  <c r="T14" i="41"/>
  <c r="U14" i="41"/>
  <c r="V12" i="41"/>
  <c r="X12" i="41" s="1"/>
  <c r="C107" i="39" s="1"/>
  <c r="T12" i="41"/>
  <c r="U12" i="41"/>
  <c r="U11" i="41"/>
  <c r="T11" i="41"/>
  <c r="V11" i="41"/>
  <c r="X11" i="41" s="1"/>
  <c r="C106" i="39" s="1"/>
  <c r="T10" i="41"/>
  <c r="V10" i="41"/>
  <c r="X10" i="41" s="1"/>
  <c r="C105" i="39" s="1"/>
  <c r="U10" i="41"/>
  <c r="AF7" i="41"/>
  <c r="AF13" i="41"/>
  <c r="AF9" i="41"/>
  <c r="AF8" i="41"/>
  <c r="T18" i="41"/>
  <c r="U18" i="41"/>
  <c r="V18" i="41"/>
  <c r="X18" i="41" s="1"/>
  <c r="C113" i="39" s="1"/>
  <c r="AC4" i="41"/>
  <c r="G104" i="39"/>
  <c r="D104" i="39"/>
  <c r="D108" i="39"/>
  <c r="E108" i="39"/>
  <c r="D103" i="39"/>
  <c r="E103" i="39"/>
  <c r="G102" i="39"/>
  <c r="D102" i="39"/>
  <c r="C42" i="41"/>
  <c r="E38" i="41"/>
  <c r="E77" i="41" s="1"/>
  <c r="AB4" i="41"/>
  <c r="E102" i="39"/>
  <c r="E104" i="39"/>
  <c r="F102" i="39"/>
  <c r="F104" i="39"/>
  <c r="E7" i="42" l="1"/>
  <c r="E6" i="42"/>
  <c r="E5" i="42"/>
  <c r="E4" i="42"/>
  <c r="E3" i="42"/>
  <c r="E2" i="42"/>
  <c r="E9" i="42"/>
  <c r="E8" i="42"/>
  <c r="R68" i="41"/>
  <c r="R60" i="41"/>
  <c r="R58" i="41"/>
  <c r="H8" i="42" s="1"/>
  <c r="R56" i="41"/>
  <c r="R48" i="41"/>
  <c r="R46" i="41"/>
  <c r="H6" i="42" s="1"/>
  <c r="R29" i="41"/>
  <c r="R21" i="41"/>
  <c r="R19" i="41"/>
  <c r="H4" i="42" s="1"/>
  <c r="R17" i="41"/>
  <c r="R10" i="41"/>
  <c r="R64" i="41"/>
  <c r="H9" i="42" s="1"/>
  <c r="R62" i="41"/>
  <c r="R52" i="41"/>
  <c r="H7" i="42" s="1"/>
  <c r="R27" i="41"/>
  <c r="R23" i="41"/>
  <c r="R13" i="41"/>
  <c r="H3" i="42" s="1"/>
  <c r="R67" i="41"/>
  <c r="R63" i="41"/>
  <c r="R47" i="41"/>
  <c r="R28" i="41"/>
  <c r="R24" i="41"/>
  <c r="R16" i="41"/>
  <c r="R65" i="41"/>
  <c r="R69" i="41"/>
  <c r="R61" i="41"/>
  <c r="R53" i="41"/>
  <c r="R57" i="41"/>
  <c r="R49" i="41"/>
  <c r="R26" i="41"/>
  <c r="R30" i="41"/>
  <c r="R22" i="41"/>
  <c r="R14" i="41"/>
  <c r="R18" i="41"/>
  <c r="R11" i="41"/>
  <c r="R66" i="41"/>
  <c r="R54" i="41"/>
  <c r="R50" i="41"/>
  <c r="R25" i="41"/>
  <c r="H5" i="42" s="1"/>
  <c r="R15" i="41"/>
  <c r="R12" i="41"/>
  <c r="R59" i="41"/>
  <c r="R55" i="41"/>
  <c r="R51" i="41"/>
  <c r="R20" i="41"/>
  <c r="AC10" i="41"/>
  <c r="H105" i="39" s="1"/>
  <c r="AC16" i="41"/>
  <c r="H111" i="39" s="1"/>
  <c r="AC19" i="41"/>
  <c r="H114" i="39" s="1"/>
  <c r="AC20" i="41"/>
  <c r="H115" i="39" s="1"/>
  <c r="AC27" i="41"/>
  <c r="H122" i="39" s="1"/>
  <c r="AC28" i="41"/>
  <c r="H123" i="39" s="1"/>
  <c r="AC64" i="41"/>
  <c r="H144" i="39" s="1"/>
  <c r="AC11" i="41"/>
  <c r="H106" i="39" s="1"/>
  <c r="AC15" i="41"/>
  <c r="H110" i="39" s="1"/>
  <c r="AC18" i="41"/>
  <c r="H113" i="39" s="1"/>
  <c r="AC22" i="41"/>
  <c r="H117" i="39" s="1"/>
  <c r="AC23" i="41"/>
  <c r="H118" i="39" s="1"/>
  <c r="AC30" i="41"/>
  <c r="H125" i="39" s="1"/>
  <c r="AC48" i="41"/>
  <c r="H128" i="39" s="1"/>
  <c r="AC50" i="41"/>
  <c r="H130" i="39" s="1"/>
  <c r="AC65" i="41"/>
  <c r="H145" i="39" s="1"/>
  <c r="AC17" i="41"/>
  <c r="H112" i="39" s="1"/>
  <c r="AC60" i="41"/>
  <c r="H140" i="39" s="1"/>
  <c r="AC68" i="41"/>
  <c r="H148" i="39" s="1"/>
  <c r="AC59" i="41"/>
  <c r="H139" i="39" s="1"/>
  <c r="AC53" i="41"/>
  <c r="H133" i="39" s="1"/>
  <c r="AC52" i="41"/>
  <c r="H132" i="39" s="1"/>
  <c r="AC47" i="41"/>
  <c r="H127" i="39" s="1"/>
  <c r="AC56" i="41"/>
  <c r="H136" i="39" s="1"/>
  <c r="AC55" i="41"/>
  <c r="H135" i="39" s="1"/>
  <c r="AC29" i="41"/>
  <c r="H124" i="39" s="1"/>
  <c r="AC51" i="41"/>
  <c r="H131" i="39" s="1"/>
  <c r="AC61" i="41"/>
  <c r="H141" i="39" s="1"/>
  <c r="AC49" i="41"/>
  <c r="H129" i="39" s="1"/>
  <c r="AC46" i="41"/>
  <c r="H126" i="39" s="1"/>
  <c r="AC24" i="41"/>
  <c r="H119" i="39" s="1"/>
  <c r="AC26" i="41"/>
  <c r="H121" i="39" s="1"/>
  <c r="AC12" i="41"/>
  <c r="H107" i="39" s="1"/>
  <c r="AC69" i="41"/>
  <c r="H149" i="39" s="1"/>
  <c r="AC58" i="41"/>
  <c r="H138" i="39" s="1"/>
  <c r="AC66" i="41"/>
  <c r="H146" i="39" s="1"/>
  <c r="AC57" i="41"/>
  <c r="H137" i="39" s="1"/>
  <c r="AC14" i="41"/>
  <c r="H109" i="39" s="1"/>
  <c r="AC67" i="41"/>
  <c r="H147" i="39" s="1"/>
  <c r="AC63" i="41"/>
  <c r="H143" i="39" s="1"/>
  <c r="AC25" i="41"/>
  <c r="H120" i="39" s="1"/>
  <c r="AC21" i="41"/>
  <c r="H116" i="39" s="1"/>
  <c r="AC62" i="41"/>
  <c r="H142" i="39" s="1"/>
  <c r="AC54" i="41"/>
  <c r="H134" i="39" s="1"/>
  <c r="C18" i="38"/>
  <c r="AC9" i="41"/>
  <c r="H104" i="39" s="1"/>
  <c r="AC8" i="41"/>
  <c r="H103" i="39" s="1"/>
  <c r="AC13" i="41"/>
  <c r="H108" i="39" s="1"/>
  <c r="AC7" i="41"/>
  <c r="H102" i="39" s="1"/>
  <c r="R7" i="41"/>
  <c r="R9" i="41"/>
  <c r="R8" i="41"/>
  <c r="S8" i="1"/>
  <c r="H13" i="36" l="1"/>
  <c r="J13" i="36" s="1"/>
  <c r="W13" i="41"/>
  <c r="G3" i="42" s="1"/>
  <c r="B110" i="39"/>
  <c r="N110" i="39" s="1"/>
  <c r="J3" i="42"/>
  <c r="B117" i="39"/>
  <c r="N117" i="39" s="1"/>
  <c r="K4" i="42"/>
  <c r="B145" i="39"/>
  <c r="Q145" i="39" s="1"/>
  <c r="I9" i="42"/>
  <c r="B118" i="39"/>
  <c r="N118" i="39" s="1"/>
  <c r="L4" i="42"/>
  <c r="B136" i="39"/>
  <c r="Q136" i="39" s="1"/>
  <c r="L7" i="42"/>
  <c r="W7" i="41"/>
  <c r="G2" i="42" s="1"/>
  <c r="H2" i="42"/>
  <c r="B135" i="39"/>
  <c r="Q135" i="39" s="1"/>
  <c r="K7" i="42"/>
  <c r="B106" i="39"/>
  <c r="Q106" i="39" s="1"/>
  <c r="R106" i="39" s="1"/>
  <c r="L2" i="42"/>
  <c r="B125" i="39"/>
  <c r="Q125" i="39" s="1"/>
  <c r="M5" i="42"/>
  <c r="B133" i="39"/>
  <c r="N133" i="39" s="1"/>
  <c r="O133" i="39" s="1"/>
  <c r="I7" i="42"/>
  <c r="B111" i="39"/>
  <c r="N111" i="39" s="1"/>
  <c r="K3" i="42"/>
  <c r="B143" i="39"/>
  <c r="N143" i="39" s="1"/>
  <c r="M8" i="42"/>
  <c r="B122" i="39"/>
  <c r="N122" i="39" s="1"/>
  <c r="O122" i="39" s="1"/>
  <c r="J5" i="42"/>
  <c r="B105" i="39"/>
  <c r="Q105" i="39" s="1"/>
  <c r="R105" i="39" s="1"/>
  <c r="K2" i="42"/>
  <c r="B124" i="39"/>
  <c r="N124" i="39" s="1"/>
  <c r="O124" i="39" s="1"/>
  <c r="L5" i="42"/>
  <c r="B131" i="39"/>
  <c r="N131" i="39" s="1"/>
  <c r="M6" i="42"/>
  <c r="B146" i="39"/>
  <c r="N146" i="39" s="1"/>
  <c r="O146" i="39" s="1"/>
  <c r="J9" i="42"/>
  <c r="B137" i="39"/>
  <c r="Q137" i="39" s="1"/>
  <c r="M7" i="42"/>
  <c r="B127" i="39"/>
  <c r="N127" i="39" s="1"/>
  <c r="I6" i="42"/>
  <c r="B116" i="39"/>
  <c r="Q116" i="39" s="1"/>
  <c r="R116" i="39" s="1"/>
  <c r="J4" i="42"/>
  <c r="B139" i="39"/>
  <c r="N139" i="39" s="1"/>
  <c r="I8" i="42"/>
  <c r="B130" i="39"/>
  <c r="Q130" i="39" s="1"/>
  <c r="R130" i="39" s="1"/>
  <c r="L6" i="42"/>
  <c r="B113" i="39"/>
  <c r="Q113" i="39" s="1"/>
  <c r="M3" i="42"/>
  <c r="B121" i="39"/>
  <c r="Q121" i="39" s="1"/>
  <c r="I5" i="42"/>
  <c r="B141" i="39"/>
  <c r="Q141" i="39" s="1"/>
  <c r="R141" i="39" s="1"/>
  <c r="K8" i="42"/>
  <c r="B119" i="39"/>
  <c r="N119" i="39" s="1"/>
  <c r="M4" i="42"/>
  <c r="B147" i="39"/>
  <c r="N147" i="39" s="1"/>
  <c r="O147" i="39" s="1"/>
  <c r="K9" i="42"/>
  <c r="B112" i="39"/>
  <c r="Q112" i="39" s="1"/>
  <c r="L3" i="42"/>
  <c r="B140" i="39"/>
  <c r="N140" i="39" s="1"/>
  <c r="J8" i="42"/>
  <c r="B104" i="39"/>
  <c r="N104" i="39" s="1"/>
  <c r="J2" i="42"/>
  <c r="B103" i="39"/>
  <c r="N103" i="39" s="1"/>
  <c r="I2" i="42"/>
  <c r="B115" i="39"/>
  <c r="N115" i="39" s="1"/>
  <c r="I4" i="42"/>
  <c r="B107" i="39"/>
  <c r="N107" i="39" s="1"/>
  <c r="M2" i="42"/>
  <c r="B134" i="39"/>
  <c r="N134" i="39" s="1"/>
  <c r="O134" i="39" s="1"/>
  <c r="J7" i="42"/>
  <c r="B109" i="39"/>
  <c r="Q109" i="39" s="1"/>
  <c r="I3" i="42"/>
  <c r="B129" i="39"/>
  <c r="Q129" i="39" s="1"/>
  <c r="R129" i="39" s="1"/>
  <c r="K6" i="42"/>
  <c r="B149" i="39"/>
  <c r="N149" i="39" s="1"/>
  <c r="O149" i="39" s="1"/>
  <c r="M9" i="42"/>
  <c r="B123" i="39"/>
  <c r="N123" i="39" s="1"/>
  <c r="O123" i="39" s="1"/>
  <c r="K5" i="42"/>
  <c r="B142" i="39"/>
  <c r="Q142" i="39" s="1"/>
  <c r="R142" i="39" s="1"/>
  <c r="L8" i="42"/>
  <c r="B128" i="39"/>
  <c r="Q128" i="39" s="1"/>
  <c r="R128" i="39" s="1"/>
  <c r="J6" i="42"/>
  <c r="B148" i="39"/>
  <c r="Q148" i="39" s="1"/>
  <c r="L9" i="42"/>
  <c r="Q131" i="39"/>
  <c r="R131" i="39" s="1"/>
  <c r="B144" i="39"/>
  <c r="W64" i="41"/>
  <c r="G9" i="42" s="1"/>
  <c r="B120" i="39"/>
  <c r="W25" i="41"/>
  <c r="G5" i="42" s="1"/>
  <c r="B138" i="39"/>
  <c r="W58" i="41"/>
  <c r="G8" i="42" s="1"/>
  <c r="B132" i="39"/>
  <c r="W52" i="41"/>
  <c r="G7" i="42" s="1"/>
  <c r="B126" i="39"/>
  <c r="W46" i="41"/>
  <c r="G6" i="42" s="1"/>
  <c r="W19" i="41"/>
  <c r="G4" i="42" s="1"/>
  <c r="B114" i="39"/>
  <c r="B108" i="39"/>
  <c r="B102" i="39"/>
  <c r="A81" i="1"/>
  <c r="A41" i="1"/>
  <c r="Q122" i="39" l="1"/>
  <c r="Q147" i="39"/>
  <c r="Q146" i="39"/>
  <c r="N141" i="39"/>
  <c r="N125" i="39"/>
  <c r="O125" i="39" s="1"/>
  <c r="N135" i="39"/>
  <c r="O135" i="39" s="1"/>
  <c r="Q149" i="39"/>
  <c r="Q139" i="39"/>
  <c r="R139" i="39" s="1"/>
  <c r="Q124" i="39"/>
  <c r="N136" i="39"/>
  <c r="O136" i="39" s="1"/>
  <c r="Q127" i="39"/>
  <c r="R127" i="39" s="1"/>
  <c r="Q107" i="39"/>
  <c r="R107" i="39" s="1"/>
  <c r="N148" i="39"/>
  <c r="O148" i="39" s="1"/>
  <c r="N112" i="39"/>
  <c r="Q133" i="39"/>
  <c r="N129" i="39"/>
  <c r="N137" i="39"/>
  <c r="O137" i="39" s="1"/>
  <c r="N142" i="39"/>
  <c r="Q123" i="39"/>
  <c r="Q140" i="39"/>
  <c r="R140" i="39" s="1"/>
  <c r="N130" i="39"/>
  <c r="N145" i="39"/>
  <c r="O145" i="39" s="1"/>
  <c r="Q110" i="39"/>
  <c r="Q115" i="39"/>
  <c r="R115" i="39" s="1"/>
  <c r="Q119" i="39"/>
  <c r="R119" i="39" s="1"/>
  <c r="N121" i="39"/>
  <c r="O121" i="39" s="1"/>
  <c r="Q143" i="39"/>
  <c r="R143" i="39" s="1"/>
  <c r="N128" i="39"/>
  <c r="Q134" i="39"/>
  <c r="N116" i="39"/>
  <c r="Q118" i="39"/>
  <c r="R118" i="39" s="1"/>
  <c r="Q117" i="39"/>
  <c r="R117" i="39" s="1"/>
  <c r="N106" i="39"/>
  <c r="N105" i="39"/>
  <c r="Q104" i="39"/>
  <c r="R104" i="39" s="1"/>
  <c r="Q103" i="39"/>
  <c r="R103" i="39" s="1"/>
  <c r="N109" i="39"/>
  <c r="N113" i="39"/>
  <c r="Q111" i="39"/>
  <c r="Q114" i="39"/>
  <c r="R114" i="39" s="1"/>
  <c r="N114" i="39"/>
  <c r="N126" i="39"/>
  <c r="Q126" i="39"/>
  <c r="R126" i="39" s="1"/>
  <c r="N132" i="39"/>
  <c r="O132" i="39" s="1"/>
  <c r="Q132" i="39"/>
  <c r="Q138" i="39"/>
  <c r="R138" i="39" s="1"/>
  <c r="N138" i="39"/>
  <c r="Q120" i="39"/>
  <c r="N120" i="39"/>
  <c r="O120" i="39" s="1"/>
  <c r="N144" i="39"/>
  <c r="O144" i="39" s="1"/>
  <c r="Q144" i="39"/>
  <c r="Q102" i="39"/>
  <c r="R102" i="39" s="1"/>
  <c r="N102" i="39"/>
  <c r="N108" i="39"/>
  <c r="Q108" i="39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O112" i="39" l="1"/>
  <c r="O110" i="39"/>
  <c r="O109" i="39"/>
  <c r="O111" i="39"/>
  <c r="O113" i="39"/>
  <c r="C3" i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C13" i="38" l="1"/>
  <c r="AC4" i="1"/>
  <c r="B1" i="36" s="1"/>
  <c r="AB4" i="1"/>
  <c r="C14" i="38"/>
  <c r="F119" i="1"/>
  <c r="F159" i="1"/>
  <c r="R10" i="1" l="1"/>
  <c r="R14" i="1"/>
  <c r="R18" i="1"/>
  <c r="R22" i="1"/>
  <c r="R26" i="1"/>
  <c r="R30" i="1"/>
  <c r="R49" i="1"/>
  <c r="R53" i="1"/>
  <c r="R57" i="1"/>
  <c r="R61" i="1"/>
  <c r="R65" i="1"/>
  <c r="R69" i="1"/>
  <c r="R88" i="1"/>
  <c r="R92" i="1"/>
  <c r="R96" i="1"/>
  <c r="R100" i="1"/>
  <c r="R104" i="1"/>
  <c r="R108" i="1"/>
  <c r="R127" i="1"/>
  <c r="R131" i="1"/>
  <c r="R135" i="1"/>
  <c r="R139" i="1"/>
  <c r="R143" i="1"/>
  <c r="R147" i="1"/>
  <c r="R151" i="1"/>
  <c r="R17" i="1"/>
  <c r="R48" i="1"/>
  <c r="R56" i="1"/>
  <c r="R68" i="1"/>
  <c r="R103" i="1"/>
  <c r="R130" i="1"/>
  <c r="R142" i="1"/>
  <c r="R11" i="1"/>
  <c r="R15" i="1"/>
  <c r="R19" i="1"/>
  <c r="R23" i="1"/>
  <c r="R27" i="1"/>
  <c r="R31" i="1"/>
  <c r="R50" i="1"/>
  <c r="R54" i="1"/>
  <c r="R58" i="1"/>
  <c r="R62" i="1"/>
  <c r="R66" i="1"/>
  <c r="R70" i="1"/>
  <c r="R89" i="1"/>
  <c r="R93" i="1"/>
  <c r="R97" i="1"/>
  <c r="R101" i="1"/>
  <c r="R105" i="1"/>
  <c r="R109" i="1"/>
  <c r="R128" i="1"/>
  <c r="R132" i="1"/>
  <c r="R136" i="1"/>
  <c r="R140" i="1"/>
  <c r="R144" i="1"/>
  <c r="R148" i="1"/>
  <c r="R7" i="1"/>
  <c r="R13" i="1"/>
  <c r="R29" i="1"/>
  <c r="R60" i="1"/>
  <c r="R87" i="1"/>
  <c r="R95" i="1"/>
  <c r="R111" i="1"/>
  <c r="R138" i="1"/>
  <c r="R150" i="1"/>
  <c r="R8" i="1"/>
  <c r="R12" i="1"/>
  <c r="R16" i="1"/>
  <c r="R20" i="1"/>
  <c r="R24" i="1"/>
  <c r="R28" i="1"/>
  <c r="R47" i="1"/>
  <c r="R51" i="1"/>
  <c r="R55" i="1"/>
  <c r="R59" i="1"/>
  <c r="R63" i="1"/>
  <c r="R67" i="1"/>
  <c r="R71" i="1"/>
  <c r="R90" i="1"/>
  <c r="R94" i="1"/>
  <c r="R98" i="1"/>
  <c r="R102" i="1"/>
  <c r="R106" i="1"/>
  <c r="R110" i="1"/>
  <c r="R129" i="1"/>
  <c r="R133" i="1"/>
  <c r="R137" i="1"/>
  <c r="R141" i="1"/>
  <c r="R145" i="1"/>
  <c r="R149" i="1"/>
  <c r="R9" i="1"/>
  <c r="R21" i="1"/>
  <c r="R25" i="1"/>
  <c r="R52" i="1"/>
  <c r="R64" i="1"/>
  <c r="R91" i="1"/>
  <c r="R99" i="1"/>
  <c r="R107" i="1"/>
  <c r="R134" i="1"/>
  <c r="R146" i="1"/>
  <c r="C15" i="38"/>
  <c r="H12" i="36" l="1"/>
  <c r="J12" i="36" s="1"/>
  <c r="D6" i="36"/>
  <c r="AD151" i="1"/>
  <c r="I101" i="39" s="1"/>
  <c r="Y151" i="1"/>
  <c r="AB151" i="1" s="1"/>
  <c r="S151" i="1"/>
  <c r="U151" i="1" s="1"/>
  <c r="AD150" i="1"/>
  <c r="I100" i="39" s="1"/>
  <c r="Y150" i="1"/>
  <c r="AB150" i="1" s="1"/>
  <c r="S150" i="1"/>
  <c r="U150" i="1" s="1"/>
  <c r="B100" i="39"/>
  <c r="AD149" i="1"/>
  <c r="I99" i="39" s="1"/>
  <c r="Y149" i="1"/>
  <c r="AB149" i="1" s="1"/>
  <c r="S149" i="1"/>
  <c r="V149" i="1" s="1"/>
  <c r="AD148" i="1"/>
  <c r="I98" i="39" s="1"/>
  <c r="Y148" i="1"/>
  <c r="AB148" i="1" s="1"/>
  <c r="S148" i="1"/>
  <c r="U148" i="1" s="1"/>
  <c r="B98" i="39"/>
  <c r="AD147" i="1"/>
  <c r="I97" i="39" s="1"/>
  <c r="Y147" i="1"/>
  <c r="AB147" i="1" s="1"/>
  <c r="S147" i="1"/>
  <c r="T147" i="1" s="1"/>
  <c r="AD146" i="1"/>
  <c r="I96" i="39" s="1"/>
  <c r="Y146" i="1"/>
  <c r="AB146" i="1" s="1"/>
  <c r="S146" i="1"/>
  <c r="T146" i="1" s="1"/>
  <c r="B96" i="39"/>
  <c r="AD145" i="1"/>
  <c r="I95" i="39" s="1"/>
  <c r="Y145" i="1"/>
  <c r="AB145" i="1" s="1"/>
  <c r="S145" i="1"/>
  <c r="T145" i="1" s="1"/>
  <c r="AD144" i="1"/>
  <c r="I94" i="39" s="1"/>
  <c r="Y144" i="1"/>
  <c r="AB144" i="1" s="1"/>
  <c r="S144" i="1"/>
  <c r="V144" i="1" s="1"/>
  <c r="B94" i="39"/>
  <c r="AD143" i="1"/>
  <c r="I93" i="39" s="1"/>
  <c r="Y143" i="1"/>
  <c r="AB143" i="1" s="1"/>
  <c r="S143" i="1"/>
  <c r="V143" i="1" s="1"/>
  <c r="AD142" i="1"/>
  <c r="I92" i="39" s="1"/>
  <c r="Y142" i="1"/>
  <c r="AB142" i="1" s="1"/>
  <c r="S142" i="1"/>
  <c r="U142" i="1" s="1"/>
  <c r="B92" i="39"/>
  <c r="AD141" i="1"/>
  <c r="I91" i="39" s="1"/>
  <c r="Y141" i="1"/>
  <c r="AB141" i="1" s="1"/>
  <c r="S141" i="1"/>
  <c r="V141" i="1" s="1"/>
  <c r="B91" i="39"/>
  <c r="AD140" i="1"/>
  <c r="I90" i="39" s="1"/>
  <c r="Y140" i="1"/>
  <c r="AB140" i="1" s="1"/>
  <c r="S140" i="1"/>
  <c r="V140" i="1" s="1"/>
  <c r="AD139" i="1"/>
  <c r="I89" i="39" s="1"/>
  <c r="Y139" i="1"/>
  <c r="AB139" i="1" s="1"/>
  <c r="S139" i="1"/>
  <c r="U139" i="1" s="1"/>
  <c r="AD138" i="1"/>
  <c r="I88" i="39" s="1"/>
  <c r="Y138" i="1"/>
  <c r="AB138" i="1" s="1"/>
  <c r="S138" i="1"/>
  <c r="U138" i="1" s="1"/>
  <c r="AD137" i="1"/>
  <c r="I87" i="39" s="1"/>
  <c r="Y137" i="1"/>
  <c r="AB137" i="1" s="1"/>
  <c r="S137" i="1"/>
  <c r="T137" i="1" s="1"/>
  <c r="B87" i="39"/>
  <c r="AD136" i="1"/>
  <c r="I86" i="39" s="1"/>
  <c r="Y136" i="1"/>
  <c r="AB136" i="1" s="1"/>
  <c r="S136" i="1"/>
  <c r="U136" i="1" s="1"/>
  <c r="AD135" i="1"/>
  <c r="I85" i="39" s="1"/>
  <c r="Y135" i="1"/>
  <c r="AB135" i="1" s="1"/>
  <c r="S135" i="1"/>
  <c r="V135" i="1" s="1"/>
  <c r="B85" i="39"/>
  <c r="AD134" i="1"/>
  <c r="I84" i="39" s="1"/>
  <c r="Y134" i="1"/>
  <c r="AB134" i="1" s="1"/>
  <c r="S134" i="1"/>
  <c r="U134" i="1" s="1"/>
  <c r="B84" i="39"/>
  <c r="AD133" i="1"/>
  <c r="I83" i="39" s="1"/>
  <c r="Y133" i="1"/>
  <c r="AB133" i="1" s="1"/>
  <c r="S133" i="1"/>
  <c r="V133" i="1" s="1"/>
  <c r="AD132" i="1"/>
  <c r="I82" i="39" s="1"/>
  <c r="Y132" i="1"/>
  <c r="AB132" i="1" s="1"/>
  <c r="S132" i="1"/>
  <c r="T132" i="1" s="1"/>
  <c r="AD131" i="1"/>
  <c r="I81" i="39" s="1"/>
  <c r="Y131" i="1"/>
  <c r="S131" i="1"/>
  <c r="U131" i="1" s="1"/>
  <c r="AD130" i="1"/>
  <c r="I80" i="39" s="1"/>
  <c r="Y130" i="1"/>
  <c r="AB130" i="1" s="1"/>
  <c r="S130" i="1"/>
  <c r="V130" i="1" s="1"/>
  <c r="AD129" i="1"/>
  <c r="I79" i="39" s="1"/>
  <c r="Y129" i="1"/>
  <c r="AB129" i="1" s="1"/>
  <c r="S129" i="1"/>
  <c r="T129" i="1" s="1"/>
  <c r="AD128" i="1"/>
  <c r="I78" i="39" s="1"/>
  <c r="Y128" i="1"/>
  <c r="AB128" i="1" s="1"/>
  <c r="S128" i="1"/>
  <c r="V128" i="1" s="1"/>
  <c r="B78" i="39"/>
  <c r="AD127" i="1"/>
  <c r="I77" i="39" s="1"/>
  <c r="Y127" i="1"/>
  <c r="AB127" i="1" s="1"/>
  <c r="S127" i="1"/>
  <c r="T127" i="1" s="1"/>
  <c r="AD111" i="1"/>
  <c r="I76" i="39" s="1"/>
  <c r="Y111" i="1"/>
  <c r="AB111" i="1" s="1"/>
  <c r="S111" i="1"/>
  <c r="U111" i="1" s="1"/>
  <c r="B76" i="39"/>
  <c r="AD110" i="1"/>
  <c r="I75" i="39" s="1"/>
  <c r="Y110" i="1"/>
  <c r="AB110" i="1" s="1"/>
  <c r="S110" i="1"/>
  <c r="V110" i="1" s="1"/>
  <c r="B75" i="39"/>
  <c r="AD109" i="1"/>
  <c r="I74" i="39" s="1"/>
  <c r="Y109" i="1"/>
  <c r="AB109" i="1" s="1"/>
  <c r="S109" i="1"/>
  <c r="U109" i="1" s="1"/>
  <c r="AD108" i="1"/>
  <c r="I73" i="39" s="1"/>
  <c r="Y108" i="1"/>
  <c r="AB108" i="1" s="1"/>
  <c r="S108" i="1"/>
  <c r="T108" i="1" s="1"/>
  <c r="AD107" i="1"/>
  <c r="I72" i="39" s="1"/>
  <c r="Y107" i="1"/>
  <c r="AB107" i="1" s="1"/>
  <c r="S107" i="1"/>
  <c r="T107" i="1" s="1"/>
  <c r="B72" i="39"/>
  <c r="AD106" i="1"/>
  <c r="I71" i="39" s="1"/>
  <c r="Y106" i="1"/>
  <c r="AB106" i="1" s="1"/>
  <c r="S106" i="1"/>
  <c r="T106" i="1" s="1"/>
  <c r="B71" i="39"/>
  <c r="AD105" i="1"/>
  <c r="I70" i="39" s="1"/>
  <c r="Y105" i="1"/>
  <c r="AB105" i="1" s="1"/>
  <c r="S105" i="1"/>
  <c r="V105" i="1" s="1"/>
  <c r="AD104" i="1"/>
  <c r="I69" i="39" s="1"/>
  <c r="Y104" i="1"/>
  <c r="AB104" i="1" s="1"/>
  <c r="S104" i="1"/>
  <c r="V104" i="1" s="1"/>
  <c r="AD103" i="1"/>
  <c r="I68" i="39" s="1"/>
  <c r="Y103" i="1"/>
  <c r="AB103" i="1" s="1"/>
  <c r="S103" i="1"/>
  <c r="U103" i="1" s="1"/>
  <c r="AD102" i="1"/>
  <c r="I67" i="39" s="1"/>
  <c r="Y102" i="1"/>
  <c r="AB102" i="1" s="1"/>
  <c r="S102" i="1"/>
  <c r="T102" i="1" s="1"/>
  <c r="AD101" i="1"/>
  <c r="I66" i="39" s="1"/>
  <c r="Y101" i="1"/>
  <c r="AB101" i="1" s="1"/>
  <c r="S101" i="1"/>
  <c r="U101" i="1" s="1"/>
  <c r="B66" i="39"/>
  <c r="AD100" i="1"/>
  <c r="I65" i="39" s="1"/>
  <c r="Y100" i="1"/>
  <c r="AB100" i="1" s="1"/>
  <c r="S100" i="1"/>
  <c r="T100" i="1" s="1"/>
  <c r="AD99" i="1"/>
  <c r="I64" i="39" s="1"/>
  <c r="Y99" i="1"/>
  <c r="AB99" i="1" s="1"/>
  <c r="S99" i="1"/>
  <c r="T99" i="1" s="1"/>
  <c r="B64" i="39"/>
  <c r="AD98" i="1"/>
  <c r="I63" i="39" s="1"/>
  <c r="Y98" i="1"/>
  <c r="AB98" i="1" s="1"/>
  <c r="S98" i="1"/>
  <c r="T98" i="1" s="1"/>
  <c r="AD97" i="1"/>
  <c r="I62" i="39" s="1"/>
  <c r="Y97" i="1"/>
  <c r="AB97" i="1" s="1"/>
  <c r="S97" i="1"/>
  <c r="V97" i="1" s="1"/>
  <c r="B62" i="39"/>
  <c r="AD96" i="1"/>
  <c r="I61" i="39" s="1"/>
  <c r="Y96" i="1"/>
  <c r="AB96" i="1" s="1"/>
  <c r="S96" i="1"/>
  <c r="V96" i="1" s="1"/>
  <c r="B61" i="39"/>
  <c r="AD95" i="1"/>
  <c r="I60" i="39" s="1"/>
  <c r="Y95" i="1"/>
  <c r="AB95" i="1" s="1"/>
  <c r="S95" i="1"/>
  <c r="U95" i="1" s="1"/>
  <c r="AD94" i="1"/>
  <c r="I59" i="39" s="1"/>
  <c r="Y94" i="1"/>
  <c r="AB94" i="1" s="1"/>
  <c r="S94" i="1"/>
  <c r="V94" i="1" s="1"/>
  <c r="AD93" i="1"/>
  <c r="I58" i="39" s="1"/>
  <c r="Y93" i="1"/>
  <c r="AB93" i="1" s="1"/>
  <c r="S93" i="1"/>
  <c r="U93" i="1" s="1"/>
  <c r="AD92" i="1"/>
  <c r="I57" i="39" s="1"/>
  <c r="Y92" i="1"/>
  <c r="AB92" i="1" s="1"/>
  <c r="S92" i="1"/>
  <c r="U92" i="1" s="1"/>
  <c r="AD91" i="1"/>
  <c r="I56" i="39" s="1"/>
  <c r="Y91" i="1"/>
  <c r="AB91" i="1" s="1"/>
  <c r="S91" i="1"/>
  <c r="V91" i="1" s="1"/>
  <c r="B56" i="39"/>
  <c r="AD90" i="1"/>
  <c r="I55" i="39" s="1"/>
  <c r="Y90" i="1"/>
  <c r="AB90" i="1" s="1"/>
  <c r="S90" i="1"/>
  <c r="V90" i="1" s="1"/>
  <c r="B55" i="39"/>
  <c r="AD89" i="1"/>
  <c r="I54" i="39" s="1"/>
  <c r="Y89" i="1"/>
  <c r="AB89" i="1" s="1"/>
  <c r="S89" i="1"/>
  <c r="T89" i="1" s="1"/>
  <c r="AD88" i="1"/>
  <c r="I53" i="39" s="1"/>
  <c r="Y88" i="1"/>
  <c r="AB88" i="1" s="1"/>
  <c r="S88" i="1"/>
  <c r="V88" i="1" s="1"/>
  <c r="AD87" i="1"/>
  <c r="I52" i="39" s="1"/>
  <c r="Y87" i="1"/>
  <c r="AB87" i="1" s="1"/>
  <c r="S87" i="1"/>
  <c r="U87" i="1" s="1"/>
  <c r="AD71" i="1"/>
  <c r="I51" i="39" s="1"/>
  <c r="Y71" i="1"/>
  <c r="AB71" i="1" s="1"/>
  <c r="S71" i="1"/>
  <c r="U71" i="1" s="1"/>
  <c r="B51" i="39"/>
  <c r="AD70" i="1"/>
  <c r="I50" i="39" s="1"/>
  <c r="Y70" i="1"/>
  <c r="AB70" i="1" s="1"/>
  <c r="S70" i="1"/>
  <c r="V70" i="1" s="1"/>
  <c r="AD69" i="1"/>
  <c r="I49" i="39" s="1"/>
  <c r="Y69" i="1"/>
  <c r="AB69" i="1" s="1"/>
  <c r="S69" i="1"/>
  <c r="U69" i="1" s="1"/>
  <c r="AD68" i="1"/>
  <c r="I48" i="39" s="1"/>
  <c r="Y68" i="1"/>
  <c r="AB68" i="1" s="1"/>
  <c r="S68" i="1"/>
  <c r="U68" i="1" s="1"/>
  <c r="AD67" i="1"/>
  <c r="I47" i="39" s="1"/>
  <c r="Y67" i="1"/>
  <c r="AB67" i="1" s="1"/>
  <c r="S67" i="1"/>
  <c r="V67" i="1" s="1"/>
  <c r="AD66" i="1"/>
  <c r="I46" i="39" s="1"/>
  <c r="Y66" i="1"/>
  <c r="AB66" i="1" s="1"/>
  <c r="S66" i="1"/>
  <c r="U66" i="1" s="1"/>
  <c r="AD65" i="1"/>
  <c r="I45" i="39" s="1"/>
  <c r="Y65" i="1"/>
  <c r="AB65" i="1" s="1"/>
  <c r="S65" i="1"/>
  <c r="V65" i="1" s="1"/>
  <c r="B45" i="39"/>
  <c r="AD64" i="1"/>
  <c r="I44" i="39" s="1"/>
  <c r="Y64" i="1"/>
  <c r="AB64" i="1" s="1"/>
  <c r="S64" i="1"/>
  <c r="V64" i="1" s="1"/>
  <c r="AD63" i="1"/>
  <c r="I43" i="39" s="1"/>
  <c r="Y63" i="1"/>
  <c r="AB63" i="1" s="1"/>
  <c r="S63" i="1"/>
  <c r="U63" i="1" s="1"/>
  <c r="B43" i="39"/>
  <c r="AD62" i="1"/>
  <c r="I42" i="39" s="1"/>
  <c r="Y62" i="1"/>
  <c r="AB62" i="1" s="1"/>
  <c r="S62" i="1"/>
  <c r="U62" i="1" s="1"/>
  <c r="AD61" i="1"/>
  <c r="I41" i="39" s="1"/>
  <c r="Y61" i="1"/>
  <c r="AB61" i="1" s="1"/>
  <c r="S61" i="1"/>
  <c r="T61" i="1" s="1"/>
  <c r="AD60" i="1"/>
  <c r="I40" i="39" s="1"/>
  <c r="Y60" i="1"/>
  <c r="AB60" i="1" s="1"/>
  <c r="S60" i="1"/>
  <c r="V60" i="1" s="1"/>
  <c r="AD59" i="1"/>
  <c r="I39" i="39" s="1"/>
  <c r="Y59" i="1"/>
  <c r="AB59" i="1" s="1"/>
  <c r="S59" i="1"/>
  <c r="U59" i="1" s="1"/>
  <c r="B39" i="39"/>
  <c r="AD58" i="1"/>
  <c r="I38" i="39" s="1"/>
  <c r="Y58" i="1"/>
  <c r="AB58" i="1" s="1"/>
  <c r="S58" i="1"/>
  <c r="U58" i="1" s="1"/>
  <c r="AD57" i="1"/>
  <c r="I37" i="39" s="1"/>
  <c r="Y57" i="1"/>
  <c r="AB57" i="1" s="1"/>
  <c r="S57" i="1"/>
  <c r="T57" i="1" s="1"/>
  <c r="AD56" i="1"/>
  <c r="I36" i="39" s="1"/>
  <c r="Y56" i="1"/>
  <c r="AB56" i="1" s="1"/>
  <c r="S56" i="1"/>
  <c r="T56" i="1" s="1"/>
  <c r="AD55" i="1"/>
  <c r="I35" i="39" s="1"/>
  <c r="Y55" i="1"/>
  <c r="AB55" i="1" s="1"/>
  <c r="S55" i="1"/>
  <c r="V55" i="1" s="1"/>
  <c r="AD54" i="1"/>
  <c r="I34" i="39" s="1"/>
  <c r="Y54" i="1"/>
  <c r="AB54" i="1" s="1"/>
  <c r="S54" i="1"/>
  <c r="U54" i="1" s="1"/>
  <c r="AD53" i="1"/>
  <c r="I33" i="39" s="1"/>
  <c r="Y53" i="1"/>
  <c r="AB53" i="1" s="1"/>
  <c r="S53" i="1"/>
  <c r="T53" i="1" s="1"/>
  <c r="AD52" i="1"/>
  <c r="I32" i="39" s="1"/>
  <c r="Y52" i="1"/>
  <c r="AB52" i="1" s="1"/>
  <c r="S52" i="1"/>
  <c r="T52" i="1" s="1"/>
  <c r="AD51" i="1"/>
  <c r="I31" i="39" s="1"/>
  <c r="Y51" i="1"/>
  <c r="AB51" i="1" s="1"/>
  <c r="S51" i="1"/>
  <c r="V51" i="1" s="1"/>
  <c r="AD50" i="1"/>
  <c r="I30" i="39" s="1"/>
  <c r="Y50" i="1"/>
  <c r="AB50" i="1" s="1"/>
  <c r="S50" i="1"/>
  <c r="V50" i="1" s="1"/>
  <c r="B30" i="39"/>
  <c r="AD49" i="1"/>
  <c r="I29" i="39" s="1"/>
  <c r="Y49" i="1"/>
  <c r="AB49" i="1" s="1"/>
  <c r="S49" i="1"/>
  <c r="U49" i="1" s="1"/>
  <c r="B29" i="39"/>
  <c r="AD48" i="1"/>
  <c r="I28" i="39" s="1"/>
  <c r="Y48" i="1"/>
  <c r="AB48" i="1" s="1"/>
  <c r="S48" i="1"/>
  <c r="V48" i="1" s="1"/>
  <c r="AD47" i="1"/>
  <c r="I27" i="39" s="1"/>
  <c r="Y47" i="1"/>
  <c r="AB47" i="1" s="1"/>
  <c r="S47" i="1"/>
  <c r="U47" i="1" s="1"/>
  <c r="B3" i="39"/>
  <c r="T8" i="1"/>
  <c r="Y8" i="1"/>
  <c r="AB8" i="1" s="1"/>
  <c r="AD8" i="1"/>
  <c r="I3" i="39" s="1"/>
  <c r="B4" i="39"/>
  <c r="S9" i="1"/>
  <c r="T9" i="1" s="1"/>
  <c r="Y9" i="1"/>
  <c r="AB9" i="1" s="1"/>
  <c r="AD9" i="1"/>
  <c r="I4" i="39" s="1"/>
  <c r="B5" i="39"/>
  <c r="S10" i="1"/>
  <c r="T10" i="1" s="1"/>
  <c r="Y10" i="1"/>
  <c r="AB10" i="1" s="1"/>
  <c r="AD10" i="1"/>
  <c r="I5" i="39" s="1"/>
  <c r="B6" i="39"/>
  <c r="S11" i="1"/>
  <c r="U11" i="1" s="1"/>
  <c r="Y11" i="1"/>
  <c r="AB11" i="1" s="1"/>
  <c r="AD11" i="1"/>
  <c r="I6" i="39" s="1"/>
  <c r="S12" i="1"/>
  <c r="V12" i="1" s="1"/>
  <c r="Y12" i="1"/>
  <c r="AD12" i="1"/>
  <c r="I7" i="39" s="1"/>
  <c r="B8" i="39"/>
  <c r="S13" i="1"/>
  <c r="U13" i="1" s="1"/>
  <c r="Y13" i="1"/>
  <c r="AB13" i="1" s="1"/>
  <c r="AD13" i="1"/>
  <c r="I8" i="39" s="1"/>
  <c r="S14" i="1"/>
  <c r="T14" i="1" s="1"/>
  <c r="Y14" i="1"/>
  <c r="AB14" i="1" s="1"/>
  <c r="AD14" i="1"/>
  <c r="I9" i="39" s="1"/>
  <c r="B10" i="39"/>
  <c r="S15" i="1"/>
  <c r="T15" i="1" s="1"/>
  <c r="Y15" i="1"/>
  <c r="AB15" i="1" s="1"/>
  <c r="AD15" i="1"/>
  <c r="I10" i="39" s="1"/>
  <c r="S16" i="1"/>
  <c r="V16" i="1" s="1"/>
  <c r="Y16" i="1"/>
  <c r="AD16" i="1"/>
  <c r="I11" i="39" s="1"/>
  <c r="S17" i="1"/>
  <c r="T17" i="1" s="1"/>
  <c r="Y17" i="1"/>
  <c r="AD17" i="1"/>
  <c r="I12" i="39" s="1"/>
  <c r="S18" i="1"/>
  <c r="V18" i="1" s="1"/>
  <c r="Y18" i="1"/>
  <c r="AB18" i="1" s="1"/>
  <c r="AD18" i="1"/>
  <c r="I13" i="39" s="1"/>
  <c r="S19" i="1"/>
  <c r="T19" i="1" s="1"/>
  <c r="Y19" i="1"/>
  <c r="AD19" i="1"/>
  <c r="I14" i="39" s="1"/>
  <c r="B15" i="39"/>
  <c r="S20" i="1"/>
  <c r="V20" i="1" s="1"/>
  <c r="Y20" i="1"/>
  <c r="AD20" i="1"/>
  <c r="I15" i="39" s="1"/>
  <c r="B16" i="39"/>
  <c r="S21" i="1"/>
  <c r="V21" i="1" s="1"/>
  <c r="Y21" i="1"/>
  <c r="AB21" i="1" s="1"/>
  <c r="AD21" i="1"/>
  <c r="I16" i="39" s="1"/>
  <c r="B17" i="39"/>
  <c r="S22" i="1"/>
  <c r="V22" i="1" s="1"/>
  <c r="Y22" i="1"/>
  <c r="AB22" i="1" s="1"/>
  <c r="AD22" i="1"/>
  <c r="I17" i="39" s="1"/>
  <c r="B18" i="39"/>
  <c r="S23" i="1"/>
  <c r="U23" i="1" s="1"/>
  <c r="Y23" i="1"/>
  <c r="AB23" i="1" s="1"/>
  <c r="AD23" i="1"/>
  <c r="I18" i="39" s="1"/>
  <c r="S24" i="1"/>
  <c r="V24" i="1" s="1"/>
  <c r="Y24" i="1"/>
  <c r="AD24" i="1"/>
  <c r="I19" i="39" s="1"/>
  <c r="S25" i="1"/>
  <c r="T25" i="1" s="1"/>
  <c r="Y25" i="1"/>
  <c r="AD25" i="1"/>
  <c r="I20" i="39" s="1"/>
  <c r="B21" i="39"/>
  <c r="S26" i="1"/>
  <c r="V26" i="1" s="1"/>
  <c r="Y26" i="1"/>
  <c r="AD26" i="1"/>
  <c r="I21" i="39" s="1"/>
  <c r="S27" i="1"/>
  <c r="T27" i="1" s="1"/>
  <c r="Y27" i="1"/>
  <c r="AB27" i="1" s="1"/>
  <c r="AD27" i="1"/>
  <c r="I22" i="39" s="1"/>
  <c r="S28" i="1"/>
  <c r="V28" i="1" s="1"/>
  <c r="Y28" i="1"/>
  <c r="AB28" i="1" s="1"/>
  <c r="AD28" i="1"/>
  <c r="I23" i="39" s="1"/>
  <c r="S29" i="1"/>
  <c r="U29" i="1" s="1"/>
  <c r="Y29" i="1"/>
  <c r="AD29" i="1"/>
  <c r="I24" i="39" s="1"/>
  <c r="B25" i="39"/>
  <c r="S30" i="1"/>
  <c r="V30" i="1" s="1"/>
  <c r="Y30" i="1"/>
  <c r="AB30" i="1" s="1"/>
  <c r="AD30" i="1"/>
  <c r="I25" i="39" s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N2" i="39" s="1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T109" i="1"/>
  <c r="AA140" i="1"/>
  <c r="F90" i="39" s="1"/>
  <c r="U129" i="1" l="1"/>
  <c r="AB131" i="1"/>
  <c r="G81" i="39" s="1"/>
  <c r="AA31" i="1"/>
  <c r="F26" i="39" s="1"/>
  <c r="AB31" i="1"/>
  <c r="G26" i="39" s="1"/>
  <c r="AA29" i="1"/>
  <c r="F24" i="39" s="1"/>
  <c r="AB29" i="1"/>
  <c r="G24" i="39" s="1"/>
  <c r="AC26" i="1"/>
  <c r="H21" i="39" s="1"/>
  <c r="AB26" i="1"/>
  <c r="G21" i="39" s="1"/>
  <c r="AF24" i="1"/>
  <c r="AB24" i="1"/>
  <c r="G19" i="39" s="1"/>
  <c r="AA25" i="1"/>
  <c r="F20" i="39" s="1"/>
  <c r="AB25" i="1"/>
  <c r="G20" i="39" s="1"/>
  <c r="AF20" i="1"/>
  <c r="AB20" i="1"/>
  <c r="G15" i="39" s="1"/>
  <c r="AF19" i="1"/>
  <c r="AB19" i="1"/>
  <c r="G14" i="39" s="1"/>
  <c r="AB16" i="1"/>
  <c r="G11" i="39" s="1"/>
  <c r="AC17" i="1"/>
  <c r="H12" i="39" s="1"/>
  <c r="AB17" i="1"/>
  <c r="G12" i="39" s="1"/>
  <c r="AA12" i="1"/>
  <c r="F7" i="39" s="1"/>
  <c r="AB12" i="1"/>
  <c r="G7" i="39" s="1"/>
  <c r="T143" i="1"/>
  <c r="T148" i="1"/>
  <c r="U143" i="1"/>
  <c r="T141" i="1"/>
  <c r="U97" i="1"/>
  <c r="U132" i="1"/>
  <c r="V101" i="1"/>
  <c r="T151" i="1"/>
  <c r="V106" i="1"/>
  <c r="V95" i="1"/>
  <c r="V137" i="1"/>
  <c r="T136" i="1"/>
  <c r="T47" i="1"/>
  <c r="U53" i="1"/>
  <c r="U88" i="1"/>
  <c r="V111" i="1"/>
  <c r="T105" i="1"/>
  <c r="T97" i="1"/>
  <c r="T128" i="1"/>
  <c r="U141" i="1"/>
  <c r="U149" i="1"/>
  <c r="U110" i="1"/>
  <c r="U106" i="1"/>
  <c r="U105" i="1"/>
  <c r="V99" i="1"/>
  <c r="V148" i="1"/>
  <c r="U145" i="1"/>
  <c r="V136" i="1"/>
  <c r="V139" i="1"/>
  <c r="T139" i="1"/>
  <c r="V56" i="1"/>
  <c r="T111" i="1"/>
  <c r="U99" i="1"/>
  <c r="V109" i="1"/>
  <c r="U137" i="1"/>
  <c r="U128" i="1"/>
  <c r="V129" i="1"/>
  <c r="T149" i="1"/>
  <c r="AF12" i="1"/>
  <c r="U52" i="1"/>
  <c r="V151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A16" i="1"/>
  <c r="F11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E28" i="39" s="1"/>
  <c r="D29" i="39"/>
  <c r="Z49" i="1"/>
  <c r="E29" i="39" s="1"/>
  <c r="D30" i="39"/>
  <c r="Z50" i="1"/>
  <c r="E30" i="39" s="1"/>
  <c r="D31" i="39"/>
  <c r="Z51" i="1"/>
  <c r="E31" i="39" s="1"/>
  <c r="D32" i="39"/>
  <c r="Z52" i="1"/>
  <c r="E32" i="39" s="1"/>
  <c r="D33" i="39"/>
  <c r="Z53" i="1"/>
  <c r="E33" i="39" s="1"/>
  <c r="D34" i="39"/>
  <c r="Z54" i="1"/>
  <c r="E34" i="39" s="1"/>
  <c r="D35" i="39"/>
  <c r="Z55" i="1"/>
  <c r="E35" i="39" s="1"/>
  <c r="D36" i="39"/>
  <c r="Z56" i="1"/>
  <c r="E36" i="39" s="1"/>
  <c r="D37" i="39"/>
  <c r="Z57" i="1"/>
  <c r="E37" i="39" s="1"/>
  <c r="D38" i="39"/>
  <c r="Z58" i="1"/>
  <c r="D39" i="39"/>
  <c r="Z59" i="1"/>
  <c r="D40" i="39"/>
  <c r="Z60" i="1"/>
  <c r="E40" i="39" s="1"/>
  <c r="D41" i="39"/>
  <c r="Z61" i="1"/>
  <c r="E41" i="39" s="1"/>
  <c r="D42" i="39"/>
  <c r="Z62" i="1"/>
  <c r="E42" i="39" s="1"/>
  <c r="D43" i="39"/>
  <c r="Z63" i="1"/>
  <c r="E43" i="39" s="1"/>
  <c r="D44" i="39"/>
  <c r="Z64" i="1"/>
  <c r="E44" i="39" s="1"/>
  <c r="D45" i="39"/>
  <c r="Z65" i="1"/>
  <c r="E45" i="39" s="1"/>
  <c r="D46" i="39"/>
  <c r="Z66" i="1"/>
  <c r="E46" i="39" s="1"/>
  <c r="D47" i="39"/>
  <c r="Z67" i="1"/>
  <c r="E47" i="39" s="1"/>
  <c r="D48" i="39"/>
  <c r="Z68" i="1"/>
  <c r="E48" i="39" s="1"/>
  <c r="D49" i="39"/>
  <c r="Z69" i="1"/>
  <c r="E49" i="39" s="1"/>
  <c r="D50" i="39"/>
  <c r="Z70" i="1"/>
  <c r="E50" i="39" s="1"/>
  <c r="D51" i="39"/>
  <c r="Z71" i="1"/>
  <c r="E51" i="39" s="1"/>
  <c r="D52" i="39"/>
  <c r="Z87" i="1"/>
  <c r="E52" i="39" s="1"/>
  <c r="D53" i="39"/>
  <c r="Z88" i="1"/>
  <c r="E53" i="39" s="1"/>
  <c r="D54" i="39"/>
  <c r="Z89" i="1"/>
  <c r="E54" i="39" s="1"/>
  <c r="D55" i="39"/>
  <c r="Z90" i="1"/>
  <c r="E55" i="39" s="1"/>
  <c r="D56" i="39"/>
  <c r="Z91" i="1"/>
  <c r="E56" i="39" s="1"/>
  <c r="D57" i="39"/>
  <c r="Z92" i="1"/>
  <c r="D58" i="39"/>
  <c r="Z93" i="1"/>
  <c r="E58" i="39" s="1"/>
  <c r="D59" i="39"/>
  <c r="Z94" i="1"/>
  <c r="E59" i="39" s="1"/>
  <c r="D60" i="39"/>
  <c r="Z95" i="1"/>
  <c r="E60" i="39" s="1"/>
  <c r="D61" i="39"/>
  <c r="Z96" i="1"/>
  <c r="E61" i="39" s="1"/>
  <c r="D62" i="39"/>
  <c r="Z97" i="1"/>
  <c r="E62" i="39" s="1"/>
  <c r="D63" i="39"/>
  <c r="Z98" i="1"/>
  <c r="E63" i="39" s="1"/>
  <c r="D64" i="39"/>
  <c r="Z99" i="1"/>
  <c r="E64" i="39" s="1"/>
  <c r="D65" i="39"/>
  <c r="Z100" i="1"/>
  <c r="E65" i="39" s="1"/>
  <c r="D66" i="39"/>
  <c r="Z101" i="1"/>
  <c r="E66" i="39" s="1"/>
  <c r="D67" i="39"/>
  <c r="Z102" i="1"/>
  <c r="D68" i="39"/>
  <c r="Z103" i="1"/>
  <c r="D69" i="39"/>
  <c r="Z104" i="1"/>
  <c r="E69" i="39" s="1"/>
  <c r="D70" i="39"/>
  <c r="Z105" i="1"/>
  <c r="E70" i="39" s="1"/>
  <c r="D71" i="39"/>
  <c r="Z106" i="1"/>
  <c r="E71" i="39" s="1"/>
  <c r="D72" i="39"/>
  <c r="Z107" i="1"/>
  <c r="E72" i="39" s="1"/>
  <c r="D73" i="39"/>
  <c r="Z108" i="1"/>
  <c r="E73" i="39" s="1"/>
  <c r="D74" i="39"/>
  <c r="Z109" i="1"/>
  <c r="D75" i="39"/>
  <c r="Z110" i="1"/>
  <c r="E75" i="39" s="1"/>
  <c r="D76" i="39"/>
  <c r="Z111" i="1"/>
  <c r="E76" i="39" s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E82" i="39" s="1"/>
  <c r="D83" i="39"/>
  <c r="Z133" i="1"/>
  <c r="E83" i="39" s="1"/>
  <c r="D84" i="39"/>
  <c r="Z134" i="1"/>
  <c r="E84" i="39" s="1"/>
  <c r="D85" i="39"/>
  <c r="Z135" i="1"/>
  <c r="E85" i="39" s="1"/>
  <c r="D86" i="39"/>
  <c r="Z136" i="1"/>
  <c r="E86" i="39" s="1"/>
  <c r="D87" i="39"/>
  <c r="Z137" i="1"/>
  <c r="E87" i="39" s="1"/>
  <c r="D88" i="39"/>
  <c r="Z138" i="1"/>
  <c r="E88" i="39" s="1"/>
  <c r="D89" i="39"/>
  <c r="Z139" i="1"/>
  <c r="E89" i="39" s="1"/>
  <c r="D90" i="39"/>
  <c r="Z140" i="1"/>
  <c r="E90" i="39" s="1"/>
  <c r="D91" i="39"/>
  <c r="Z141" i="1"/>
  <c r="E91" i="39" s="1"/>
  <c r="D92" i="39"/>
  <c r="Z142" i="1"/>
  <c r="E92" i="39" s="1"/>
  <c r="D93" i="39"/>
  <c r="Z143" i="1"/>
  <c r="E93" i="39" s="1"/>
  <c r="D94" i="39"/>
  <c r="Z144" i="1"/>
  <c r="E94" i="39" s="1"/>
  <c r="D95" i="39"/>
  <c r="Z145" i="1"/>
  <c r="E95" i="39" s="1"/>
  <c r="D96" i="39"/>
  <c r="Z146" i="1"/>
  <c r="D97" i="39"/>
  <c r="Z147" i="1"/>
  <c r="E97" i="39" s="1"/>
  <c r="D98" i="39"/>
  <c r="Z148" i="1"/>
  <c r="E98" i="39" s="1"/>
  <c r="D99" i="39"/>
  <c r="Z149" i="1"/>
  <c r="E99" i="39" s="1"/>
  <c r="D100" i="39"/>
  <c r="Z150" i="1"/>
  <c r="E100" i="39" s="1"/>
  <c r="D101" i="39"/>
  <c r="Z151" i="1"/>
  <c r="D2" i="39"/>
  <c r="Z7" i="1"/>
  <c r="E2" i="39" s="1"/>
  <c r="D26" i="39"/>
  <c r="Z31" i="1"/>
  <c r="E26" i="39" s="1"/>
  <c r="D25" i="39"/>
  <c r="Z30" i="1"/>
  <c r="E25" i="39" s="1"/>
  <c r="D24" i="39"/>
  <c r="Z29" i="1"/>
  <c r="E24" i="39" s="1"/>
  <c r="D23" i="39"/>
  <c r="Z28" i="1"/>
  <c r="E23" i="39" s="1"/>
  <c r="D22" i="39"/>
  <c r="Z27" i="1"/>
  <c r="E22" i="39" s="1"/>
  <c r="D21" i="39"/>
  <c r="Z26" i="1"/>
  <c r="E21" i="39" s="1"/>
  <c r="D20" i="39"/>
  <c r="Z25" i="1"/>
  <c r="E20" i="39" s="1"/>
  <c r="D19" i="39"/>
  <c r="Z24" i="1"/>
  <c r="E19" i="39" s="1"/>
  <c r="D18" i="39"/>
  <c r="Z23" i="1"/>
  <c r="E18" i="39" s="1"/>
  <c r="D17" i="39"/>
  <c r="Z22" i="1"/>
  <c r="E17" i="39" s="1"/>
  <c r="D16" i="39"/>
  <c r="Z21" i="1"/>
  <c r="E16" i="39" s="1"/>
  <c r="D15" i="39"/>
  <c r="Z20" i="1"/>
  <c r="E15" i="39" s="1"/>
  <c r="D14" i="39"/>
  <c r="Z19" i="1"/>
  <c r="E14" i="39" s="1"/>
  <c r="D13" i="39"/>
  <c r="Z18" i="1"/>
  <c r="E13" i="39" s="1"/>
  <c r="D12" i="39"/>
  <c r="Z17" i="1"/>
  <c r="D11" i="39"/>
  <c r="Z16" i="1"/>
  <c r="E11" i="39" s="1"/>
  <c r="D10" i="39"/>
  <c r="Z15" i="1"/>
  <c r="D9" i="39"/>
  <c r="Z14" i="1"/>
  <c r="E9" i="39" s="1"/>
  <c r="D8" i="39"/>
  <c r="Z13" i="1"/>
  <c r="E8" i="39" s="1"/>
  <c r="D7" i="39"/>
  <c r="Z12" i="1"/>
  <c r="E7" i="39" s="1"/>
  <c r="D6" i="39"/>
  <c r="Z11" i="1"/>
  <c r="E6" i="39" s="1"/>
  <c r="D5" i="39"/>
  <c r="Z10" i="1"/>
  <c r="E5" i="39" s="1"/>
  <c r="D4" i="39"/>
  <c r="Z9" i="1"/>
  <c r="E4" i="39" s="1"/>
  <c r="D3" i="39"/>
  <c r="Z8" i="1"/>
  <c r="E3" i="39" s="1"/>
  <c r="AF93" i="1"/>
  <c r="G77" i="39"/>
  <c r="AF136" i="1"/>
  <c r="AA54" i="1"/>
  <c r="F34" i="39" s="1"/>
  <c r="AF100" i="1"/>
  <c r="AF142" i="1"/>
  <c r="AC151" i="1"/>
  <c r="H101" i="39" s="1"/>
  <c r="AA65" i="1"/>
  <c r="F45" i="39" s="1"/>
  <c r="AF132" i="1"/>
  <c r="AA60" i="1"/>
  <c r="F40" i="39" s="1"/>
  <c r="V10" i="1"/>
  <c r="G34" i="39"/>
  <c r="G38" i="39"/>
  <c r="AF67" i="1"/>
  <c r="AA92" i="1"/>
  <c r="F57" i="39" s="1"/>
  <c r="AA101" i="1"/>
  <c r="F66" i="39" s="1"/>
  <c r="AF97" i="1"/>
  <c r="G74" i="39"/>
  <c r="G90" i="39"/>
  <c r="T11" i="1"/>
  <c r="G28" i="39"/>
  <c r="AC54" i="1"/>
  <c r="H34" i="39" s="1"/>
  <c r="AF58" i="1"/>
  <c r="AA87" i="1"/>
  <c r="F52" i="39" s="1"/>
  <c r="AA146" i="1"/>
  <c r="F96" i="39" s="1"/>
  <c r="G95" i="39"/>
  <c r="AC105" i="1"/>
  <c r="H70" i="39" s="1"/>
  <c r="AC70" i="1"/>
  <c r="H50" i="39" s="1"/>
  <c r="AF108" i="1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G48" i="39"/>
  <c r="AA71" i="1"/>
  <c r="F51" i="39" s="1"/>
  <c r="G50" i="39"/>
  <c r="AA50" i="1"/>
  <c r="F30" i="39" s="1"/>
  <c r="AA70" i="1"/>
  <c r="F50" i="39" s="1"/>
  <c r="AA63" i="1"/>
  <c r="F43" i="39" s="1"/>
  <c r="AF54" i="1"/>
  <c r="G47" i="39"/>
  <c r="AA51" i="1"/>
  <c r="F31" i="39" s="1"/>
  <c r="AA108" i="1"/>
  <c r="F73" i="39" s="1"/>
  <c r="AA100" i="1"/>
  <c r="F65" i="39" s="1"/>
  <c r="G56" i="39"/>
  <c r="AF101" i="1"/>
  <c r="AF99" i="1"/>
  <c r="AF89" i="1"/>
  <c r="E74" i="39"/>
  <c r="G58" i="39"/>
  <c r="AF87" i="1"/>
  <c r="G86" i="39"/>
  <c r="G80" i="39"/>
  <c r="AF150" i="1"/>
  <c r="AA143" i="1"/>
  <c r="F93" i="39" s="1"/>
  <c r="G97" i="39"/>
  <c r="G73" i="39"/>
  <c r="AA49" i="1"/>
  <c r="F29" i="39" s="1"/>
  <c r="AF133" i="1"/>
  <c r="AF144" i="1"/>
  <c r="E78" i="39"/>
  <c r="AC61" i="1"/>
  <c r="H41" i="39" s="1"/>
  <c r="G65" i="39"/>
  <c r="AF128" i="1"/>
  <c r="G45" i="39"/>
  <c r="G33" i="39"/>
  <c r="V11" i="1"/>
  <c r="G44" i="39"/>
  <c r="AF71" i="1"/>
  <c r="AC63" i="1"/>
  <c r="H43" i="39" s="1"/>
  <c r="G30" i="39"/>
  <c r="AC67" i="1"/>
  <c r="H47" i="39" s="1"/>
  <c r="AC58" i="1"/>
  <c r="H38" i="39" s="1"/>
  <c r="AF50" i="1"/>
  <c r="AF70" i="1"/>
  <c r="AF63" i="1"/>
  <c r="E38" i="39"/>
  <c r="AF51" i="1"/>
  <c r="AF104" i="1"/>
  <c r="AF96" i="1"/>
  <c r="G76" i="39"/>
  <c r="G66" i="39"/>
  <c r="AF105" i="1"/>
  <c r="G54" i="39"/>
  <c r="G98" i="39"/>
  <c r="G78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G40" i="39"/>
  <c r="G51" i="39"/>
  <c r="AA66" i="1"/>
  <c r="F46" i="39" s="1"/>
  <c r="AC51" i="1"/>
  <c r="H31" i="39" s="1"/>
  <c r="G43" i="39"/>
  <c r="AA67" i="1"/>
  <c r="F47" i="39" s="1"/>
  <c r="AA58" i="1"/>
  <c r="F38" i="39" s="1"/>
  <c r="G31" i="39"/>
  <c r="AA104" i="1"/>
  <c r="F69" i="39" s="1"/>
  <c r="AA96" i="1"/>
  <c r="F61" i="39" s="1"/>
  <c r="AF91" i="1"/>
  <c r="AA109" i="1"/>
  <c r="F74" i="39" s="1"/>
  <c r="G70" i="39"/>
  <c r="AA93" i="1"/>
  <c r="F58" i="39" s="1"/>
  <c r="AF109" i="1"/>
  <c r="G52" i="39"/>
  <c r="G94" i="39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V59" i="1"/>
  <c r="G35" i="39"/>
  <c r="G101" i="39"/>
  <c r="AA150" i="1"/>
  <c r="F100" i="39" s="1"/>
  <c r="G100" i="39"/>
  <c r="U108" i="1"/>
  <c r="AC49" i="1"/>
  <c r="H29" i="39" s="1"/>
  <c r="AC62" i="1"/>
  <c r="H42" i="39" s="1"/>
  <c r="G29" i="39"/>
  <c r="AC53" i="1"/>
  <c r="H33" i="39" s="1"/>
  <c r="U25" i="1"/>
  <c r="U12" i="1"/>
  <c r="T54" i="1"/>
  <c r="AA24" i="1"/>
  <c r="F19" i="39" s="1"/>
  <c r="T30" i="1"/>
  <c r="G46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G88" i="39"/>
  <c r="AF27" i="1"/>
  <c r="T24" i="1"/>
  <c r="AC20" i="1"/>
  <c r="H15" i="39" s="1"/>
  <c r="AF48" i="1"/>
  <c r="AA69" i="1"/>
  <c r="F49" i="39" s="1"/>
  <c r="T63" i="1"/>
  <c r="AA53" i="1"/>
  <c r="F33" i="39" s="1"/>
  <c r="AA19" i="1"/>
  <c r="F14" i="39" s="1"/>
  <c r="U22" i="1"/>
  <c r="AA62" i="1"/>
  <c r="F42" i="39" s="1"/>
  <c r="AF59" i="1"/>
  <c r="AF47" i="1"/>
  <c r="AA88" i="1"/>
  <c r="F53" i="39" s="1"/>
  <c r="E68" i="39"/>
  <c r="AC134" i="1"/>
  <c r="H84" i="39" s="1"/>
  <c r="AF130" i="1"/>
  <c r="AA138" i="1"/>
  <c r="F88" i="39" s="1"/>
  <c r="V100" i="1"/>
  <c r="G99" i="39"/>
  <c r="U127" i="1"/>
  <c r="U100" i="1"/>
  <c r="AF56" i="1"/>
  <c r="AF145" i="1"/>
  <c r="AF53" i="1"/>
  <c r="AC19" i="1"/>
  <c r="H14" i="39" s="1"/>
  <c r="T131" i="1"/>
  <c r="AF29" i="1"/>
  <c r="AF62" i="1"/>
  <c r="T48" i="1"/>
  <c r="G27" i="39"/>
  <c r="AF92" i="1"/>
  <c r="G72" i="39"/>
  <c r="U89" i="1"/>
  <c r="AA103" i="1"/>
  <c r="F68" i="39" s="1"/>
  <c r="G68" i="39"/>
  <c r="AC138" i="1"/>
  <c r="H88" i="39" s="1"/>
  <c r="AF138" i="1"/>
  <c r="AC27" i="1"/>
  <c r="H22" i="39" s="1"/>
  <c r="T20" i="1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G57" i="39"/>
  <c r="V131" i="1"/>
  <c r="T134" i="1"/>
  <c r="V146" i="1"/>
  <c r="AC132" i="1"/>
  <c r="H82" i="39" s="1"/>
  <c r="U98" i="1"/>
  <c r="AC99" i="1"/>
  <c r="H64" i="39" s="1"/>
  <c r="AC56" i="1"/>
  <c r="H36" i="39" s="1"/>
  <c r="U9" i="1"/>
  <c r="AF31" i="1"/>
  <c r="AC31" i="1"/>
  <c r="H26" i="39" s="1"/>
  <c r="AF21" i="1"/>
  <c r="G16" i="39"/>
  <c r="U27" i="1"/>
  <c r="AF28" i="1"/>
  <c r="G36" i="39"/>
  <c r="V57" i="1"/>
  <c r="G39" i="39"/>
  <c r="T60" i="1"/>
  <c r="AA111" i="1"/>
  <c r="F76" i="39" s="1"/>
  <c r="G62" i="39"/>
  <c r="G60" i="39"/>
  <c r="U107" i="1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T55" i="1"/>
  <c r="AF60" i="1"/>
  <c r="AC66" i="1"/>
  <c r="H46" i="39" s="1"/>
  <c r="G53" i="39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G32" i="39"/>
  <c r="U60" i="1"/>
  <c r="AF111" i="1"/>
  <c r="V103" i="1"/>
  <c r="G64" i="39"/>
  <c r="V93" i="1"/>
  <c r="G96" i="39"/>
  <c r="AF135" i="1"/>
  <c r="G93" i="39"/>
  <c r="U133" i="1"/>
  <c r="G89" i="39"/>
  <c r="U140" i="1"/>
  <c r="AF15" i="1"/>
  <c r="AF69" i="1"/>
  <c r="AF149" i="1"/>
  <c r="AA132" i="1"/>
  <c r="F82" i="39" s="1"/>
  <c r="AC90" i="1"/>
  <c r="H55" i="39" s="1"/>
  <c r="AA28" i="1"/>
  <c r="F23" i="39" s="1"/>
  <c r="G3" i="39"/>
  <c r="T150" i="1"/>
  <c r="V127" i="1"/>
  <c r="AC149" i="1"/>
  <c r="H99" i="39" s="1"/>
  <c r="AA149" i="1"/>
  <c r="F99" i="39" s="1"/>
  <c r="AF65" i="1"/>
  <c r="T62" i="1"/>
  <c r="V66" i="1"/>
  <c r="V62" i="1"/>
  <c r="AF18" i="1"/>
  <c r="T130" i="1"/>
  <c r="AC8" i="1"/>
  <c r="H3" i="39" s="1"/>
  <c r="AF8" i="1"/>
  <c r="AA59" i="1"/>
  <c r="F39" i="39" s="1"/>
  <c r="AA95" i="1"/>
  <c r="F60" i="39" s="1"/>
  <c r="T103" i="1"/>
  <c r="G82" i="39"/>
  <c r="T144" i="1"/>
  <c r="G85" i="39"/>
  <c r="T133" i="1"/>
  <c r="E96" i="39"/>
  <c r="G23" i="39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G49" i="39"/>
  <c r="AC97" i="1"/>
  <c r="H62" i="39" s="1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AA52" i="1"/>
  <c r="F32" i="39" s="1"/>
  <c r="AF52" i="1"/>
  <c r="V54" i="1"/>
  <c r="AA56" i="1"/>
  <c r="F36" i="39" s="1"/>
  <c r="AF57" i="1"/>
  <c r="G37" i="39"/>
  <c r="E39" i="39"/>
  <c r="U67" i="1"/>
  <c r="T71" i="1"/>
  <c r="G55" i="39"/>
  <c r="V92" i="1"/>
  <c r="G59" i="39"/>
  <c r="T96" i="1"/>
  <c r="AA97" i="1"/>
  <c r="F62" i="39" s="1"/>
  <c r="G63" i="39"/>
  <c r="U102" i="1"/>
  <c r="AC111" i="1"/>
  <c r="H76" i="39" s="1"/>
  <c r="G79" i="39"/>
  <c r="AC130" i="1"/>
  <c r="H80" i="39" s="1"/>
  <c r="G84" i="39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G17" i="39"/>
  <c r="U20" i="1"/>
  <c r="AC50" i="1"/>
  <c r="H30" i="39" s="1"/>
  <c r="AC71" i="1"/>
  <c r="H51" i="39" s="1"/>
  <c r="U90" i="1"/>
  <c r="AC94" i="1"/>
  <c r="H59" i="39" s="1"/>
  <c r="G71" i="39"/>
  <c r="V134" i="1"/>
  <c r="AC139" i="1"/>
  <c r="H89" i="39" s="1"/>
  <c r="AA30" i="1"/>
  <c r="F25" i="39" s="1"/>
  <c r="V29" i="1"/>
  <c r="G22" i="39"/>
  <c r="AA23" i="1"/>
  <c r="F18" i="39" s="1"/>
  <c r="U19" i="1"/>
  <c r="T16" i="1"/>
  <c r="AF14" i="1"/>
  <c r="U50" i="1"/>
  <c r="U51" i="1"/>
  <c r="G42" i="39"/>
  <c r="T67" i="1"/>
  <c r="T70" i="1"/>
  <c r="AF90" i="1"/>
  <c r="AC91" i="1"/>
  <c r="H56" i="39" s="1"/>
  <c r="T92" i="1"/>
  <c r="E57" i="39"/>
  <c r="T94" i="1"/>
  <c r="G61" i="39"/>
  <c r="AC102" i="1"/>
  <c r="H67" i="39" s="1"/>
  <c r="G67" i="39"/>
  <c r="AC103" i="1"/>
  <c r="H68" i="39" s="1"/>
  <c r="U104" i="1"/>
  <c r="AC104" i="1"/>
  <c r="H69" i="39" s="1"/>
  <c r="AA105" i="1"/>
  <c r="F70" i="39" s="1"/>
  <c r="AC110" i="1"/>
  <c r="H75" i="39" s="1"/>
  <c r="G75" i="39"/>
  <c r="AF129" i="1"/>
  <c r="U130" i="1"/>
  <c r="AC133" i="1"/>
  <c r="H83" i="39" s="1"/>
  <c r="T135" i="1"/>
  <c r="AF137" i="1"/>
  <c r="W141" i="1"/>
  <c r="X141" i="1" s="1"/>
  <c r="C91" i="39" s="1"/>
  <c r="AF141" i="1"/>
  <c r="G91" i="39"/>
  <c r="V142" i="1"/>
  <c r="AC142" i="1"/>
  <c r="H92" i="39" s="1"/>
  <c r="U146" i="1"/>
  <c r="U147" i="1"/>
  <c r="AF148" i="1"/>
  <c r="V150" i="1"/>
  <c r="G25" i="39"/>
  <c r="AA26" i="1"/>
  <c r="F21" i="39" s="1"/>
  <c r="G18" i="39"/>
  <c r="AF22" i="1"/>
  <c r="G13" i="39"/>
  <c r="AC15" i="1"/>
  <c r="H10" i="39" s="1"/>
  <c r="AC14" i="1"/>
  <c r="H9" i="39" s="1"/>
  <c r="AC52" i="1"/>
  <c r="H32" i="39" s="1"/>
  <c r="G41" i="39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AF98" i="1"/>
  <c r="AA99" i="1"/>
  <c r="F64" i="39" s="1"/>
  <c r="E67" i="39"/>
  <c r="AF102" i="1"/>
  <c r="T104" i="1"/>
  <c r="AA106" i="1"/>
  <c r="F71" i="39" s="1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G87" i="39"/>
  <c r="AF140" i="1"/>
  <c r="T142" i="1"/>
  <c r="G92" i="39"/>
  <c r="AC146" i="1"/>
  <c r="H96" i="39" s="1"/>
  <c r="E101" i="39"/>
  <c r="AF23" i="1"/>
  <c r="U16" i="1"/>
  <c r="AF61" i="1"/>
  <c r="AC96" i="1"/>
  <c r="H61" i="39" s="1"/>
  <c r="AA102" i="1"/>
  <c r="F67" i="39" s="1"/>
  <c r="G69" i="39"/>
  <c r="AA110" i="1"/>
  <c r="F75" i="39" s="1"/>
  <c r="G83" i="39"/>
  <c r="AC141" i="1"/>
  <c r="H91" i="39" s="1"/>
  <c r="AA141" i="1"/>
  <c r="F91" i="39" s="1"/>
  <c r="AC148" i="1"/>
  <c r="H98" i="39" s="1"/>
  <c r="AA148" i="1"/>
  <c r="F98" i="39" s="1"/>
  <c r="G2" i="39"/>
  <c r="W97" i="1"/>
  <c r="X97" i="1" s="1"/>
  <c r="C62" i="39" s="1"/>
  <c r="W128" i="1"/>
  <c r="X128" i="1" s="1"/>
  <c r="C78" i="39" s="1"/>
  <c r="AA10" i="1"/>
  <c r="F5" i="39" s="1"/>
  <c r="AF10" i="1"/>
  <c r="W106" i="1"/>
  <c r="W146" i="1"/>
  <c r="AA7" i="1"/>
  <c r="F2" i="39" s="1"/>
  <c r="E12" i="39"/>
  <c r="AC11" i="1"/>
  <c r="H6" i="39" s="1"/>
  <c r="AF7" i="1"/>
  <c r="AC16" i="1"/>
  <c r="H11" i="39" s="1"/>
  <c r="AC12" i="1"/>
  <c r="H7" i="39" s="1"/>
  <c r="V8" i="1"/>
  <c r="AF13" i="1"/>
  <c r="G8" i="39"/>
  <c r="U15" i="1"/>
  <c r="AC10" i="1"/>
  <c r="H5" i="39" s="1"/>
  <c r="W144" i="1"/>
  <c r="X144" i="1" s="1"/>
  <c r="C94" i="39" s="1"/>
  <c r="W101" i="1"/>
  <c r="W111" i="1"/>
  <c r="U10" i="1"/>
  <c r="V14" i="1"/>
  <c r="U18" i="1"/>
  <c r="U14" i="1"/>
  <c r="AA17" i="1"/>
  <c r="F12" i="39" s="1"/>
  <c r="E10" i="39"/>
  <c r="G9" i="39"/>
  <c r="AA13" i="1"/>
  <c r="F8" i="39" s="1"/>
  <c r="G5" i="39"/>
  <c r="AF11" i="1"/>
  <c r="AC9" i="1"/>
  <c r="H4" i="39" s="1"/>
  <c r="G6" i="39"/>
  <c r="AA11" i="1"/>
  <c r="F6" i="39" s="1"/>
  <c r="G10" i="39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N25" i="39"/>
  <c r="Q25" i="39"/>
  <c r="N21" i="39"/>
  <c r="Q21" i="39"/>
  <c r="R21" i="39" s="1"/>
  <c r="W18" i="1"/>
  <c r="X18" i="1" s="1"/>
  <c r="C13" i="39" s="1"/>
  <c r="B13" i="39"/>
  <c r="Q10" i="39"/>
  <c r="R10" i="39" s="1"/>
  <c r="N10" i="39"/>
  <c r="Q6" i="39"/>
  <c r="N6" i="39"/>
  <c r="Q43" i="39"/>
  <c r="R43" i="39" s="1"/>
  <c r="N43" i="39"/>
  <c r="W93" i="1"/>
  <c r="B58" i="39"/>
  <c r="W100" i="1"/>
  <c r="B65" i="39"/>
  <c r="N84" i="39"/>
  <c r="Q84" i="39"/>
  <c r="R84" i="39" s="1"/>
  <c r="W139" i="1"/>
  <c r="B89" i="39"/>
  <c r="W149" i="1"/>
  <c r="X149" i="1" s="1"/>
  <c r="C99" i="39" s="1"/>
  <c r="B99" i="39"/>
  <c r="W63" i="1"/>
  <c r="W31" i="1"/>
  <c r="B26" i="39"/>
  <c r="W28" i="1"/>
  <c r="X28" i="1" s="1"/>
  <c r="C23" i="39" s="1"/>
  <c r="B23" i="39"/>
  <c r="Q17" i="39"/>
  <c r="R17" i="39" s="1"/>
  <c r="N17" i="39"/>
  <c r="W19" i="1"/>
  <c r="B14" i="39"/>
  <c r="W48" i="1"/>
  <c r="X48" i="1" s="1"/>
  <c r="C28" i="39" s="1"/>
  <c r="B28" i="39"/>
  <c r="N30" i="39"/>
  <c r="Q30" i="39"/>
  <c r="R30" i="39" s="1"/>
  <c r="W51" i="1"/>
  <c r="X51" i="1" s="1"/>
  <c r="C31" i="39" s="1"/>
  <c r="B31" i="39"/>
  <c r="W53" i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Q51" i="39"/>
  <c r="N51" i="39"/>
  <c r="O51" i="39" s="1"/>
  <c r="W92" i="1"/>
  <c r="B57" i="39"/>
  <c r="W98" i="1"/>
  <c r="B63" i="39"/>
  <c r="W99" i="1"/>
  <c r="W102" i="1"/>
  <c r="B67" i="39"/>
  <c r="W104" i="1"/>
  <c r="X104" i="1" s="1"/>
  <c r="C69" i="39" s="1"/>
  <c r="B69" i="39"/>
  <c r="N72" i="39"/>
  <c r="Q72" i="39"/>
  <c r="R72" i="39" s="1"/>
  <c r="W127" i="1"/>
  <c r="B77" i="39"/>
  <c r="W129" i="1"/>
  <c r="B79" i="39"/>
  <c r="N85" i="39"/>
  <c r="Q85" i="39"/>
  <c r="R85" i="39" s="1"/>
  <c r="Q87" i="39"/>
  <c r="R87" i="39" s="1"/>
  <c r="N87" i="39"/>
  <c r="N92" i="39"/>
  <c r="Q92" i="39"/>
  <c r="R92" i="39" s="1"/>
  <c r="N100" i="39"/>
  <c r="O100" i="39" s="1"/>
  <c r="Q100" i="39"/>
  <c r="W151" i="1"/>
  <c r="B101" i="39"/>
  <c r="N15" i="39"/>
  <c r="Q15" i="39"/>
  <c r="R15" i="39" s="1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Q39" i="39"/>
  <c r="R39" i="39" s="1"/>
  <c r="N39" i="39"/>
  <c r="W64" i="1"/>
  <c r="X64" i="1" s="1"/>
  <c r="C44" i="39" s="1"/>
  <c r="B44" i="39"/>
  <c r="W66" i="1"/>
  <c r="B46" i="39"/>
  <c r="W88" i="1"/>
  <c r="X88" i="1" s="1"/>
  <c r="C53" i="39" s="1"/>
  <c r="B53" i="39"/>
  <c r="Q55" i="39"/>
  <c r="R55" i="39" s="1"/>
  <c r="N55" i="39"/>
  <c r="N56" i="39"/>
  <c r="Q56" i="39"/>
  <c r="R56" i="39" s="1"/>
  <c r="N62" i="39"/>
  <c r="Q62" i="39"/>
  <c r="R62" i="39" s="1"/>
  <c r="N64" i="39"/>
  <c r="Q64" i="39"/>
  <c r="R64" i="39" s="1"/>
  <c r="N66" i="39"/>
  <c r="Q66" i="39"/>
  <c r="R66" i="39" s="1"/>
  <c r="W103" i="1"/>
  <c r="B68" i="39"/>
  <c r="Q71" i="39"/>
  <c r="R71" i="39" s="1"/>
  <c r="N71" i="39"/>
  <c r="Q75" i="39"/>
  <c r="N75" i="39"/>
  <c r="O75" i="39" s="1"/>
  <c r="N76" i="39"/>
  <c r="O76" i="39" s="1"/>
  <c r="Q76" i="39"/>
  <c r="N94" i="39"/>
  <c r="Q94" i="39"/>
  <c r="R94" i="39" s="1"/>
  <c r="W145" i="1"/>
  <c r="B95" i="39"/>
  <c r="N96" i="39"/>
  <c r="Q96" i="39"/>
  <c r="R96" i="39" s="1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Q18" i="39"/>
  <c r="R18" i="39" s="1"/>
  <c r="N18" i="39"/>
  <c r="Q16" i="39"/>
  <c r="N16" i="39"/>
  <c r="W17" i="1"/>
  <c r="B12" i="39"/>
  <c r="Q8" i="39"/>
  <c r="N8" i="39"/>
  <c r="Q5" i="39"/>
  <c r="N5" i="39"/>
  <c r="Q29" i="39"/>
  <c r="R29" i="39" s="1"/>
  <c r="N29" i="39"/>
  <c r="W54" i="1"/>
  <c r="B34" i="39"/>
  <c r="W56" i="1"/>
  <c r="B36" i="39"/>
  <c r="W61" i="1"/>
  <c r="B41" i="39"/>
  <c r="Q45" i="39"/>
  <c r="R45" i="39" s="1"/>
  <c r="N45" i="39"/>
  <c r="W87" i="1"/>
  <c r="B52" i="39"/>
  <c r="W94" i="1"/>
  <c r="X94" i="1" s="1"/>
  <c r="C59" i="39" s="1"/>
  <c r="B59" i="39"/>
  <c r="W95" i="1"/>
  <c r="B60" i="39"/>
  <c r="Q61" i="39"/>
  <c r="R61" i="39" s="1"/>
  <c r="N61" i="39"/>
  <c r="W109" i="1"/>
  <c r="B74" i="39"/>
  <c r="N78" i="39"/>
  <c r="Q78" i="39"/>
  <c r="R78" i="39" s="1"/>
  <c r="W132" i="1"/>
  <c r="B82" i="39"/>
  <c r="W136" i="1"/>
  <c r="B86" i="39"/>
  <c r="W140" i="1"/>
  <c r="X140" i="1" s="1"/>
  <c r="C90" i="39" s="1"/>
  <c r="B90" i="39"/>
  <c r="Q91" i="39"/>
  <c r="R91" i="39" s="1"/>
  <c r="N91" i="39"/>
  <c r="W143" i="1"/>
  <c r="X143" i="1" s="1"/>
  <c r="C93" i="39" s="1"/>
  <c r="B93" i="39"/>
  <c r="W147" i="1"/>
  <c r="B97" i="39"/>
  <c r="Q98" i="39"/>
  <c r="R98" i="39" s="1"/>
  <c r="N98" i="39"/>
  <c r="U8" i="1"/>
  <c r="U7" i="1"/>
  <c r="V7" i="1"/>
  <c r="AA9" i="1"/>
  <c r="F4" i="39" s="1"/>
  <c r="AF9" i="1"/>
  <c r="G4" i="39"/>
  <c r="Q4" i="39"/>
  <c r="N4" i="39"/>
  <c r="N3" i="39"/>
  <c r="Q3" i="39"/>
  <c r="R3" i="39" s="1"/>
  <c r="AA8" i="1"/>
  <c r="F3" i="39" s="1"/>
  <c r="Q2" i="39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W59" i="1"/>
  <c r="W30" i="1"/>
  <c r="X30" i="1" s="1"/>
  <c r="C25" i="39" s="1"/>
  <c r="W22" i="1"/>
  <c r="X22" i="1" s="1"/>
  <c r="C17" i="39" s="1"/>
  <c r="W15" i="1"/>
  <c r="W49" i="1"/>
  <c r="W9" i="1"/>
  <c r="W137" i="1"/>
  <c r="X106" i="1" l="1"/>
  <c r="C71" i="39" s="1"/>
  <c r="X151" i="1"/>
  <c r="C101" i="39" s="1"/>
  <c r="X139" i="1"/>
  <c r="C89" i="39" s="1"/>
  <c r="X136" i="1"/>
  <c r="C86" i="39" s="1"/>
  <c r="X148" i="1"/>
  <c r="C98" i="39" s="1"/>
  <c r="X95" i="1"/>
  <c r="C60" i="39" s="1"/>
  <c r="X98" i="1"/>
  <c r="C63" i="39" s="1"/>
  <c r="R2" i="39"/>
  <c r="X101" i="1"/>
  <c r="C66" i="39" s="1"/>
  <c r="X111" i="1"/>
  <c r="C76" i="39" s="1"/>
  <c r="X132" i="1"/>
  <c r="C82" i="39" s="1"/>
  <c r="X137" i="1"/>
  <c r="C87" i="39" s="1"/>
  <c r="X99" i="1"/>
  <c r="C64" i="39" s="1"/>
  <c r="X53" i="1"/>
  <c r="C33" i="39" s="1"/>
  <c r="X145" i="1"/>
  <c r="C95" i="39" s="1"/>
  <c r="X129" i="1"/>
  <c r="C79" i="39" s="1"/>
  <c r="X109" i="1"/>
  <c r="C74" i="39" s="1"/>
  <c r="X68" i="1"/>
  <c r="C48" i="39" s="1"/>
  <c r="X108" i="1"/>
  <c r="C73" i="39" s="1"/>
  <c r="X69" i="1"/>
  <c r="C49" i="39" s="1"/>
  <c r="X23" i="1"/>
  <c r="C18" i="39" s="1"/>
  <c r="X56" i="1"/>
  <c r="C36" i="39" s="1"/>
  <c r="X63" i="1"/>
  <c r="C43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N63" i="39"/>
  <c r="Q63" i="39"/>
  <c r="R63" i="39" s="1"/>
  <c r="N49" i="39"/>
  <c r="Q49" i="39"/>
  <c r="R49" i="39" s="1"/>
  <c r="N47" i="39"/>
  <c r="Q47" i="39"/>
  <c r="R47" i="39" s="1"/>
  <c r="N40" i="39"/>
  <c r="Q40" i="39"/>
  <c r="R40" i="39" s="1"/>
  <c r="Q33" i="39"/>
  <c r="R33" i="39" s="1"/>
  <c r="N33" i="39"/>
  <c r="Q14" i="39"/>
  <c r="R14" i="39" s="1"/>
  <c r="N14" i="39"/>
  <c r="Q23" i="39"/>
  <c r="R23" i="39" s="1"/>
  <c r="N23" i="39"/>
  <c r="Q89" i="39"/>
  <c r="R89" i="39" s="1"/>
  <c r="N89" i="39"/>
  <c r="Q65" i="39"/>
  <c r="R65" i="39" s="1"/>
  <c r="N65" i="39"/>
  <c r="N36" i="39"/>
  <c r="Q36" i="39"/>
  <c r="R36" i="39" s="1"/>
  <c r="Q19" i="39"/>
  <c r="R19" i="39" s="1"/>
  <c r="N19" i="39"/>
  <c r="N83" i="39"/>
  <c r="Q83" i="39"/>
  <c r="R83" i="39" s="1"/>
  <c r="Q70" i="39"/>
  <c r="R70" i="39" s="1"/>
  <c r="N70" i="39"/>
  <c r="Q22" i="39"/>
  <c r="R22" i="39" s="1"/>
  <c r="N22" i="39"/>
  <c r="Q95" i="39"/>
  <c r="R95" i="39" s="1"/>
  <c r="N95" i="39"/>
  <c r="Q46" i="39"/>
  <c r="R46" i="39" s="1"/>
  <c r="N46" i="39"/>
  <c r="Q27" i="39"/>
  <c r="R27" i="39" s="1"/>
  <c r="N27" i="39"/>
  <c r="Q9" i="39"/>
  <c r="R9" i="39" s="1"/>
  <c r="N9" i="39"/>
  <c r="O130" i="39" s="1"/>
  <c r="N24" i="39"/>
  <c r="Q24" i="39"/>
  <c r="Q73" i="39"/>
  <c r="R73" i="39" s="1"/>
  <c r="N73" i="39"/>
  <c r="Q38" i="39"/>
  <c r="R38" i="39" s="1"/>
  <c r="N38" i="39"/>
  <c r="Q79" i="39"/>
  <c r="R79" i="39" s="1"/>
  <c r="N79" i="39"/>
  <c r="N67" i="39"/>
  <c r="Q67" i="39"/>
  <c r="R67" i="39" s="1"/>
  <c r="N97" i="39"/>
  <c r="Q97" i="39"/>
  <c r="R97" i="39" s="1"/>
  <c r="N86" i="39"/>
  <c r="Q86" i="39"/>
  <c r="R86" i="39" s="1"/>
  <c r="N59" i="39"/>
  <c r="Q59" i="39"/>
  <c r="R59" i="39" s="1"/>
  <c r="N93" i="39"/>
  <c r="Q93" i="39"/>
  <c r="R93" i="39" s="1"/>
  <c r="Q90" i="39"/>
  <c r="R90" i="39" s="1"/>
  <c r="N90" i="39"/>
  <c r="Q82" i="39"/>
  <c r="R82" i="39" s="1"/>
  <c r="N82" i="39"/>
  <c r="Q74" i="39"/>
  <c r="R74" i="39" s="1"/>
  <c r="N74" i="39"/>
  <c r="N60" i="39"/>
  <c r="Q60" i="39"/>
  <c r="R60" i="39" s="1"/>
  <c r="N52" i="39"/>
  <c r="Q52" i="39"/>
  <c r="R52" i="39" s="1"/>
  <c r="N41" i="39"/>
  <c r="Q41" i="39"/>
  <c r="R41" i="39" s="1"/>
  <c r="N34" i="39"/>
  <c r="Q34" i="39"/>
  <c r="R34" i="39" s="1"/>
  <c r="Q12" i="39"/>
  <c r="N12" i="39"/>
  <c r="Q57" i="39"/>
  <c r="R57" i="39" s="1"/>
  <c r="N57" i="39"/>
  <c r="Q50" i="39"/>
  <c r="N50" i="39"/>
  <c r="O50" i="39" s="1"/>
  <c r="N48" i="39"/>
  <c r="Q48" i="39"/>
  <c r="R48" i="39" s="1"/>
  <c r="Q42" i="39"/>
  <c r="R42" i="39" s="1"/>
  <c r="N42" i="39"/>
  <c r="N37" i="39"/>
  <c r="Q37" i="39"/>
  <c r="R37" i="39" s="1"/>
  <c r="Q31" i="39"/>
  <c r="R31" i="39" s="1"/>
  <c r="N31" i="39"/>
  <c r="N28" i="39"/>
  <c r="Q28" i="39"/>
  <c r="R28" i="39" s="1"/>
  <c r="N26" i="39"/>
  <c r="O26" i="39" s="1"/>
  <c r="Q26" i="39"/>
  <c r="N99" i="39"/>
  <c r="Q99" i="39"/>
  <c r="R99" i="39" s="1"/>
  <c r="Q58" i="39"/>
  <c r="R58" i="39" s="1"/>
  <c r="N58" i="39"/>
  <c r="Q13" i="39"/>
  <c r="R13" i="39" s="1"/>
  <c r="N13" i="39"/>
  <c r="N88" i="39"/>
  <c r="Q88" i="39"/>
  <c r="R88" i="39" s="1"/>
  <c r="N81" i="39"/>
  <c r="Q81" i="39"/>
  <c r="R81" i="39" s="1"/>
  <c r="N11" i="39"/>
  <c r="Q11" i="39"/>
  <c r="R11" i="39" s="1"/>
  <c r="N68" i="39"/>
  <c r="Q68" i="39"/>
  <c r="R68" i="39" s="1"/>
  <c r="N53" i="39"/>
  <c r="Q53" i="39"/>
  <c r="R53" i="39" s="1"/>
  <c r="N44" i="39"/>
  <c r="Q44" i="39"/>
  <c r="R44" i="39" s="1"/>
  <c r="N35" i="39"/>
  <c r="Q35" i="39"/>
  <c r="R35" i="39" s="1"/>
  <c r="N7" i="39"/>
  <c r="O143" i="39" s="1"/>
  <c r="Q7" i="39"/>
  <c r="N20" i="39"/>
  <c r="Q20" i="39"/>
  <c r="N80" i="39"/>
  <c r="Q80" i="39"/>
  <c r="R80" i="39" s="1"/>
  <c r="Q54" i="39"/>
  <c r="R54" i="39" s="1"/>
  <c r="N54" i="39"/>
  <c r="N32" i="39"/>
  <c r="Q32" i="39"/>
  <c r="R32" i="39" s="1"/>
  <c r="N101" i="39"/>
  <c r="O101" i="39" s="1"/>
  <c r="Q101" i="39"/>
  <c r="N77" i="39"/>
  <c r="Q77" i="39"/>
  <c r="R77" i="39" s="1"/>
  <c r="Q69" i="39"/>
  <c r="R69" i="39" s="1"/>
  <c r="N69" i="39"/>
  <c r="R7" i="39" l="1"/>
  <c r="R5" i="39"/>
  <c r="R6" i="39"/>
  <c r="O131" i="39"/>
  <c r="O117" i="39"/>
  <c r="O140" i="39"/>
  <c r="O138" i="39"/>
  <c r="O119" i="39"/>
  <c r="O116" i="39"/>
  <c r="R144" i="39"/>
  <c r="R109" i="39"/>
  <c r="R122" i="39"/>
  <c r="R146" i="39"/>
  <c r="R137" i="39"/>
  <c r="R121" i="39"/>
  <c r="O126" i="39"/>
  <c r="O106" i="39"/>
  <c r="O141" i="39"/>
  <c r="O139" i="39"/>
  <c r="O118" i="39"/>
  <c r="O105" i="39"/>
  <c r="O114" i="39"/>
  <c r="R120" i="39"/>
  <c r="R145" i="39"/>
  <c r="R112" i="39"/>
  <c r="R110" i="39"/>
  <c r="R123" i="39"/>
  <c r="R125" i="39"/>
  <c r="O127" i="39"/>
  <c r="R124" i="39"/>
  <c r="R133" i="39"/>
  <c r="R113" i="39"/>
  <c r="R147" i="39"/>
  <c r="R111" i="39"/>
  <c r="O115" i="39"/>
  <c r="O107" i="39"/>
  <c r="O128" i="39"/>
  <c r="O142" i="39"/>
  <c r="O129" i="39"/>
  <c r="R132" i="39"/>
  <c r="R149" i="39"/>
  <c r="R136" i="39"/>
  <c r="R148" i="39"/>
  <c r="R134" i="39"/>
  <c r="R135" i="39"/>
  <c r="O78" i="39"/>
  <c r="O53" i="39"/>
  <c r="O84" i="39"/>
  <c r="O88" i="39"/>
  <c r="O93" i="39"/>
  <c r="O94" i="39"/>
  <c r="O90" i="39"/>
  <c r="O79" i="39"/>
  <c r="O89" i="39"/>
  <c r="O96" i="39"/>
  <c r="R100" i="39"/>
  <c r="O60" i="39"/>
  <c r="O80" i="39"/>
  <c r="O99" i="39"/>
  <c r="O97" i="39"/>
  <c r="O83" i="39"/>
  <c r="O85" i="39"/>
  <c r="O91" i="39"/>
  <c r="O86" i="39"/>
  <c r="O77" i="39"/>
  <c r="O81" i="39"/>
  <c r="O61" i="39"/>
  <c r="R101" i="39"/>
  <c r="O82" i="39"/>
  <c r="O95" i="39"/>
  <c r="O92" i="39"/>
  <c r="O98" i="39"/>
  <c r="O87" i="39"/>
  <c r="O67" i="39"/>
  <c r="O64" i="39"/>
  <c r="O57" i="39"/>
  <c r="O74" i="39"/>
  <c r="O73" i="39"/>
  <c r="O56" i="39"/>
  <c r="O63" i="39"/>
  <c r="R76" i="39"/>
  <c r="O68" i="39"/>
  <c r="O52" i="39"/>
  <c r="O59" i="39"/>
  <c r="O55" i="39"/>
  <c r="R75" i="39"/>
  <c r="O72" i="39"/>
  <c r="O69" i="39"/>
  <c r="O54" i="39"/>
  <c r="O58" i="39"/>
  <c r="O31" i="39"/>
  <c r="O42" i="39"/>
  <c r="O70" i="39"/>
  <c r="O65" i="39"/>
  <c r="O71" i="39"/>
  <c r="O66" i="39"/>
  <c r="O62" i="39"/>
  <c r="O27" i="39"/>
  <c r="O30" i="39"/>
  <c r="O46" i="39"/>
  <c r="O16" i="39"/>
  <c r="O39" i="39"/>
  <c r="O32" i="39"/>
  <c r="O44" i="39"/>
  <c r="O28" i="39"/>
  <c r="O37" i="39"/>
  <c r="O48" i="39"/>
  <c r="O34" i="39"/>
  <c r="O36" i="39"/>
  <c r="O40" i="39"/>
  <c r="O49" i="39"/>
  <c r="R25" i="39"/>
  <c r="O29" i="39"/>
  <c r="O38" i="39"/>
  <c r="O33" i="39"/>
  <c r="O45" i="39"/>
  <c r="O20" i="39"/>
  <c r="O35" i="39"/>
  <c r="R50" i="39"/>
  <c r="O41" i="39"/>
  <c r="O47" i="39"/>
  <c r="R51" i="39"/>
  <c r="O43" i="39"/>
  <c r="O24" i="39"/>
  <c r="O4" i="39"/>
  <c r="O8" i="39"/>
  <c r="R26" i="39"/>
  <c r="O12" i="39"/>
  <c r="O22" i="39"/>
  <c r="O17" i="39"/>
  <c r="R20" i="39"/>
  <c r="R24" i="39"/>
  <c r="O23" i="39"/>
  <c r="O25" i="39"/>
  <c r="O11" i="39"/>
  <c r="O14" i="39"/>
  <c r="O19" i="39"/>
  <c r="O21" i="39"/>
  <c r="O18" i="39"/>
  <c r="R16" i="39"/>
  <c r="O15" i="39"/>
  <c r="O7" i="39"/>
  <c r="R12" i="39"/>
  <c r="O13" i="39"/>
  <c r="O10" i="39"/>
  <c r="O9" i="39"/>
  <c r="O108" i="39"/>
  <c r="O6" i="39"/>
  <c r="R8" i="39"/>
  <c r="O102" i="39"/>
  <c r="R108" i="39"/>
  <c r="O103" i="39"/>
  <c r="O3" i="39"/>
  <c r="O104" i="39"/>
  <c r="O2" i="39"/>
  <c r="O5" i="39"/>
  <c r="R4" i="39"/>
  <c r="S2" i="39" l="1"/>
  <c r="C11" i="38" s="1"/>
  <c r="P2" i="39"/>
  <c r="C10" i="38" s="1"/>
  <c r="C12" i="38" l="1"/>
  <c r="D15" i="36" s="1"/>
  <c r="H14" i="36" s="1"/>
  <c r="J14" i="36" l="1"/>
  <c r="J16" i="36" s="1"/>
  <c r="E8" i="36" s="1"/>
</calcChain>
</file>

<file path=xl/comments1.xml><?xml version="1.0" encoding="utf-8"?>
<comments xmlns="http://schemas.openxmlformats.org/spreadsheetml/2006/main">
  <authors>
    <author>MIYUKISUZUKI</author>
    <author>MSATO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R4.4.2からR5.4.2までの間に出した公認最高記録を記入すること。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>
  <authors>
    <author>MSATO</author>
  </authors>
  <commentList>
    <comment ref="A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</t>
        </r>
      </text>
    </comment>
    <comment ref="AG6" authorId="0" shapeId="0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MSATO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<sst xmlns="http://schemas.openxmlformats.org/spreadsheetml/2006/main" count="2862" uniqueCount="1708">
  <si>
    <t>所属・学校名</t>
    <rPh sb="0" eb="2">
      <t>ショゾク</t>
    </rPh>
    <rPh sb="3" eb="5">
      <t>ガッコウ</t>
    </rPh>
    <rPh sb="5" eb="6">
      <t>メイ</t>
    </rPh>
    <phoneticPr fontId="2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</si>
  <si>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</si>
  <si>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</si>
  <si>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</si>
  <si>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</si>
  <si>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</si>
  <si>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</si>
  <si>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</si>
  <si>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</si>
  <si>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ﾌﾘｶﾞﾅ</t>
    <phoneticPr fontId="2"/>
  </si>
  <si>
    <t>漢字・ほか</t>
    <rPh sb="0" eb="2">
      <t>カンジ</t>
    </rPh>
    <phoneticPr fontId="2"/>
  </si>
  <si>
    <t>所属電話番号</t>
    <rPh sb="0" eb="2">
      <t>ショゾク</t>
    </rPh>
    <rPh sb="2" eb="4">
      <t>デンワ</t>
    </rPh>
    <rPh sb="4" eb="6">
      <t>バンゴウ</t>
    </rPh>
    <phoneticPr fontId="2"/>
  </si>
  <si>
    <t>連絡用
e-mailアドレス</t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</si>
  <si>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</si>
  <si>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</si>
  <si>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2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</si>
  <si>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2"/>
  </si>
  <si>
    <t>校 長</t>
    <rPh sb="0" eb="1">
      <t>コウ</t>
    </rPh>
    <rPh sb="2" eb="3">
      <t>チョウ</t>
    </rPh>
    <phoneticPr fontId="2"/>
  </si>
  <si>
    <t>DB</t>
    <phoneticPr fontId="2"/>
  </si>
  <si>
    <t>記録</t>
    <rPh sb="0" eb="2">
      <t>キロク</t>
    </rPh>
    <phoneticPr fontId="2"/>
  </si>
  <si>
    <t>S1</t>
    <phoneticPr fontId="2"/>
  </si>
  <si>
    <t>ZK</t>
    <phoneticPr fontId="2"/>
  </si>
  <si>
    <t>N1</t>
    <phoneticPr fontId="2"/>
  </si>
  <si>
    <t>N2</t>
    <phoneticPr fontId="2"/>
  </si>
  <si>
    <t>MC</t>
    <phoneticPr fontId="2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</si>
  <si>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</si>
  <si>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</si>
  <si>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</si>
  <si>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</si>
  <si>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</si>
  <si>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</si>
  <si>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</si>
  <si>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</si>
  <si>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</si>
  <si>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</si>
  <si>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</si>
  <si>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</si>
  <si>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</si>
  <si>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</si>
  <si>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</si>
  <si>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</si>
  <si>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</si>
  <si>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</si>
  <si>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</si>
  <si>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</si>
  <si>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</si>
  <si>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</si>
  <si>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</si>
  <si>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</si>
  <si>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</si>
  <si>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</si>
  <si>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</si>
  <si>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</si>
  <si>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</si>
  <si>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</si>
  <si>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</si>
  <si>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</si>
  <si>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</si>
  <si>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</si>
  <si>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</si>
  <si>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</si>
  <si>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</si>
  <si>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</si>
  <si>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</si>
  <si>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</si>
  <si>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</si>
  <si>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</si>
  <si>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</si>
  <si>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</si>
  <si>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</si>
  <si>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</si>
  <si>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</si>
  <si>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</si>
  <si>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</si>
  <si>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</si>
  <si>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</si>
  <si>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</si>
  <si>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</si>
  <si>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</si>
  <si>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</si>
  <si>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</si>
  <si>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</si>
  <si>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</si>
  <si>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</si>
  <si>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</si>
  <si>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</si>
  <si>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</si>
  <si>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</si>
  <si>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</si>
  <si>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</si>
  <si>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</si>
  <si>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</si>
  <si>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</si>
  <si>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</si>
  <si>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</si>
  <si>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</si>
  <si>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</si>
  <si>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</si>
  <si>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</si>
  <si>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3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</si>
  <si>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</si>
  <si>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</si>
  <si>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</si>
  <si>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</si>
  <si>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</si>
  <si>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</si>
  <si>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</si>
  <si>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</si>
  <si>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</si>
  <si>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</si>
  <si>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</si>
  <si>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</si>
  <si>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</si>
  <si>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</si>
  <si>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</si>
  <si>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</si>
  <si>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</si>
  <si>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</si>
  <si>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</si>
  <si>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</si>
  <si>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</si>
  <si>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</si>
  <si>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</si>
  <si>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</si>
  <si>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</si>
  <si>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</si>
  <si>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</si>
  <si>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</si>
  <si>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</si>
  <si>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</si>
  <si>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</si>
  <si>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</si>
  <si>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</si>
  <si>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</si>
  <si>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</si>
  <si>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</si>
  <si>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</si>
  <si>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</si>
  <si>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3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</si>
  <si>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</si>
  <si>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</si>
  <si>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</si>
  <si>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</si>
  <si>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</si>
  <si>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</si>
  <si>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</si>
  <si>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</si>
  <si>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</si>
  <si>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</si>
  <si>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</si>
  <si>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</si>
  <si>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3"/>
  </si>
  <si>
    <t>064124</t>
  </si>
  <si>
    <t>米沢工高定</t>
    <rPh sb="0" eb="2">
      <t>ヨネザワ</t>
    </rPh>
    <rPh sb="3" eb="4">
      <t>コウ</t>
    </rPh>
    <phoneticPr fontId="3"/>
  </si>
  <si>
    <t>064121</t>
  </si>
  <si>
    <t>064122</t>
  </si>
  <si>
    <t>霞城学園高IV</t>
    <rPh sb="2" eb="4">
      <t>ガクエン</t>
    </rPh>
    <rPh sb="4" eb="5">
      <t>コウ</t>
    </rPh>
    <phoneticPr fontId="3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</si>
  <si>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</si>
  <si>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</si>
  <si>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</si>
  <si>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</si>
  <si>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</si>
  <si>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</si>
  <si>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</si>
  <si>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</si>
  <si>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</si>
  <si>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</si>
  <si>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</si>
  <si>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</si>
  <si>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</si>
  <si>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</si>
  <si>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</si>
  <si>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</si>
  <si>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</si>
  <si>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</si>
  <si>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</si>
  <si>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</si>
  <si>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</si>
  <si>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</si>
  <si>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</si>
  <si>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</si>
  <si>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</si>
  <si>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</si>
  <si>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</si>
  <si>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</si>
  <si>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</si>
  <si>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</si>
  <si>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</si>
  <si>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</si>
  <si>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</si>
  <si>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</si>
  <si>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</si>
  <si>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</si>
  <si>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</si>
  <si>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</si>
  <si>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</si>
  <si>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</si>
  <si>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</si>
  <si>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</si>
  <si>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</si>
  <si>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</si>
  <si>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</si>
  <si>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</si>
  <si>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</si>
  <si>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</si>
  <si>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</si>
  <si>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</si>
  <si>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</si>
  <si>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</si>
  <si>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</si>
  <si>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</si>
  <si>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</si>
  <si>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</si>
  <si>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</si>
  <si>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</si>
  <si>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</si>
  <si>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</si>
  <si>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</si>
  <si>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</si>
  <si>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</si>
  <si>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</si>
  <si>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</si>
  <si>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</si>
  <si>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</si>
  <si>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</si>
  <si>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</si>
  <si>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</si>
  <si>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</si>
  <si>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</si>
  <si>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</si>
  <si>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</si>
  <si>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</si>
  <si>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</si>
  <si>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</si>
  <si>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</si>
  <si>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</si>
  <si>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</si>
  <si>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</si>
  <si>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</si>
  <si>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</si>
  <si>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</si>
  <si>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</si>
  <si>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</si>
  <si>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</si>
  <si>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</si>
  <si>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</si>
  <si>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</si>
  <si>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</si>
  <si>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</si>
  <si>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</si>
  <si>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</si>
  <si>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</si>
  <si>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</si>
  <si>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</si>
  <si>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</si>
  <si>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</si>
  <si>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</si>
  <si>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</si>
  <si>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</si>
  <si>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</si>
  <si>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</si>
  <si>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</si>
  <si>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</si>
  <si>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</si>
  <si>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</si>
  <si>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</si>
  <si>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</si>
  <si>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</si>
  <si>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</si>
  <si>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</si>
  <si>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</si>
  <si>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</si>
  <si>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</si>
  <si>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</si>
  <si>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</si>
  <si>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</si>
  <si>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</si>
  <si>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</si>
  <si>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</si>
  <si>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</si>
  <si>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</si>
  <si>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</si>
  <si>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</si>
  <si>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</si>
  <si>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</si>
  <si>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</si>
  <si>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</si>
  <si>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</si>
  <si>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</si>
  <si>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</si>
  <si>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</si>
  <si>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</si>
  <si>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</si>
  <si>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</si>
  <si>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</si>
  <si>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</si>
  <si>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</si>
  <si>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</si>
  <si>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</si>
  <si>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</si>
  <si>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</si>
  <si>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</si>
  <si>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2"/>
  </si>
  <si>
    <t>申込み所属</t>
    <rPh sb="0" eb="2">
      <t>モウシコ</t>
    </rPh>
    <rPh sb="3" eb="5">
      <t>ショゾク</t>
    </rPh>
    <phoneticPr fontId="2"/>
  </si>
  <si>
    <t>所属略称</t>
    <rPh sb="0" eb="2">
      <t>ショゾク</t>
    </rPh>
    <rPh sb="2" eb="4">
      <t>リャクショウ</t>
    </rPh>
    <phoneticPr fontId="2"/>
  </si>
  <si>
    <t>MC</t>
  </si>
  <si>
    <t>MC</t>
    <phoneticPr fontId="2"/>
  </si>
  <si>
    <t>X1</t>
    <phoneticPr fontId="2"/>
  </si>
  <si>
    <t>種目(申込)</t>
    <rPh sb="0" eb="2">
      <t>シュモク</t>
    </rPh>
    <rPh sb="3" eb="5">
      <t>モウシコ</t>
    </rPh>
    <phoneticPr fontId="2"/>
  </si>
  <si>
    <t>ZK</t>
  </si>
  <si>
    <t>N2</t>
  </si>
  <si>
    <t>区分</t>
    <rPh sb="0" eb="2">
      <t>クブン</t>
    </rPh>
    <phoneticPr fontId="2"/>
  </si>
  <si>
    <t>一般</t>
    <rPh sb="0" eb="2">
      <t>イッパン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</si>
  <si>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</si>
  <si>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</si>
  <si>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区分性別</t>
    <rPh sb="0" eb="2">
      <t>クブン</t>
    </rPh>
    <rPh sb="2" eb="4">
      <t>セイベツ</t>
    </rPh>
    <phoneticPr fontId="2"/>
  </si>
  <si>
    <t>一般男</t>
    <rPh sb="0" eb="2">
      <t>イッパン</t>
    </rPh>
    <rPh sb="2" eb="3">
      <t>オトコ</t>
    </rPh>
    <phoneticPr fontId="2"/>
  </si>
  <si>
    <t>大学男</t>
    <rPh sb="0" eb="2">
      <t>ダイガク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</si>
  <si>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</si>
  <si>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中学男</t>
    <rPh sb="0" eb="2">
      <t>チュウガク</t>
    </rPh>
    <rPh sb="2" eb="3">
      <t>オトコ</t>
    </rPh>
    <phoneticPr fontId="2"/>
  </si>
  <si>
    <t>小学男</t>
    <rPh sb="0" eb="2">
      <t>ショウガク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</si>
  <si>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</si>
  <si>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大学女</t>
    <rPh sb="0" eb="2">
      <t>ダイガク</t>
    </rPh>
    <rPh sb="2" eb="3">
      <t>オンナ</t>
    </rPh>
    <phoneticPr fontId="2"/>
  </si>
  <si>
    <t>高校女</t>
    <rPh sb="0" eb="2">
      <t>コウコウ</t>
    </rPh>
    <rPh sb="2" eb="3">
      <t>オンナ</t>
    </rPh>
    <phoneticPr fontId="2"/>
  </si>
  <si>
    <t>中学女</t>
    <rPh sb="0" eb="2">
      <t>チュウガク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</si>
  <si>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</si>
  <si>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</si>
  <si>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</si>
  <si>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</si>
  <si>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</si>
  <si>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2"/>
  </si>
  <si>
    <t>種目</t>
    <rPh sb="0" eb="2">
      <t>シュモク</t>
    </rPh>
    <phoneticPr fontId="2"/>
  </si>
  <si>
    <t>種目略称</t>
    <rPh sb="0" eb="2">
      <t>シュモク</t>
    </rPh>
    <rPh sb="2" eb="4">
      <t>リャクショウ</t>
    </rPh>
    <phoneticPr fontId="2"/>
  </si>
  <si>
    <t>種目code</t>
    <rPh sb="0" eb="2">
      <t>シュモク</t>
    </rPh>
    <phoneticPr fontId="2"/>
  </si>
  <si>
    <t>種目code説明</t>
    <rPh sb="0" eb="2">
      <t>シュモク</t>
    </rPh>
    <rPh sb="6" eb="8">
      <t>セツメイ</t>
    </rPh>
    <phoneticPr fontId="2"/>
  </si>
  <si>
    <t>左3桁は種目code</t>
    <rPh sb="0" eb="1">
      <t>ヒダリ</t>
    </rPh>
    <rPh sb="2" eb="3">
      <t>ケタ</t>
    </rPh>
    <rPh sb="4" eb="6">
      <t>シュモク</t>
    </rPh>
    <phoneticPr fontId="2"/>
  </si>
  <si>
    <t>code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</si>
  <si>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</si>
  <si>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</si>
  <si>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</si>
  <si>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</si>
  <si>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</si>
  <si>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</si>
  <si>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</si>
  <si>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</si>
  <si>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2"/>
  </si>
  <si>
    <t>北海道</t>
  </si>
  <si>
    <t>神奈川</t>
  </si>
  <si>
    <t>和歌山</t>
  </si>
  <si>
    <t>鹿児島</t>
  </si>
  <si>
    <t>01</t>
    <phoneticPr fontId="8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</si>
  <si>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</si>
  <si>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</si>
  <si>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</si>
  <si>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</si>
  <si>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</si>
  <si>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</si>
  <si>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</si>
  <si>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</si>
  <si>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</si>
  <si>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</si>
  <si>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</si>
  <si>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</si>
  <si>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</si>
  <si>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</si>
  <si>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</si>
  <si>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</si>
  <si>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</si>
  <si>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</si>
  <si>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</si>
  <si>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</si>
  <si>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</si>
  <si>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</si>
  <si>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</si>
  <si>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</si>
  <si>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</si>
  <si>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</si>
  <si>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</si>
  <si>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</si>
  <si>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</si>
  <si>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</si>
  <si>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</si>
  <si>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</si>
  <si>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</si>
  <si>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</si>
  <si>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</si>
  <si>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</si>
  <si>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</si>
  <si>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</si>
  <si>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</si>
  <si>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</si>
  <si>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2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</si>
  <si>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</si>
  <si>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</si>
  <si>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</si>
  <si>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</si>
  <si>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</si>
  <si>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</si>
  <si>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</si>
  <si>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</si>
  <si>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</si>
  <si>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</si>
  <si>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</si>
  <si>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</si>
  <si>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</si>
  <si>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</si>
  <si>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</si>
  <si>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</si>
  <si>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</si>
  <si>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</si>
  <si>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</si>
  <si>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</si>
  <si>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</si>
  <si>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</si>
  <si>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</si>
  <si>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</si>
  <si>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</si>
  <si>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</si>
  <si>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</si>
  <si>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</si>
  <si>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</si>
  <si>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</si>
  <si>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</si>
  <si>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</si>
  <si>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</si>
  <si>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</si>
  <si>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</si>
  <si>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</si>
  <si>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</si>
  <si>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</si>
  <si>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</si>
  <si>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</si>
  <si>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</si>
  <si>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</si>
  <si>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</si>
  <si>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</si>
  <si>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</si>
  <si>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</si>
  <si>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</si>
  <si>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</si>
  <si>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</si>
  <si>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</si>
  <si>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</si>
  <si>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</si>
  <si>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</si>
  <si>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</si>
  <si>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</si>
  <si>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</si>
  <si>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</si>
  <si>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2"/>
  </si>
  <si>
    <t>蔵王一中</t>
  </si>
  <si>
    <t>蔵王二中</t>
  </si>
  <si>
    <t>楯岡中</t>
  </si>
  <si>
    <t>神町中</t>
  </si>
  <si>
    <t>明倫中</t>
    <rPh sb="0" eb="2">
      <t>メイリン</t>
    </rPh>
    <phoneticPr fontId="3"/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</si>
  <si>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</si>
  <si>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</si>
  <si>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</si>
  <si>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3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</si>
  <si>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</si>
  <si>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</si>
  <si>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</si>
  <si>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</si>
  <si>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</si>
  <si>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</si>
  <si>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</si>
  <si>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</si>
  <si>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</si>
  <si>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</si>
  <si>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</si>
  <si>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2"/>
  </si>
  <si>
    <t>M1</t>
    <phoneticPr fontId="2"/>
  </si>
  <si>
    <t>M2</t>
    <phoneticPr fontId="2"/>
  </si>
  <si>
    <t>所属</t>
    <rPh sb="0" eb="2">
      <t>ショゾク</t>
    </rPh>
    <phoneticPr fontId="2"/>
  </si>
  <si>
    <t>氏名加工</t>
    <rPh sb="0" eb="2">
      <t>シメイ</t>
    </rPh>
    <rPh sb="2" eb="4">
      <t>カコウ</t>
    </rPh>
    <phoneticPr fontId="2"/>
  </si>
  <si>
    <t>SX</t>
    <phoneticPr fontId="2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</si>
  <si>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</si>
  <si>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</si>
  <si>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</si>
  <si>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</si>
  <si>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</si>
  <si>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</si>
  <si>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</si>
  <si>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</si>
  <si>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</si>
  <si>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</si>
  <si>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</si>
  <si>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</si>
  <si>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</si>
  <si>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</si>
  <si>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</si>
  <si>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</si>
  <si>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</si>
  <si>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</si>
  <si>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</si>
  <si>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</si>
  <si>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</si>
  <si>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</si>
  <si>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</si>
  <si>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</si>
  <si>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</si>
  <si>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</si>
  <si>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</si>
  <si>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</si>
  <si>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</si>
  <si>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</si>
  <si>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</si>
  <si>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2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</si>
  <si>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2"/>
  </si>
  <si>
    <t>金</t>
    <rPh sb="0" eb="1">
      <t>キン</t>
    </rPh>
    <phoneticPr fontId="2"/>
  </si>
  <si>
    <t>円也</t>
    <phoneticPr fontId="2"/>
  </si>
  <si>
    <t>プログラム代</t>
    <rPh sb="5" eb="6">
      <t>ダイ</t>
    </rPh>
    <phoneticPr fontId="16"/>
  </si>
  <si>
    <t>065301</t>
  </si>
  <si>
    <t>山形ﾐｰﾄﾗﾝﾄﾞ</t>
    <rPh sb="0" eb="2">
      <t>ヤマガタ</t>
    </rPh>
    <phoneticPr fontId="2"/>
  </si>
  <si>
    <t>東桜学館高</t>
    <rPh sb="0" eb="2">
      <t>ヒガシサクラ</t>
    </rPh>
    <rPh sb="2" eb="4">
      <t>ガッカン</t>
    </rPh>
    <rPh sb="4" eb="5">
      <t>ダカ</t>
    </rPh>
    <phoneticPr fontId="2"/>
  </si>
  <si>
    <t>山形八中</t>
    <rPh sb="0" eb="2">
      <t>ヤマガタ</t>
    </rPh>
    <rPh sb="2" eb="3">
      <t>ハチ</t>
    </rPh>
    <rPh sb="3" eb="4">
      <t>チュウ</t>
    </rPh>
    <phoneticPr fontId="2"/>
  </si>
  <si>
    <t>天童一中</t>
    <rPh sb="2" eb="3">
      <t>イチ</t>
    </rPh>
    <phoneticPr fontId="2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</si>
  <si>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2"/>
  </si>
  <si>
    <t>東根三中</t>
    <rPh sb="0" eb="2">
      <t>ヒガシネ</t>
    </rPh>
    <rPh sb="2" eb="3">
      <t>サン</t>
    </rPh>
    <rPh sb="3" eb="4">
      <t>チュウ</t>
    </rPh>
    <phoneticPr fontId="2"/>
  </si>
  <si>
    <t>東桜学館中</t>
    <rPh sb="0" eb="4">
      <t>トウオウ</t>
    </rPh>
    <rPh sb="4" eb="5">
      <t>チュウ</t>
    </rPh>
    <phoneticPr fontId="2"/>
  </si>
  <si>
    <t>日新中</t>
    <rPh sb="2" eb="3">
      <t>チュウ</t>
    </rPh>
    <phoneticPr fontId="2"/>
  </si>
  <si>
    <t>八向中</t>
    <rPh sb="2" eb="3">
      <t>チュウ</t>
    </rPh>
    <phoneticPr fontId="2"/>
  </si>
  <si>
    <t>金山中</t>
    <rPh sb="0" eb="2">
      <t>カネヤマ</t>
    </rPh>
    <rPh sb="2" eb="3">
      <t>チュウ</t>
    </rPh>
    <phoneticPr fontId="2"/>
  </si>
  <si>
    <t>大蔵中</t>
    <rPh sb="0" eb="2">
      <t>オオクラ</t>
    </rPh>
    <rPh sb="2" eb="3">
      <t>チュウ</t>
    </rPh>
    <phoneticPr fontId="2"/>
  </si>
  <si>
    <t>鮭川中</t>
    <rPh sb="0" eb="1">
      <t>サケ</t>
    </rPh>
    <rPh sb="1" eb="2">
      <t>カワ</t>
    </rPh>
    <rPh sb="2" eb="3">
      <t>チュウ</t>
    </rPh>
    <phoneticPr fontId="2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</si>
  <si>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</si>
  <si>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</si>
  <si>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</si>
  <si>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2"/>
  </si>
  <si>
    <t>（参加人数</t>
    <rPh sb="1" eb="3">
      <t>サンカ</t>
    </rPh>
    <rPh sb="3" eb="5">
      <t>ニンズウ</t>
    </rPh>
    <phoneticPr fontId="16"/>
  </si>
  <si>
    <t>）</t>
    <phoneticPr fontId="16"/>
  </si>
  <si>
    <t>人</t>
    <rPh sb="0" eb="1">
      <t>ニン</t>
    </rPh>
    <phoneticPr fontId="16"/>
  </si>
  <si>
    <t>校長名</t>
    <rPh sb="0" eb="2">
      <t>コウチョウ</t>
    </rPh>
    <rPh sb="2" eb="3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</si>
  <si>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</si>
  <si>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申込人数</t>
    <rPh sb="0" eb="2">
      <t>モウシコミ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</si>
  <si>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</si>
  <si>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</si>
  <si>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</si>
  <si>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DB</t>
    <phoneticPr fontId="2"/>
  </si>
  <si>
    <t>S1</t>
    <phoneticPr fontId="2"/>
  </si>
  <si>
    <t>SX</t>
    <phoneticPr fontId="2"/>
  </si>
  <si>
    <t>X1</t>
    <phoneticPr fontId="2"/>
  </si>
  <si>
    <t>男countif</t>
    <rPh sb="0" eb="1">
      <t>オトコ</t>
    </rPh>
    <phoneticPr fontId="2"/>
  </si>
  <si>
    <t>男sum</t>
    <rPh sb="0" eb="1">
      <t>オトコ</t>
    </rPh>
    <phoneticPr fontId="2"/>
  </si>
  <si>
    <t>女countif</t>
    <rPh sb="0" eb="1">
      <t>オンナ</t>
    </rPh>
    <phoneticPr fontId="2"/>
  </si>
  <si>
    <t>女sum</t>
    <rPh sb="0" eb="1">
      <t>オンナ</t>
    </rPh>
    <phoneticPr fontId="2"/>
  </si>
  <si>
    <t>創学館高</t>
    <rPh sb="0" eb="3">
      <t>ソウガッカン</t>
    </rPh>
    <phoneticPr fontId="2"/>
  </si>
  <si>
    <t>滋賀</t>
  </si>
  <si>
    <t>京都</t>
  </si>
  <si>
    <t>沖縄</t>
  </si>
  <si>
    <t>学連</t>
  </si>
  <si>
    <t>H1</t>
    <phoneticPr fontId="2"/>
  </si>
  <si>
    <t>H2</t>
    <phoneticPr fontId="2"/>
  </si>
  <si>
    <t>H3</t>
    <phoneticPr fontId="2"/>
  </si>
  <si>
    <t>J1</t>
    <phoneticPr fontId="2"/>
  </si>
  <si>
    <t>J2</t>
    <phoneticPr fontId="2"/>
  </si>
  <si>
    <t>J3</t>
    <phoneticPr fontId="2"/>
  </si>
  <si>
    <t>天童東村山陸協</t>
    <rPh sb="2" eb="5">
      <t>ヒガシムラヤマ</t>
    </rPh>
    <phoneticPr fontId="2"/>
  </si>
  <si>
    <t>山形市立商高</t>
    <rPh sb="2" eb="4">
      <t>イチリツ</t>
    </rPh>
    <phoneticPr fontId="2"/>
  </si>
  <si>
    <t>寒・西ＡＣ</t>
    <rPh sb="0" eb="1">
      <t>カン</t>
    </rPh>
    <rPh sb="2" eb="3">
      <t>ニシ</t>
    </rPh>
    <phoneticPr fontId="2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</si>
  <si>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28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</si>
  <si>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2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</si>
  <si>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2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</si>
  <si>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2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</si>
  <si>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2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</si>
  <si>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2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</si>
  <si>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2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</si>
  <si>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</si>
  <si>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</si>
  <si>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</si>
  <si>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</si>
  <si>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</si>
  <si>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</si>
  <si>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</si>
  <si>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</si>
  <si>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</si>
  <si>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</si>
  <si>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</si>
  <si>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</si>
  <si>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</si>
  <si>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</si>
  <si>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</si>
  <si>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</si>
  <si>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</si>
  <si>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</si>
  <si>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</si>
  <si>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</si>
  <si>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</si>
  <si>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</si>
  <si>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</si>
  <si>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</si>
  <si>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</si>
  <si>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</si>
  <si>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</si>
  <si>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</si>
  <si>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</si>
  <si>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</si>
  <si>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</si>
  <si>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</si>
  <si>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</si>
  <si>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</si>
  <si>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</si>
  <si>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</si>
  <si>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</si>
  <si>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</si>
  <si>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</si>
  <si>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6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</si>
  <si>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28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</si>
  <si>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2"/>
  </si>
  <si>
    <t>高校</t>
    <rPh sb="0" eb="2">
      <t>コウコウ</t>
    </rPh>
    <phoneticPr fontId="28"/>
  </si>
  <si>
    <t>中学</t>
    <rPh sb="0" eb="2">
      <t>チュウガク</t>
    </rPh>
    <phoneticPr fontId="28"/>
  </si>
  <si>
    <t>一般・大学</t>
    <rPh sb="0" eb="2">
      <t>イッパン</t>
    </rPh>
    <rPh sb="3" eb="5">
      <t>ダイガク</t>
    </rPh>
    <phoneticPr fontId="28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</si>
  <si>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28"/>
  </si>
  <si>
    <t>山形市陸協(医)</t>
    <rPh sb="6" eb="7">
      <t>イ</t>
    </rPh>
    <phoneticPr fontId="2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</si>
  <si>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</si>
  <si>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</si>
  <si>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</si>
  <si>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</si>
  <si>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</si>
  <si>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</si>
  <si>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</si>
  <si>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</si>
  <si>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</si>
  <si>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</si>
  <si>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</si>
  <si>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</si>
  <si>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</si>
  <si>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</si>
  <si>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</si>
  <si>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</si>
  <si>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</si>
  <si>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</si>
  <si>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</si>
  <si>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</si>
  <si>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</si>
  <si>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</si>
  <si>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</si>
  <si>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</si>
  <si>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</si>
  <si>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</si>
  <si>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</si>
  <si>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</si>
  <si>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</si>
  <si>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</si>
  <si>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</si>
  <si>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</si>
  <si>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</si>
  <si>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</si>
  <si>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</si>
  <si>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</si>
  <si>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</si>
  <si>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</si>
  <si>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</si>
  <si>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</si>
  <si>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</si>
  <si>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</si>
  <si>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</si>
  <si>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</si>
  <si>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</si>
  <si>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</si>
  <si>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</si>
  <si>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</si>
  <si>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</si>
  <si>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</si>
  <si>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</si>
  <si>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</si>
  <si>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</si>
  <si>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</si>
  <si>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</si>
  <si>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</si>
  <si>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</si>
  <si>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</si>
  <si>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</si>
  <si>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</si>
  <si>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</si>
  <si>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</si>
  <si>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</si>
  <si>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</si>
  <si>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</si>
  <si>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</si>
  <si>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</si>
  <si>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</si>
  <si>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</si>
  <si>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</si>
  <si>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</si>
  <si>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</si>
  <si>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</si>
  <si>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</si>
  <si>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</si>
  <si>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</si>
  <si>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</si>
  <si>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</si>
  <si>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6"/>
  </si>
  <si>
    <t>mj 110mH</t>
  </si>
  <si>
    <t>m 5000mW</t>
  </si>
  <si>
    <t>mh HT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</si>
  <si>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</si>
  <si>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</si>
  <si>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</si>
  <si>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</si>
  <si>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</si>
  <si>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</si>
  <si>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</si>
  <si>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</si>
  <si>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</si>
  <si>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</si>
  <si>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</si>
  <si>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</si>
  <si>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</si>
  <si>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</si>
  <si>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</si>
  <si>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</si>
  <si>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</si>
  <si>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</si>
  <si>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</si>
  <si>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</si>
  <si>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</si>
  <si>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</si>
  <si>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</si>
  <si>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</si>
  <si>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</si>
  <si>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</si>
  <si>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</si>
  <si>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</si>
  <si>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</si>
  <si>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</si>
  <si>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</si>
  <si>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</si>
  <si>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</si>
  <si>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</si>
  <si>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</si>
  <si>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</si>
  <si>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</si>
  <si>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</si>
  <si>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</si>
  <si>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</si>
  <si>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</si>
  <si>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</si>
  <si>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</si>
  <si>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</si>
  <si>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</si>
  <si>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</si>
  <si>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</si>
  <si>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</si>
  <si>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</si>
  <si>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</si>
  <si>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</si>
  <si>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</si>
  <si>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</si>
  <si>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</si>
  <si>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</si>
  <si>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</si>
  <si>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</si>
  <si>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</si>
  <si>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</si>
  <si>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</si>
  <si>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</si>
  <si>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</si>
  <si>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</si>
  <si>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</si>
  <si>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</si>
  <si>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</si>
  <si>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</si>
  <si>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</si>
  <si>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</si>
  <si>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</si>
  <si>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</si>
  <si>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</si>
  <si>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</si>
  <si>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</si>
  <si>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</si>
  <si>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</si>
  <si>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</si>
  <si>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</si>
  <si>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</si>
  <si>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</si>
  <si>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</si>
  <si>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</si>
  <si>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</si>
  <si>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</si>
  <si>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</si>
  <si>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</si>
  <si>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</si>
  <si>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</si>
  <si>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</si>
  <si>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</si>
  <si>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</si>
  <si>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</si>
  <si>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</si>
  <si>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</si>
  <si>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</si>
  <si>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</si>
  <si>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</si>
  <si>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</si>
  <si>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</si>
  <si>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</si>
  <si>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</si>
  <si>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</si>
  <si>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</si>
  <si>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</si>
  <si>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</si>
  <si>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</si>
  <si>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</si>
  <si>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</si>
  <si>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</si>
  <si>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</si>
  <si>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</si>
  <si>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</si>
  <si>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</si>
  <si>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</si>
  <si>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</si>
  <si>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</si>
  <si>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</si>
  <si>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</si>
  <si>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</si>
  <si>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</si>
  <si>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</si>
  <si>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</si>
  <si>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</si>
  <si>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</si>
  <si>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</si>
  <si>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</si>
  <si>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</si>
  <si>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</si>
  <si>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</si>
  <si>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</si>
  <si>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</si>
  <si>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</si>
  <si>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</si>
  <si>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</si>
  <si>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</si>
  <si>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</si>
  <si>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</si>
  <si>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</si>
  <si>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</si>
  <si>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</si>
  <si>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</si>
  <si>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</si>
  <si>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</si>
  <si>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</si>
  <si>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</si>
  <si>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</si>
  <si>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</si>
  <si>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</si>
  <si>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</si>
  <si>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</si>
  <si>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</si>
  <si>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</si>
  <si>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</si>
  <si>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</si>
  <si>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</si>
  <si>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</si>
  <si>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</si>
  <si>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</si>
  <si>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</si>
  <si>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</si>
  <si>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</si>
  <si>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</si>
  <si>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</si>
  <si>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</si>
  <si>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</si>
  <si>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</si>
  <si>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</si>
  <si>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</si>
  <si>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</si>
  <si>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</si>
  <si>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</si>
  <si>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</si>
  <si>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</si>
  <si>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</si>
  <si>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</si>
  <si>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</si>
  <si>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</si>
  <si>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</si>
  <si>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</si>
  <si>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</si>
  <si>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</si>
  <si>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</si>
  <si>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</si>
  <si>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</si>
  <si>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</si>
  <si>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</si>
  <si>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</si>
  <si>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</si>
  <si>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</si>
  <si>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</si>
  <si>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</si>
  <si>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</si>
  <si>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</si>
  <si>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</si>
  <si>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</si>
  <si>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</si>
  <si>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</si>
  <si>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</si>
  <si>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</si>
  <si>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</si>
  <si>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</si>
  <si>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</si>
  <si>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</si>
  <si>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</si>
  <si>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</si>
  <si>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</si>
  <si>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</si>
  <si>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</si>
  <si>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</si>
  <si>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</si>
  <si>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</si>
  <si>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</si>
  <si>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</si>
  <si>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</si>
  <si>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</si>
  <si>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</si>
  <si>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</si>
  <si>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</si>
  <si>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</si>
  <si>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</si>
  <si>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</si>
  <si>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</si>
  <si>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</si>
  <si>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</si>
  <si>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</si>
  <si>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</si>
  <si>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</si>
  <si>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</si>
  <si>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</si>
  <si>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</si>
  <si>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</si>
  <si>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</si>
  <si>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</si>
  <si>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</si>
  <si>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</si>
  <si>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</si>
  <si>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</si>
  <si>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</si>
  <si>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</si>
  <si>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</si>
  <si>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</si>
  <si>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</si>
  <si>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</si>
  <si>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</si>
  <si>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</si>
  <si>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</si>
  <si>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</si>
  <si>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</si>
  <si>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</si>
  <si>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</si>
  <si>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</si>
  <si>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</si>
  <si>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</si>
  <si>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</si>
  <si>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</si>
  <si>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</si>
  <si>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</si>
  <si>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</si>
  <si>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</si>
  <si>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</si>
  <si>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</si>
  <si>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</si>
  <si>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</si>
  <si>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</si>
  <si>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</si>
  <si>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</si>
  <si>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</si>
  <si>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</si>
  <si>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</si>
  <si>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</si>
  <si>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</si>
  <si>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</si>
  <si>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</si>
  <si>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</si>
  <si>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</si>
  <si>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</si>
  <si>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</si>
  <si>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</si>
  <si>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</si>
  <si>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</si>
  <si>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</si>
  <si>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</si>
  <si>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</si>
  <si>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</si>
  <si>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</si>
  <si>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</si>
  <si>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</si>
  <si>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</si>
  <si>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</si>
  <si>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</si>
  <si>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</si>
  <si>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</si>
  <si>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</si>
  <si>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</si>
  <si>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</si>
  <si>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</si>
  <si>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</si>
  <si>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</si>
  <si>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</si>
  <si>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</si>
  <si>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</si>
  <si>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</si>
  <si>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</si>
  <si>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</si>
  <si>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</si>
  <si>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</si>
  <si>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</si>
  <si>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</si>
  <si>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</si>
  <si>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</si>
  <si>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</si>
  <si>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</si>
  <si>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</si>
  <si>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</si>
  <si>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</si>
  <si>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</si>
  <si>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</si>
  <si>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</si>
  <si>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</si>
  <si>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</si>
  <si>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</si>
  <si>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</si>
  <si>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</si>
  <si>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</si>
  <si>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</si>
  <si>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</si>
  <si>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</si>
  <si>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</si>
  <si>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</si>
  <si>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</si>
  <si>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</si>
  <si>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</si>
  <si>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</si>
  <si>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</si>
  <si>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</si>
  <si>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</si>
  <si>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</si>
  <si>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</si>
  <si>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</si>
  <si>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</si>
  <si>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</si>
  <si>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</si>
  <si>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</si>
  <si>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</si>
  <si>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</si>
  <si>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</si>
  <si>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</si>
  <si>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</si>
  <si>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</si>
  <si>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</si>
  <si>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</si>
  <si>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</si>
  <si>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</si>
  <si>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</si>
  <si>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</si>
  <si>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</si>
  <si>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</si>
  <si>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</si>
  <si>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</si>
  <si>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</si>
  <si>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</si>
  <si>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</si>
  <si>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</si>
  <si>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</si>
  <si>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</si>
  <si>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</si>
  <si>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</si>
  <si>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</si>
  <si>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</si>
  <si>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</si>
  <si>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</si>
  <si>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</si>
  <si>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</si>
  <si>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</si>
  <si>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</si>
  <si>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</si>
  <si>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</si>
  <si>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</si>
  <si>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</si>
  <si>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</si>
  <si>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</si>
  <si>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</si>
  <si>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</si>
  <si>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</si>
  <si>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</si>
  <si>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</si>
  <si>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</si>
  <si>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</si>
  <si>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</si>
  <si>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</si>
  <si>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</si>
  <si>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</si>
  <si>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</si>
  <si>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</si>
  <si>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</si>
  <si>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</si>
  <si>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</si>
  <si>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</si>
  <si>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</si>
  <si>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</si>
  <si>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</si>
  <si>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</si>
  <si>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</si>
  <si>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</si>
  <si>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</si>
  <si>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</si>
  <si>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</si>
  <si>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</si>
  <si>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</si>
  <si>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</si>
  <si>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</si>
  <si>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</si>
  <si>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</si>
  <si>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</si>
  <si>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</si>
  <si>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</si>
  <si>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</si>
  <si>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</si>
  <si>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</si>
  <si>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</si>
  <si>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</si>
  <si>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</si>
  <si>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</si>
  <si>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</si>
  <si>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</si>
  <si>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</si>
  <si>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</si>
  <si>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</si>
  <si>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</si>
  <si>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</si>
  <si>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</si>
  <si>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</si>
  <si>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</si>
  <si>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</si>
  <si>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</si>
  <si>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</si>
  <si>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</si>
  <si>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</si>
  <si>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</si>
  <si>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</si>
  <si>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</si>
  <si>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</si>
  <si>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</si>
  <si>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</si>
  <si>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</si>
  <si>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</si>
  <si>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</si>
  <si>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</si>
  <si>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</si>
  <si>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</si>
  <si>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</si>
  <si>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</si>
  <si>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</si>
  <si>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</si>
  <si>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</si>
  <si>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</si>
  <si>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</si>
  <si>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</si>
  <si>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</si>
  <si>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</si>
  <si>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</si>
  <si>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</si>
  <si>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</si>
  <si>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</si>
  <si>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</si>
  <si>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</si>
  <si>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</si>
  <si>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</si>
  <si>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</si>
  <si>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</si>
  <si>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</si>
  <si>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</si>
  <si>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</si>
  <si>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</si>
  <si>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</si>
  <si>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</si>
  <si>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</si>
  <si>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</si>
  <si>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</si>
  <si>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</si>
  <si>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</si>
  <si>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</si>
  <si>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</si>
  <si>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</si>
  <si>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</si>
  <si>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</si>
  <si>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</si>
  <si>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</si>
  <si>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</si>
  <si>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</si>
  <si>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</si>
  <si>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</si>
  <si>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</si>
  <si>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</si>
  <si>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</si>
  <si>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</si>
  <si>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</si>
  <si>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</si>
  <si>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</si>
  <si>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</si>
  <si>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</si>
  <si>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</si>
  <si>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</si>
  <si>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</si>
  <si>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</si>
  <si>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</si>
  <si>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</si>
  <si>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</si>
  <si>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</si>
  <si>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</si>
  <si>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</si>
  <si>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</si>
  <si>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</si>
  <si>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</si>
  <si>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</si>
  <si>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</si>
  <si>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</si>
  <si>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</si>
  <si>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</si>
  <si>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</si>
  <si>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</si>
  <si>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</si>
  <si>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</si>
  <si>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</si>
  <si>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</si>
  <si>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</si>
  <si>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</si>
  <si>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</si>
  <si>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</si>
  <si>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</si>
  <si>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</si>
  <si>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</si>
  <si>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</si>
  <si>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</si>
  <si>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</si>
  <si>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</si>
  <si>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</si>
  <si>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</si>
  <si>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</si>
  <si>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</si>
  <si>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</si>
  <si>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</si>
  <si>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</si>
  <si>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</si>
  <si>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</si>
  <si>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</si>
  <si>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</si>
  <si>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</si>
  <si>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</si>
  <si>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</si>
  <si>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</si>
  <si>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</si>
  <si>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</si>
  <si>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</si>
  <si>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</si>
  <si>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</si>
  <si>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</si>
  <si>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</si>
  <si>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</si>
  <si>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</si>
  <si>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</si>
  <si>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</si>
  <si>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</si>
  <si>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</si>
  <si>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</si>
  <si>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</si>
  <si>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</si>
  <si>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</si>
  <si>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</si>
  <si>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</si>
  <si>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</si>
  <si>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</si>
  <si>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</si>
  <si>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</si>
  <si>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</si>
  <si>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</si>
  <si>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</si>
  <si>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</si>
  <si>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</si>
  <si>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</si>
  <si>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</si>
  <si>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</si>
  <si>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</si>
  <si>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</si>
  <si>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</si>
  <si>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</si>
  <si>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</si>
  <si>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</si>
  <si>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</si>
  <si>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</si>
  <si>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</si>
  <si>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</si>
  <si>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</si>
  <si>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</si>
  <si>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</si>
  <si>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</si>
  <si>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</si>
  <si>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</si>
  <si>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</si>
  <si>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</si>
  <si>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</si>
  <si>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</si>
  <si>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</si>
  <si>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</si>
  <si>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</si>
  <si>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</si>
  <si>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</si>
  <si>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</si>
  <si>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</si>
  <si>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</si>
  <si>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</si>
  <si>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</si>
  <si>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</si>
  <si>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</si>
  <si>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</si>
  <si>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</si>
  <si>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</si>
  <si>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</si>
  <si>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</si>
  <si>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</si>
  <si>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</si>
  <si>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</si>
  <si>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</si>
  <si>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</si>
  <si>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</si>
  <si>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</si>
  <si>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</si>
  <si>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</si>
  <si>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</si>
  <si>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</si>
  <si>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</si>
  <si>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</si>
  <si>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</si>
  <si>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</si>
  <si>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</si>
  <si>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</si>
  <si>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</si>
  <si>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</si>
  <si>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</si>
  <si>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</si>
  <si>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</si>
  <si>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</si>
  <si>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</si>
  <si>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</si>
  <si>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</si>
  <si>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</si>
  <si>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</si>
  <si>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</si>
  <si>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</si>
  <si>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</si>
  <si>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</si>
  <si>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</si>
  <si>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</si>
  <si>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</si>
  <si>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</si>
  <si>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</si>
  <si>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</si>
  <si>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</si>
  <si>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</si>
  <si>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</si>
  <si>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</si>
  <si>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</si>
  <si>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</si>
  <si>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</si>
  <si>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</si>
  <si>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</si>
  <si>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</si>
  <si>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</si>
  <si>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</si>
  <si>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</si>
  <si>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</si>
  <si>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</si>
  <si>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</si>
  <si>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</si>
  <si>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</si>
  <si>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</si>
  <si>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</si>
  <si>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</si>
  <si>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</si>
  <si>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</si>
  <si>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</si>
  <si>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</si>
  <si>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</si>
  <si>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</si>
  <si>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</si>
  <si>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</si>
  <si>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</si>
  <si>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</si>
  <si>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</si>
  <si>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</si>
  <si>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</si>
  <si>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</si>
  <si>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</si>
  <si>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</si>
  <si>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</si>
  <si>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</si>
  <si>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</si>
  <si>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</si>
  <si>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</si>
  <si>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</si>
  <si>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</si>
  <si>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</si>
  <si>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</si>
  <si>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</si>
  <si>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</si>
  <si>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</si>
  <si>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</si>
  <si>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</si>
  <si>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</si>
  <si>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</si>
  <si>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</si>
  <si>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</si>
  <si>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</si>
  <si>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</si>
  <si>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</si>
  <si>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</si>
  <si>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</si>
  <si>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</si>
  <si>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</si>
  <si>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</si>
  <si>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</si>
  <si>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</si>
  <si>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</si>
  <si>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</si>
  <si>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</si>
  <si>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</si>
  <si>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</si>
  <si>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</si>
  <si>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</si>
  <si>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</si>
  <si>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</si>
  <si>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</si>
  <si>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</si>
  <si>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</si>
  <si>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</si>
  <si>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</si>
  <si>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</si>
  <si>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</si>
  <si>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</si>
  <si>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</si>
  <si>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</si>
  <si>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</si>
  <si>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</si>
  <si>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</si>
  <si>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</si>
  <si>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</si>
  <si>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</si>
  <si>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</si>
  <si>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</si>
  <si>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</si>
  <si>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</si>
  <si>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</si>
  <si>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</si>
  <si>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</si>
  <si>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</si>
  <si>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</si>
  <si>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大学</t>
    <rPh sb="0" eb="2">
      <t>ダイガク</t>
    </rPh>
    <phoneticPr fontId="1"/>
  </si>
  <si>
    <t>宮城教育大</t>
    <rPh sb="2" eb="4">
      <t>キョウイク</t>
    </rPh>
    <phoneticPr fontId="1"/>
  </si>
  <si>
    <t>山形大(医)</t>
    <rPh sb="4" eb="5">
      <t>イ</t>
    </rPh>
    <phoneticPr fontId="1"/>
  </si>
  <si>
    <t>北見工業大</t>
  </si>
  <si>
    <t>白鴎大</t>
    <rPh sb="0" eb="2">
      <t>ハクオウ</t>
    </rPh>
    <rPh sb="2" eb="3">
      <t>ダイ</t>
    </rPh>
    <phoneticPr fontId="1"/>
  </si>
  <si>
    <t>関東学園大</t>
  </si>
  <si>
    <t>皇學館大</t>
  </si>
  <si>
    <t>上智大</t>
  </si>
  <si>
    <t>城西国際大</t>
  </si>
  <si>
    <t>神奈川大</t>
  </si>
  <si>
    <t>専修大</t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</si>
  <si>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</si>
  <si>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</si>
  <si>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</si>
  <si>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</si>
  <si>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</si>
  <si>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</si>
  <si>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</si>
  <si>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</si>
  <si>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</si>
  <si>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</si>
  <si>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</si>
  <si>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</si>
  <si>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</si>
  <si>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</si>
  <si>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</si>
  <si>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</si>
  <si>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</si>
  <si>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</si>
  <si>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</si>
  <si>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</si>
  <si>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</si>
  <si>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</si>
  <si>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</si>
  <si>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</si>
  <si>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</si>
  <si>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</si>
  <si>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</si>
  <si>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</si>
  <si>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mj JavT</t>
  </si>
  <si>
    <t>4桁目は種別</t>
    <rPh sb="1" eb="2">
      <t>ケタ</t>
    </rPh>
    <rPh sb="2" eb="3">
      <t>メ</t>
    </rPh>
    <rPh sb="4" eb="6">
      <t>シュベツ</t>
    </rPh>
    <phoneticPr fontId="2"/>
  </si>
  <si>
    <t>　　0=なし</t>
    <phoneticPr fontId="2"/>
  </si>
  <si>
    <t>　　1=一般高校</t>
    <rPh sb="4" eb="6">
      <t>イッパン</t>
    </rPh>
    <rPh sb="6" eb="8">
      <t>コウコウ</t>
    </rPh>
    <phoneticPr fontId="2"/>
  </si>
  <si>
    <t>　　2=一般</t>
    <rPh sb="4" eb="6">
      <t>イッパン</t>
    </rPh>
    <phoneticPr fontId="2"/>
  </si>
  <si>
    <t>　　3=高校</t>
    <rPh sb="4" eb="6">
      <t>コウコウ</t>
    </rPh>
    <phoneticPr fontId="2"/>
  </si>
  <si>
    <t>　　4=中学</t>
    <rPh sb="4" eb="6">
      <t>チュウガク</t>
    </rPh>
    <phoneticPr fontId="2"/>
  </si>
  <si>
    <t>　　5=小学</t>
    <rPh sb="4" eb="6">
      <t>ショウガク</t>
    </rPh>
    <phoneticPr fontId="2"/>
  </si>
  <si>
    <t>男子 100m</t>
    <rPh sb="0" eb="2">
      <t>ダンシ</t>
    </rPh>
    <phoneticPr fontId="1"/>
  </si>
  <si>
    <t>00200</t>
  </si>
  <si>
    <t>男子 200m</t>
    <rPh sb="0" eb="2">
      <t>ダンシ</t>
    </rPh>
    <phoneticPr fontId="1"/>
  </si>
  <si>
    <t>m 200m</t>
  </si>
  <si>
    <t>00300</t>
  </si>
  <si>
    <t>男子 400m</t>
    <rPh sb="0" eb="2">
      <t>ダンシ</t>
    </rPh>
    <phoneticPr fontId="1"/>
  </si>
  <si>
    <t>m 400m</t>
  </si>
  <si>
    <t>00500</t>
  </si>
  <si>
    <t>男子 800m</t>
    <rPh sb="0" eb="2">
      <t>ダンシ</t>
    </rPh>
    <phoneticPr fontId="1"/>
  </si>
  <si>
    <t>00600</t>
  </si>
  <si>
    <t>男子 1500m</t>
    <rPh sb="0" eb="2">
      <t>ダンシ</t>
    </rPh>
    <phoneticPr fontId="1"/>
  </si>
  <si>
    <t>m 1500m</t>
  </si>
  <si>
    <t>00800</t>
  </si>
  <si>
    <t>男子 5000m</t>
    <rPh sb="0" eb="2">
      <t>ダンシ</t>
    </rPh>
    <phoneticPr fontId="1"/>
  </si>
  <si>
    <t>m 5000m</t>
  </si>
  <si>
    <t>01100</t>
  </si>
  <si>
    <t>03240</t>
  </si>
  <si>
    <t>男子 400mH</t>
    <rPh sb="0" eb="2">
      <t>ダンシ</t>
    </rPh>
    <phoneticPr fontId="1"/>
  </si>
  <si>
    <t>m 400mH</t>
  </si>
  <si>
    <t>03700</t>
  </si>
  <si>
    <t>男子 5000mW</t>
    <rPh sb="0" eb="2">
      <t>ダンシ</t>
    </rPh>
    <phoneticPr fontId="1"/>
  </si>
  <si>
    <t>06100</t>
  </si>
  <si>
    <t>男子 4×100mR</t>
    <rPh sb="0" eb="2">
      <t>ダンシ</t>
    </rPh>
    <phoneticPr fontId="1"/>
  </si>
  <si>
    <t>m 400mR</t>
  </si>
  <si>
    <t>60100</t>
  </si>
  <si>
    <t>男子 走高跳</t>
    <rPh sb="0" eb="2">
      <t>ダンシ</t>
    </rPh>
    <rPh sb="3" eb="6">
      <t>タカ</t>
    </rPh>
    <phoneticPr fontId="1"/>
  </si>
  <si>
    <t>07100</t>
  </si>
  <si>
    <t>男子 棒高跳</t>
    <rPh sb="0" eb="2">
      <t>ダンシ</t>
    </rPh>
    <rPh sb="3" eb="6">
      <t>ボウ</t>
    </rPh>
    <phoneticPr fontId="1"/>
  </si>
  <si>
    <t>07200</t>
  </si>
  <si>
    <t>男子 走幅跳</t>
    <rPh sb="0" eb="2">
      <t>ダンシ</t>
    </rPh>
    <rPh sb="3" eb="6">
      <t>ハバ</t>
    </rPh>
    <phoneticPr fontId="1"/>
  </si>
  <si>
    <t>07300</t>
  </si>
  <si>
    <t>男子 三段跳</t>
    <rPh sb="0" eb="2">
      <t>ダンシ</t>
    </rPh>
    <rPh sb="3" eb="6">
      <t>サンダン</t>
    </rPh>
    <phoneticPr fontId="1"/>
  </si>
  <si>
    <t>07400</t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</si>
  <si>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</si>
  <si>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</si>
  <si>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mh SP</t>
  </si>
  <si>
    <t>08230</t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</si>
  <si>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</si>
  <si>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mj SP</t>
  </si>
  <si>
    <t>08340</t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</si>
  <si>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</si>
  <si>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m DT</t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</si>
  <si>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</si>
  <si>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mh DT</t>
  </si>
  <si>
    <t>08730</t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</si>
  <si>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</si>
  <si>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mj DT</t>
  </si>
  <si>
    <t>09640</t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</si>
  <si>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</si>
  <si>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</si>
  <si>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09130</t>
  </si>
  <si>
    <t>男子 やり投(800g)</t>
    <rPh sb="0" eb="2">
      <t>ダンシ</t>
    </rPh>
    <phoneticPr fontId="1"/>
  </si>
  <si>
    <t>09200</t>
  </si>
  <si>
    <t>男子 中学 ｼﾞｬﾍﾞﾘｯｸｽﾛｰ</t>
    <rPh sb="0" eb="2">
      <t>ダンシ</t>
    </rPh>
    <rPh sb="3" eb="5">
      <t>チュウガク</t>
    </rPh>
    <phoneticPr fontId="1"/>
  </si>
  <si>
    <t>09940</t>
  </si>
  <si>
    <t>女子 100m</t>
  </si>
  <si>
    <t>女子 200m</t>
    <rPh sb="0" eb="2">
      <t>ジョシ</t>
    </rPh>
    <phoneticPr fontId="1"/>
  </si>
  <si>
    <t>w 200m</t>
  </si>
  <si>
    <t>女子 400m</t>
  </si>
  <si>
    <t>w 400m</t>
  </si>
  <si>
    <t>女子 800m</t>
    <rPh sb="0" eb="2">
      <t>ジョシ</t>
    </rPh>
    <phoneticPr fontId="1"/>
  </si>
  <si>
    <t>女子 3000m</t>
  </si>
  <si>
    <t>w 3000m</t>
  </si>
  <si>
    <t>01000</t>
  </si>
  <si>
    <t>wj 100mH</t>
  </si>
  <si>
    <t>04240</t>
  </si>
  <si>
    <t>女子 400mH</t>
    <rPh sb="0" eb="2">
      <t>ジョシ</t>
    </rPh>
    <phoneticPr fontId="1"/>
  </si>
  <si>
    <t>w 400mH</t>
  </si>
  <si>
    <t>04600</t>
  </si>
  <si>
    <t>女子 5000mW</t>
    <rPh sb="0" eb="2">
      <t>ジョシ</t>
    </rPh>
    <phoneticPr fontId="1"/>
  </si>
  <si>
    <t>w 5000mW</t>
  </si>
  <si>
    <t>女子 4×100mR</t>
    <rPh sb="0" eb="2">
      <t>ジョシ</t>
    </rPh>
    <phoneticPr fontId="1"/>
  </si>
  <si>
    <t>w 400mR</t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</si>
  <si>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</si>
  <si>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</si>
  <si>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走幅跳</t>
    <rPh sb="3" eb="6">
      <t>ハバ</t>
    </rPh>
    <phoneticPr fontId="1"/>
  </si>
  <si>
    <t>女子 三段跳</t>
    <rPh sb="0" eb="2">
      <t>ジョシ</t>
    </rPh>
    <rPh sb="3" eb="6">
      <t>サンダン</t>
    </rPh>
    <phoneticPr fontId="1"/>
  </si>
  <si>
    <t>w TJ</t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</si>
  <si>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</si>
  <si>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</si>
  <si>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wj SP</t>
  </si>
  <si>
    <t>08540</t>
  </si>
  <si>
    <t>女子 円盤投(1.0kg)</t>
    <rPh sb="0" eb="2">
      <t>ジョシ</t>
    </rPh>
    <rPh sb="3" eb="6">
      <t>エンバン</t>
    </rPh>
    <phoneticPr fontId="1"/>
  </si>
  <si>
    <t>08800</t>
  </si>
  <si>
    <t>女子 ﾊﾝﾏｰ投(4.0kg)</t>
    <rPh sb="0" eb="2">
      <t>ジョシ</t>
    </rPh>
    <rPh sb="7" eb="8">
      <t>ナ</t>
    </rPh>
    <phoneticPr fontId="1"/>
  </si>
  <si>
    <t>w HT</t>
  </si>
  <si>
    <t>09400</t>
  </si>
  <si>
    <t>女子 やり投(600g)</t>
    <rPh sb="0" eb="2">
      <t>ジョシ</t>
    </rPh>
    <phoneticPr fontId="1"/>
  </si>
  <si>
    <t>09300</t>
  </si>
  <si>
    <t>女子 中学 ｼﾞｬﾍﾞﾘｯｸｽﾛｰ</t>
    <rPh sb="0" eb="2">
      <t>ジョシ</t>
    </rPh>
    <rPh sb="3" eb="5">
      <t>チュウガク</t>
    </rPh>
    <phoneticPr fontId="1"/>
  </si>
  <si>
    <t>wj JavT</t>
  </si>
  <si>
    <t>男子 一般高校 110mH(1.067m/9.14m)</t>
    <rPh sb="0" eb="2">
      <t>ダンシ</t>
    </rPh>
    <rPh sb="3" eb="5">
      <t>イッパン</t>
    </rPh>
    <rPh sb="5" eb="7">
      <t>コウコウ</t>
    </rPh>
    <phoneticPr fontId="1"/>
  </si>
  <si>
    <t>女子 一般高校 100mH(0.838m/8.5m)</t>
    <rPh sb="0" eb="2">
      <t>ジョシ</t>
    </rPh>
    <rPh sb="3" eb="5">
      <t>イッパン</t>
    </rPh>
    <rPh sb="5" eb="7">
      <t>コウコウ</t>
    </rPh>
    <phoneticPr fontId="1"/>
  </si>
  <si>
    <t>岩手大</t>
    <rPh sb="0" eb="2">
      <t>イワテ</t>
    </rPh>
    <rPh sb="2" eb="3">
      <t>ダイ</t>
    </rPh>
    <phoneticPr fontId="0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</si>
  <si>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</si>
  <si>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</si>
  <si>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</si>
  <si>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</si>
  <si>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</si>
  <si>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</si>
  <si>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</si>
  <si>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新庄南高金山</t>
    <rPh sb="4" eb="6">
      <t>カネヤマ</t>
    </rPh>
    <phoneticPr fontId="1"/>
  </si>
  <si>
    <t>063516</t>
  </si>
  <si>
    <t>山形金井中</t>
    <rPh sb="0" eb="2">
      <t>ヤマガタ</t>
    </rPh>
    <phoneticPr fontId="0"/>
  </si>
  <si>
    <t>山形高楯中</t>
    <rPh sb="0" eb="2">
      <t>ヤマガタ</t>
    </rPh>
    <phoneticPr fontId="1"/>
  </si>
  <si>
    <t>山形大附属中</t>
    <rPh sb="3" eb="5">
      <t>フゾク</t>
    </rPh>
    <phoneticPr fontId="1"/>
  </si>
  <si>
    <t>東根大富中</t>
    <rPh sb="0" eb="2">
      <t>ヒガシネ</t>
    </rPh>
    <phoneticPr fontId="0"/>
  </si>
  <si>
    <t>尾花沢福原中</t>
    <rPh sb="0" eb="3">
      <t>オバナザワ</t>
    </rPh>
    <rPh sb="3" eb="5">
      <t>フクハラ</t>
    </rPh>
    <phoneticPr fontId="0"/>
  </si>
  <si>
    <t>萩野学園中</t>
    <rPh sb="2" eb="4">
      <t>ガクエン</t>
    </rPh>
    <rPh sb="4" eb="5">
      <t>チュウ</t>
    </rPh>
    <phoneticPr fontId="2"/>
  </si>
  <si>
    <t>酒田東部中</t>
    <rPh sb="0" eb="2">
      <t>サカタ</t>
    </rPh>
    <phoneticPr fontId="0"/>
  </si>
  <si>
    <t>山形TFC</t>
  </si>
  <si>
    <t>村山AC</t>
  </si>
  <si>
    <t>SMAC</t>
  </si>
  <si>
    <t>NDソフト</t>
  </si>
  <si>
    <t>山形山寺中</t>
    <rPh sb="0" eb="2">
      <t>ヤマガタ</t>
    </rPh>
    <phoneticPr fontId="1"/>
  </si>
  <si>
    <t>所属電話番号</t>
    <phoneticPr fontId="2"/>
  </si>
  <si>
    <t>問合先電話番号
(携帯電話等)</t>
    <rPh sb="9" eb="11">
      <t>ケイタイ</t>
    </rPh>
    <rPh sb="11" eb="13">
      <t>デンワ</t>
    </rPh>
    <rPh sb="13" eb="14">
      <t>トウ</t>
    </rPh>
    <phoneticPr fontId="2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</si>
  <si>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2"/>
  </si>
  <si>
    <t>チーム名</t>
    <rPh sb="3" eb="4">
      <t>メイ</t>
    </rPh>
    <phoneticPr fontId="2"/>
  </si>
  <si>
    <t>メンバー</t>
    <phoneticPr fontId="2"/>
  </si>
  <si>
    <t>氏名(漢字・ほか)</t>
    <rPh sb="0" eb="2">
      <t>シメイ</t>
    </rPh>
    <rPh sb="3" eb="5">
      <t>カンジ</t>
    </rPh>
    <phoneticPr fontId="2"/>
  </si>
  <si>
    <t>氏名(ﾌﾘｶﾞﾅ)</t>
    <rPh sb="0" eb="2">
      <t>シメイ</t>
    </rPh>
    <phoneticPr fontId="2"/>
  </si>
  <si>
    <t>分</t>
  </si>
  <si>
    <t>秒</t>
  </si>
  <si>
    <t>申込責任者</t>
    <rPh sb="0" eb="2">
      <t>モウシコミ</t>
    </rPh>
    <rPh sb="2" eb="5">
      <t>セキニンシャ</t>
    </rPh>
    <phoneticPr fontId="2"/>
  </si>
  <si>
    <t>校長</t>
    <rPh sb="0" eb="2">
      <t>コウチョウ</t>
    </rPh>
    <phoneticPr fontId="2"/>
  </si>
  <si>
    <t>男子 4×100mR</t>
    <rPh sb="0" eb="2">
      <t>ダンシ</t>
    </rPh>
    <phoneticPr fontId="2"/>
  </si>
  <si>
    <t>Ａ</t>
    <phoneticPr fontId="2"/>
  </si>
  <si>
    <t>女子 4×100mR</t>
    <rPh sb="0" eb="2">
      <t>ジョシ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</si>
  <si>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</si>
  <si>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</si>
  <si>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</si>
  <si>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</si>
  <si>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申込種目数
(個人種目)</t>
    <rPh sb="0" eb="2">
      <t>モウシコミ</t>
    </rPh>
    <rPh sb="2" eb="4">
      <t>シュモク</t>
    </rPh>
    <rPh sb="4" eb="5">
      <t>スウ</t>
    </rPh>
    <rPh sb="7" eb="11">
      <t>コジンシュモク</t>
    </rPh>
    <phoneticPr fontId="2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</si>
  <si>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5" eb="16">
      <t>スウ</t>
    </rPh>
    <phoneticPr fontId="2"/>
  </si>
  <si>
    <t>参加料（個人種目）</t>
    <rPh sb="0" eb="3">
      <t>サンカリョウ</t>
    </rPh>
    <rPh sb="4" eb="8">
      <t>コジンシュモク</t>
    </rPh>
    <phoneticPr fontId="16"/>
  </si>
  <si>
    <t>参加料（リレー種目）</t>
    <rPh sb="0" eb="3">
      <t>サンカリョウ</t>
    </rPh>
    <rPh sb="7" eb="9">
      <t>シュモク</t>
    </rPh>
    <phoneticPr fontId="16"/>
  </si>
  <si>
    <t>内訳</t>
    <rPh sb="0" eb="2">
      <t>ウチワケ</t>
    </rPh>
    <phoneticPr fontId="2"/>
  </si>
  <si>
    <t>男子 中学 110mH(0.914m/9.14m)</t>
    <rPh sb="0" eb="2">
      <t>ダンシ</t>
    </rPh>
    <rPh sb="3" eb="5">
      <t>チュウガク</t>
    </rPh>
    <phoneticPr fontId="1"/>
  </si>
  <si>
    <t>女子 中学 100mH(0.762m/8.0m)</t>
    <rPh sb="0" eb="2">
      <t>ジョシ</t>
    </rPh>
    <rPh sb="3" eb="5">
      <t>チュウガク</t>
    </rPh>
    <phoneticPr fontId="1"/>
  </si>
  <si>
    <t>男（個人種目）</t>
    <rPh sb="0" eb="1">
      <t>オトコ</t>
    </rPh>
    <rPh sb="2" eb="4">
      <t>コジン</t>
    </rPh>
    <rPh sb="4" eb="6">
      <t>シュモク</t>
    </rPh>
    <phoneticPr fontId="18"/>
  </si>
  <si>
    <t>女（個人種目）</t>
    <rPh sb="0" eb="1">
      <t>オンナ</t>
    </rPh>
    <rPh sb="2" eb="4">
      <t>コジン</t>
    </rPh>
    <rPh sb="4" eb="6">
      <t>シュモク</t>
    </rPh>
    <phoneticPr fontId="18"/>
  </si>
  <si>
    <t>性別</t>
    <rPh sb="0" eb="2">
      <t>セイベツ</t>
    </rPh>
    <phoneticPr fontId="18"/>
  </si>
  <si>
    <t>男</t>
    <rPh sb="0" eb="1">
      <t>ダン</t>
    </rPh>
    <phoneticPr fontId="18"/>
  </si>
  <si>
    <t>女</t>
    <rPh sb="0" eb="1">
      <t>ジョ</t>
    </rPh>
    <phoneticPr fontId="18"/>
  </si>
  <si>
    <t>所属（略称）</t>
    <rPh sb="0" eb="2">
      <t>ショゾク</t>
    </rPh>
    <rPh sb="3" eb="5">
      <t>リャクショウ</t>
    </rPh>
    <phoneticPr fontId="18"/>
  </si>
  <si>
    <t>リレー種目</t>
    <rPh sb="3" eb="5">
      <t>シュモク</t>
    </rPh>
    <phoneticPr fontId="18"/>
  </si>
  <si>
    <t>都道府県</t>
    <rPh sb="0" eb="4">
      <t>トドウフケン</t>
    </rPh>
    <phoneticPr fontId="18"/>
  </si>
  <si>
    <t>山形</t>
    <phoneticPr fontId="2"/>
  </si>
  <si>
    <t>DB</t>
  </si>
  <si>
    <t>TM</t>
    <phoneticPr fontId="2"/>
  </si>
  <si>
    <t>S2</t>
    <phoneticPr fontId="2"/>
  </si>
  <si>
    <t>S3</t>
    <phoneticPr fontId="2"/>
  </si>
  <si>
    <t>S4</t>
    <phoneticPr fontId="2"/>
  </si>
  <si>
    <t>S5</t>
    <phoneticPr fontId="2"/>
  </si>
  <si>
    <t>S6</t>
    <phoneticPr fontId="2"/>
  </si>
  <si>
    <t>女子 1500m</t>
    <rPh sb="0" eb="2">
      <t>ジョシ</t>
    </rPh>
    <phoneticPr fontId="1"/>
  </si>
  <si>
    <t>天童市役所</t>
  </si>
  <si>
    <t>庄内AC</t>
  </si>
  <si>
    <t>馬見ヶ崎ＲＣ</t>
  </si>
  <si>
    <t>ＢＲＡＩＤ</t>
  </si>
  <si>
    <t>山形環境ER</t>
  </si>
  <si>
    <t>ミクロン精密</t>
  </si>
  <si>
    <t>ＥＴ</t>
  </si>
  <si>
    <t>060035</t>
  </si>
  <si>
    <t>札幌学院大</t>
  </si>
  <si>
    <t>490092</t>
  </si>
  <si>
    <t>鹿屋体育大</t>
  </si>
  <si>
    <t>490093</t>
  </si>
  <si>
    <t>麗澤大</t>
  </si>
  <si>
    <t>490094</t>
  </si>
  <si>
    <t>秀明大</t>
  </si>
  <si>
    <t>490095</t>
  </si>
  <si>
    <t>惺山高</t>
    <rPh sb="0" eb="2">
      <t>セイザン</t>
    </rPh>
    <phoneticPr fontId="1"/>
  </si>
  <si>
    <t>陵東中</t>
    <rPh sb="0" eb="1">
      <t>ミササギ</t>
    </rPh>
    <phoneticPr fontId="1"/>
  </si>
  <si>
    <t>陵南中</t>
    <rPh sb="0" eb="1">
      <t>ミササギ</t>
    </rPh>
    <phoneticPr fontId="1"/>
  </si>
  <si>
    <t>陵西中</t>
    <rPh sb="0" eb="1">
      <t>ミササギ</t>
    </rPh>
    <phoneticPr fontId="1"/>
  </si>
  <si>
    <t>朝日中</t>
    <rPh sb="0" eb="2">
      <t>アサヒ</t>
    </rPh>
    <rPh sb="2" eb="3">
      <t>チュウ</t>
    </rPh>
    <phoneticPr fontId="2"/>
  </si>
  <si>
    <t>葉山中</t>
    <rPh sb="0" eb="2">
      <t>ハヤマ</t>
    </rPh>
    <phoneticPr fontId="0"/>
  </si>
  <si>
    <t>戸沢学園</t>
    <rPh sb="0" eb="2">
      <t>トザワ</t>
    </rPh>
    <rPh sb="2" eb="4">
      <t>ガクエン</t>
    </rPh>
    <phoneticPr fontId="2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</si>
  <si>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</si>
  <si>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</si>
  <si>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</si>
  <si>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</si>
  <si>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</si>
  <si>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3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</si>
  <si>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</si>
  <si>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</si>
  <si>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03410</t>
  </si>
  <si>
    <t>08120</t>
  </si>
  <si>
    <t>08620</t>
  </si>
  <si>
    <t>08910</t>
  </si>
  <si>
    <t>w 1500m</t>
  </si>
  <si>
    <t>04410</t>
  </si>
  <si>
    <t>08410</t>
  </si>
  <si>
    <t>　山形陸上競技協会 第61回強化記録会　参加申込書（個人種目）</t>
    <rPh sb="20" eb="22">
      <t>サンカ</t>
    </rPh>
    <rPh sb="22" eb="25">
      <t>モウシコミショ</t>
    </rPh>
    <rPh sb="26" eb="30">
      <t>コジンシュモク</t>
    </rPh>
    <rPh sb="30" eb="31">
      <t>シュモク</t>
    </rPh>
    <phoneticPr fontId="2"/>
  </si>
  <si>
    <t>山形陸上競技協会 第61回強化記録会　参加申込書（リレー種目）</t>
    <rPh sb="28" eb="30">
      <t>シュモク</t>
    </rPh>
    <rPh sb="29" eb="30">
      <t>ジンシュ</t>
    </rPh>
    <phoneticPr fontId="2"/>
  </si>
  <si>
    <t>男子 中学 110mH(0.991m/9.14m)</t>
    <rPh sb="0" eb="2">
      <t>ダンシ</t>
    </rPh>
    <rPh sb="3" eb="5">
      <t>チュウガク</t>
    </rPh>
    <phoneticPr fontId="1"/>
  </si>
  <si>
    <t>03340</t>
    <phoneticPr fontId="2"/>
  </si>
  <si>
    <t>mJ 110mH</t>
    <phoneticPr fontId="2"/>
  </si>
  <si>
    <t>wJ 100mH</t>
    <phoneticPr fontId="2"/>
  </si>
  <si>
    <t>04340</t>
    <phoneticPr fontId="2"/>
  </si>
  <si>
    <t>女子 中学 100mH(0.762m/8.5m)</t>
    <rPh sb="0" eb="2">
      <t>ジョシ</t>
    </rPh>
    <rPh sb="3" eb="5">
      <t>チュウガク</t>
    </rPh>
    <phoneticPr fontId="1"/>
  </si>
  <si>
    <t>冊　　＝</t>
    <rPh sb="0" eb="1">
      <t>サツ</t>
    </rPh>
    <phoneticPr fontId="16"/>
  </si>
  <si>
    <t>男子 300m</t>
    <rPh sb="0" eb="2">
      <t>ダンシ</t>
    </rPh>
    <phoneticPr fontId="1"/>
  </si>
  <si>
    <t>m 300m</t>
    <phoneticPr fontId="2"/>
  </si>
  <si>
    <t>00400</t>
    <phoneticPr fontId="2"/>
  </si>
  <si>
    <t>女子 300m</t>
    <rPh sb="0" eb="2">
      <t>ジョシ</t>
    </rPh>
    <phoneticPr fontId="1"/>
  </si>
  <si>
    <t>w 300m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</si>
</sst>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9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21" fillId="2" borderId="0" xfId="0" applyFont="1" applyFill="1" applyProtection="1">
      <alignment vertical="center"/>
    </xf>
    <xf numFmtId="0" fontId="21" fillId="2" borderId="0" xfId="0" quotePrefix="1" applyFont="1" applyFill="1" applyProtection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2" borderId="0" xfId="0" applyFont="1" applyFill="1">
      <alignment vertical="center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49" fontId="2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49" fontId="21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0" fontId="21" fillId="0" borderId="0" xfId="0" quotePrefix="1" applyFont="1" applyFill="1" applyProtection="1">
      <alignment vertical="center"/>
    </xf>
    <xf numFmtId="0" fontId="21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horizontal="left" vertical="center"/>
    </xf>
    <xf numFmtId="0" fontId="19" fillId="0" borderId="0" xfId="0" applyNumberFormat="1" applyFont="1">
      <alignment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Font="1" applyFill="1">
      <alignment vertical="center"/>
    </xf>
    <xf numFmtId="0" fontId="2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>
      <alignment vertical="center"/>
    </xf>
    <xf numFmtId="49" fontId="20" fillId="0" borderId="10" xfId="0" applyNumberFormat="1" applyFont="1" applyBorder="1">
      <alignment vertical="center"/>
    </xf>
    <xf numFmtId="0" fontId="21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1" fillId="3" borderId="0" xfId="0" applyFont="1" applyFill="1" applyProtection="1">
      <alignment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0" borderId="0" xfId="0" applyFont="1" applyProtection="1">
      <alignment vertical="center"/>
    </xf>
    <xf numFmtId="0" fontId="21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1" fillId="3" borderId="21" xfId="0" applyFont="1" applyFill="1" applyBorder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/>
    </xf>
    <xf numFmtId="0" fontId="21" fillId="3" borderId="23" xfId="0" applyFont="1" applyFill="1" applyBorder="1" applyProtection="1">
      <alignment vertical="center"/>
    </xf>
    <xf numFmtId="0" fontId="21" fillId="3" borderId="24" xfId="0" applyFont="1" applyFill="1" applyBorder="1" applyProtection="1">
      <alignment vertical="center"/>
    </xf>
    <xf numFmtId="0" fontId="23" fillId="3" borderId="24" xfId="0" applyFont="1" applyFill="1" applyBorder="1" applyAlignment="1" applyProtection="1">
      <alignment horizontal="right" vertical="center"/>
    </xf>
    <xf numFmtId="0" fontId="23" fillId="3" borderId="25" xfId="0" applyFont="1" applyFill="1" applyBorder="1" applyAlignment="1" applyProtection="1">
      <alignment horizontal="center" vertical="center"/>
    </xf>
    <xf numFmtId="0" fontId="21" fillId="3" borderId="0" xfId="0" applyFont="1" applyFill="1" applyBorder="1" applyProtection="1">
      <alignment vertical="center"/>
    </xf>
    <xf numFmtId="0" fontId="23" fillId="3" borderId="0" xfId="0" applyFont="1" applyFill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49" fontId="19" fillId="0" borderId="0" xfId="0" applyNumberFormat="1" applyFont="1" applyProtection="1">
      <alignment vertical="center"/>
    </xf>
    <xf numFmtId="0" fontId="20" fillId="0" borderId="0" xfId="1" applyProtection="1">
      <alignment vertical="center"/>
    </xf>
    <xf numFmtId="49" fontId="20" fillId="0" borderId="0" xfId="1" applyNumberFormat="1" applyProtection="1">
      <alignment vertical="center"/>
    </xf>
    <xf numFmtId="0" fontId="19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vertical="center" shrinkToFit="1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4" borderId="0" xfId="0" applyFont="1" applyFill="1">
      <alignment vertical="center"/>
    </xf>
    <xf numFmtId="0" fontId="19" fillId="5" borderId="0" xfId="0" applyFont="1" applyFill="1">
      <alignment vertical="center"/>
    </xf>
    <xf numFmtId="0" fontId="32" fillId="4" borderId="10" xfId="0" applyFont="1" applyFill="1" applyBorder="1">
      <alignment vertical="center"/>
    </xf>
    <xf numFmtId="0" fontId="32" fillId="5" borderId="10" xfId="0" applyFont="1" applyFill="1" applyBorder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177" fontId="11" fillId="0" borderId="0" xfId="0" applyNumberFormat="1" applyFont="1" applyBorder="1" applyAlignment="1" applyProtection="1"/>
    <xf numFmtId="177" fontId="11" fillId="0" borderId="0" xfId="0" applyNumberFormat="1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0" xfId="0" applyFont="1" applyBorder="1" applyAlignment="1" applyProtection="1"/>
    <xf numFmtId="177" fontId="10" fillId="0" borderId="0" xfId="0" applyNumberFormat="1" applyFont="1" applyBorder="1" applyAlignment="1" applyProtection="1">
      <alignment horizontal="center"/>
    </xf>
    <xf numFmtId="177" fontId="10" fillId="0" borderId="0" xfId="0" applyNumberFormat="1" applyFont="1" applyBorder="1" applyAlignment="1" applyProtection="1">
      <alignment horizontal="left"/>
    </xf>
    <xf numFmtId="177" fontId="17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12" xfId="0" applyFont="1" applyBorder="1" applyAlignment="1" applyProtection="1"/>
    <xf numFmtId="177" fontId="10" fillId="0" borderId="0" xfId="0" applyNumberFormat="1" applyFont="1" applyBorder="1" applyAlignment="1" applyProtection="1"/>
    <xf numFmtId="0" fontId="0" fillId="0" borderId="0" xfId="0" applyAlignment="1" applyProtection="1"/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0" borderId="58" xfId="0" applyFont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0" fillId="6" borderId="57" xfId="0" applyFont="1" applyFill="1" applyBorder="1" applyAlignment="1" applyProtection="1">
      <alignment horizontal="center" vertical="center"/>
    </xf>
    <xf numFmtId="0" fontId="30" fillId="6" borderId="10" xfId="0" applyFont="1" applyFill="1" applyBorder="1" applyAlignment="1" applyProtection="1">
      <alignment horizontal="center" vertical="center"/>
    </xf>
    <xf numFmtId="0" fontId="34" fillId="6" borderId="10" xfId="0" applyFont="1" applyFill="1" applyBorder="1" applyAlignment="1" applyProtection="1">
      <alignment horizontal="center" vertical="center"/>
    </xf>
    <xf numFmtId="0" fontId="22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29" fillId="0" borderId="60" xfId="2" applyBorder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0" fillId="0" borderId="0" xfId="0" applyFont="1" applyAlignment="1" applyProtection="1"/>
    <xf numFmtId="0" fontId="0" fillId="0" borderId="62" xfId="0" applyFont="1" applyBorder="1" applyProtection="1">
      <alignment vertical="center"/>
      <protection locked="0"/>
    </xf>
    <xf numFmtId="0" fontId="0" fillId="7" borderId="0" xfId="0" applyFill="1" applyBorder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>
      <alignment vertical="center"/>
    </xf>
    <xf numFmtId="0" fontId="20" fillId="0" borderId="0" xfId="1" applyFont="1" applyProtection="1">
      <alignment vertical="center"/>
    </xf>
    <xf numFmtId="49" fontId="20" fillId="0" borderId="0" xfId="1" applyNumberFormat="1" applyFont="1" applyProtection="1">
      <alignment vertical="center"/>
    </xf>
    <xf numFmtId="0" fontId="20" fillId="8" borderId="10" xfId="0" applyFont="1" applyFill="1" applyBorder="1">
      <alignment vertical="center"/>
    </xf>
    <xf numFmtId="49" fontId="20" fillId="8" borderId="10" xfId="0" applyNumberFormat="1" applyFont="1" applyFill="1" applyBorder="1">
      <alignment vertical="center"/>
    </xf>
    <xf numFmtId="0" fontId="20" fillId="7" borderId="10" xfId="0" applyFont="1" applyFill="1" applyBorder="1">
      <alignment vertical="center"/>
    </xf>
    <xf numFmtId="49" fontId="20" fillId="7" borderId="10" xfId="0" applyNumberFormat="1" applyFont="1" applyFill="1" applyBorder="1">
      <alignment vertical="center"/>
    </xf>
    <xf numFmtId="0" fontId="20" fillId="0" borderId="0" xfId="0" applyNumberFormat="1" applyFont="1" applyFill="1">
      <alignment vertical="center"/>
    </xf>
    <xf numFmtId="0" fontId="20" fillId="7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177" fontId="36" fillId="0" borderId="0" xfId="0" applyNumberFormat="1" applyFont="1" applyBorder="1" applyAlignment="1" applyProtection="1"/>
    <xf numFmtId="177" fontId="36" fillId="0" borderId="49" xfId="0" applyNumberFormat="1" applyFont="1" applyBorder="1" applyAlignment="1" applyProtection="1"/>
    <xf numFmtId="177" fontId="36" fillId="0" borderId="0" xfId="0" applyNumberFormat="1" applyFont="1" applyFill="1" applyBorder="1" applyAlignment="1" applyProtection="1"/>
    <xf numFmtId="177" fontId="36" fillId="0" borderId="8" xfId="0" applyNumberFormat="1" applyFont="1" applyFill="1" applyBorder="1" applyAlignment="1" applyProtection="1"/>
    <xf numFmtId="0" fontId="9" fillId="0" borderId="46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48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177" fontId="38" fillId="0" borderId="13" xfId="0" applyNumberFormat="1" applyFont="1" applyBorder="1" applyAlignment="1" applyProtection="1"/>
    <xf numFmtId="0" fontId="38" fillId="0" borderId="13" xfId="0" applyFont="1" applyBorder="1" applyAlignment="1" applyProtection="1"/>
    <xf numFmtId="0" fontId="20" fillId="0" borderId="0" xfId="0" applyFont="1" applyFill="1" applyBorder="1">
      <alignment vertical="center"/>
    </xf>
    <xf numFmtId="0" fontId="20" fillId="7" borderId="10" xfId="0" applyNumberFormat="1" applyFont="1" applyFill="1" applyBorder="1">
      <alignment vertical="center"/>
    </xf>
    <xf numFmtId="0" fontId="20" fillId="8" borderId="10" xfId="0" applyNumberFormat="1" applyFont="1" applyFill="1" applyBorder="1">
      <alignment vertical="center"/>
    </xf>
    <xf numFmtId="0" fontId="25" fillId="3" borderId="0" xfId="0" applyFont="1" applyFill="1" applyAlignment="1" applyProtection="1">
      <alignment horizontal="center"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</xf>
    <xf numFmtId="0" fontId="24" fillId="3" borderId="24" xfId="0" applyFont="1" applyFill="1" applyBorder="1" applyAlignment="1" applyProtection="1">
      <alignment horizontal="center" vertical="center" shrinkToFit="1"/>
    </xf>
    <xf numFmtId="0" fontId="21" fillId="0" borderId="16" xfId="0" applyFont="1" applyFill="1" applyBorder="1" applyAlignment="1" applyProtection="1">
      <alignment horizontal="center" vertical="center"/>
    </xf>
    <xf numFmtId="0" fontId="23" fillId="3" borderId="39" xfId="0" applyFont="1" applyFill="1" applyBorder="1" applyAlignment="1" applyProtection="1">
      <alignment horizontal="center" vertical="center" shrinkToFit="1"/>
    </xf>
    <xf numFmtId="0" fontId="23" fillId="3" borderId="34" xfId="0" applyFont="1" applyFill="1" applyBorder="1" applyAlignment="1" applyProtection="1">
      <alignment horizontal="center" vertical="center" wrapText="1" shrinkToFit="1"/>
    </xf>
    <xf numFmtId="0" fontId="21" fillId="0" borderId="0" xfId="0" applyNumberFormat="1" applyFont="1" applyFill="1" applyAlignment="1" applyProtection="1">
      <alignment horizontal="center" vertical="center"/>
    </xf>
    <xf numFmtId="0" fontId="21" fillId="3" borderId="69" xfId="0" applyFont="1" applyFill="1" applyBorder="1" applyAlignment="1" applyProtection="1">
      <alignment horizontal="center" vertical="center" shrinkToFit="1"/>
      <protection locked="0"/>
    </xf>
    <xf numFmtId="0" fontId="21" fillId="3" borderId="70" xfId="0" applyFont="1" applyFill="1" applyBorder="1" applyAlignment="1" applyProtection="1">
      <alignment horizontal="center" vertical="center" shrinkToFit="1"/>
      <protection locked="0"/>
    </xf>
    <xf numFmtId="49" fontId="21" fillId="2" borderId="0" xfId="0" quotePrefix="1" applyNumberFormat="1" applyFont="1" applyFill="1" applyProtection="1">
      <alignment vertical="center"/>
    </xf>
    <xf numFmtId="49" fontId="21" fillId="2" borderId="0" xfId="0" applyNumberFormat="1" applyFont="1" applyFill="1" applyProtection="1">
      <alignment vertical="center"/>
    </xf>
    <xf numFmtId="0" fontId="21" fillId="2" borderId="0" xfId="0" applyNumberFormat="1" applyFont="1" applyFill="1" applyProtection="1">
      <alignment vertical="center"/>
    </xf>
    <xf numFmtId="0" fontId="21" fillId="3" borderId="75" xfId="0" applyFont="1" applyFill="1" applyBorder="1" applyAlignment="1" applyProtection="1">
      <alignment horizontal="center" vertical="center" shrinkToFit="1"/>
      <protection locked="0"/>
    </xf>
    <xf numFmtId="0" fontId="21" fillId="3" borderId="80" xfId="0" applyFont="1" applyFill="1" applyBorder="1" applyAlignment="1" applyProtection="1">
      <alignment horizontal="center" vertical="center" shrinkToFit="1"/>
      <protection locked="0"/>
    </xf>
    <xf numFmtId="0" fontId="21" fillId="3" borderId="81" xfId="0" applyFont="1" applyFill="1" applyBorder="1" applyAlignment="1" applyProtection="1">
      <alignment horizontal="center" vertical="center" shrinkToFit="1"/>
      <protection locked="0"/>
    </xf>
    <xf numFmtId="0" fontId="21" fillId="3" borderId="82" xfId="0" applyFont="1" applyFill="1" applyBorder="1" applyAlignment="1" applyProtection="1">
      <alignment horizontal="center" vertical="center" shrinkToFit="1"/>
      <protection locked="0"/>
    </xf>
    <xf numFmtId="0" fontId="21" fillId="3" borderId="83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left" vertical="center"/>
    </xf>
    <xf numFmtId="0" fontId="25" fillId="3" borderId="0" xfId="0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 vertical="center"/>
    </xf>
    <xf numFmtId="0" fontId="23" fillId="3" borderId="0" xfId="0" applyFont="1" applyFill="1" applyAlignment="1" applyProtection="1">
      <alignment horizontal="right" vertical="center"/>
    </xf>
    <xf numFmtId="49" fontId="20" fillId="0" borderId="0" xfId="0" applyNumberFormat="1" applyFont="1" applyProtection="1">
      <alignment vertical="center"/>
    </xf>
    <xf numFmtId="0" fontId="27" fillId="2" borderId="0" xfId="0" applyFont="1" applyFill="1" applyBorder="1" applyAlignment="1" applyProtection="1">
      <alignment horizontal="left" vertical="center" wrapText="1"/>
    </xf>
    <xf numFmtId="0" fontId="41" fillId="3" borderId="19" xfId="0" applyFont="1" applyFill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9" borderId="10" xfId="0" applyFont="1" applyFill="1" applyBorder="1">
      <alignment vertical="center"/>
    </xf>
    <xf numFmtId="0" fontId="20" fillId="9" borderId="10" xfId="0" applyNumberFormat="1" applyFont="1" applyFill="1" applyBorder="1">
      <alignment vertical="center"/>
    </xf>
    <xf numFmtId="49" fontId="20" fillId="9" borderId="10" xfId="0" applyNumberFormat="1" applyFont="1" applyFill="1" applyBorder="1">
      <alignment vertical="center"/>
    </xf>
    <xf numFmtId="0" fontId="20" fillId="0" borderId="21" xfId="1" applyFont="1" applyBorder="1" applyProtection="1">
      <alignment vertical="center"/>
    </xf>
    <xf numFmtId="49" fontId="20" fillId="0" borderId="6" xfId="1" applyNumberFormat="1" applyFont="1" applyBorder="1" applyProtection="1">
      <alignment vertical="center"/>
    </xf>
    <xf numFmtId="0" fontId="20" fillId="0" borderId="75" xfId="0" applyFont="1" applyBorder="1" applyProtection="1">
      <alignment vertical="center"/>
    </xf>
    <xf numFmtId="0" fontId="20" fillId="0" borderId="21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75" xfId="0" applyFont="1" applyBorder="1">
      <alignment vertical="center"/>
    </xf>
    <xf numFmtId="0" fontId="20" fillId="0" borderId="84" xfId="1" applyFont="1" applyBorder="1" applyProtection="1">
      <alignment vertical="center"/>
    </xf>
    <xf numFmtId="49" fontId="20" fillId="0" borderId="80" xfId="1" applyNumberFormat="1" applyFont="1" applyBorder="1" applyProtection="1">
      <alignment vertical="center"/>
    </xf>
    <xf numFmtId="0" fontId="20" fillId="0" borderId="81" xfId="0" applyFont="1" applyBorder="1" applyProtection="1">
      <alignment vertical="center"/>
    </xf>
    <xf numFmtId="49" fontId="19" fillId="7" borderId="20" xfId="0" applyNumberFormat="1" applyFont="1" applyFill="1" applyBorder="1">
      <alignment vertical="center"/>
    </xf>
    <xf numFmtId="0" fontId="19" fillId="7" borderId="1" xfId="0" applyFont="1" applyFill="1" applyBorder="1">
      <alignment vertical="center"/>
    </xf>
    <xf numFmtId="0" fontId="19" fillId="7" borderId="5" xfId="0" applyFont="1" applyFill="1" applyBorder="1">
      <alignment vertical="center"/>
    </xf>
    <xf numFmtId="0" fontId="19" fillId="0" borderId="85" xfId="0" applyFont="1" applyFill="1" applyBorder="1">
      <alignment vertical="center"/>
    </xf>
    <xf numFmtId="0" fontId="19" fillId="0" borderId="86" xfId="0" applyFont="1" applyFill="1" applyBorder="1">
      <alignment vertical="center"/>
    </xf>
    <xf numFmtId="0" fontId="19" fillId="0" borderId="87" xfId="0" applyFont="1" applyFill="1" applyBorder="1">
      <alignment vertical="center"/>
    </xf>
    <xf numFmtId="0" fontId="19" fillId="0" borderId="89" xfId="0" applyFont="1" applyFill="1" applyBorder="1">
      <alignment vertical="center"/>
    </xf>
    <xf numFmtId="0" fontId="19" fillId="0" borderId="90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20" fillId="0" borderId="88" xfId="0" applyFont="1" applyBorder="1" applyAlignment="1" applyProtection="1">
      <alignment horizontal="center" vertical="center"/>
    </xf>
    <xf numFmtId="0" fontId="20" fillId="0" borderId="89" xfId="0" applyFont="1" applyBorder="1" applyAlignment="1" applyProtection="1">
      <alignment horizontal="center" vertical="center"/>
    </xf>
    <xf numFmtId="0" fontId="20" fillId="0" borderId="21" xfId="0" applyFont="1" applyFill="1" applyBorder="1" applyProtection="1">
      <alignment vertical="center"/>
    </xf>
    <xf numFmtId="0" fontId="20" fillId="0" borderId="75" xfId="0" applyFont="1" applyFill="1" applyBorder="1" applyAlignment="1" applyProtection="1">
      <alignment vertical="center" shrinkToFit="1"/>
    </xf>
    <xf numFmtId="0" fontId="20" fillId="0" borderId="84" xfId="0" applyFont="1" applyFill="1" applyBorder="1" applyProtection="1">
      <alignment vertical="center"/>
    </xf>
    <xf numFmtId="0" fontId="20" fillId="0" borderId="81" xfId="0" applyFont="1" applyFill="1" applyBorder="1" applyAlignment="1" applyProtection="1">
      <alignment vertical="center" shrinkToFit="1"/>
    </xf>
    <xf numFmtId="0" fontId="20" fillId="0" borderId="21" xfId="0" applyFont="1" applyBorder="1" applyProtection="1">
      <alignment vertical="center"/>
    </xf>
    <xf numFmtId="49" fontId="19" fillId="0" borderId="75" xfId="0" applyNumberFormat="1" applyFont="1" applyBorder="1" applyProtection="1">
      <alignment vertical="center"/>
    </xf>
    <xf numFmtId="0" fontId="20" fillId="0" borderId="84" xfId="0" applyFont="1" applyBorder="1" applyProtection="1">
      <alignment vertical="center"/>
    </xf>
    <xf numFmtId="49" fontId="19" fillId="0" borderId="81" xfId="0" applyNumberFormat="1" applyFont="1" applyBorder="1" applyProtection="1">
      <alignment vertical="center"/>
    </xf>
    <xf numFmtId="0" fontId="20" fillId="0" borderId="90" xfId="0" applyFont="1" applyBorder="1" applyAlignment="1" applyProtection="1">
      <alignment horizontal="center" vertical="center"/>
    </xf>
    <xf numFmtId="0" fontId="20" fillId="0" borderId="20" xfId="0" applyFont="1" applyFill="1" applyBorder="1" applyProtection="1">
      <alignment vertical="center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20" xfId="0" applyFont="1" applyBorder="1" applyProtection="1">
      <alignment vertical="center"/>
    </xf>
    <xf numFmtId="49" fontId="19" fillId="0" borderId="5" xfId="0" applyNumberFormat="1" applyFont="1" applyBorder="1" applyProtection="1">
      <alignment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85" xfId="0" applyFont="1" applyFill="1" applyBorder="1" applyProtection="1">
      <alignment vertical="center"/>
    </xf>
    <xf numFmtId="0" fontId="20" fillId="0" borderId="87" xfId="0" applyFont="1" applyFill="1" applyBorder="1" applyAlignment="1" applyProtection="1">
      <alignment vertical="center" shrinkToFit="1"/>
    </xf>
    <xf numFmtId="0" fontId="20" fillId="0" borderId="88" xfId="0" applyFont="1" applyBorder="1" applyProtection="1">
      <alignment vertical="center"/>
    </xf>
    <xf numFmtId="0" fontId="20" fillId="0" borderId="89" xfId="0" applyFont="1" applyBorder="1" applyProtection="1">
      <alignment vertical="center"/>
    </xf>
    <xf numFmtId="0" fontId="20" fillId="0" borderId="90" xfId="0" applyFont="1" applyBorder="1" applyProtection="1">
      <alignment vertical="center"/>
    </xf>
    <xf numFmtId="0" fontId="20" fillId="0" borderId="10" xfId="0" applyFont="1" applyBorder="1" applyProtection="1">
      <alignment vertical="center"/>
    </xf>
    <xf numFmtId="0" fontId="19" fillId="2" borderId="0" xfId="0" applyNumberFormat="1" applyFont="1" applyFill="1" applyAlignment="1"/>
    <xf numFmtId="0" fontId="19" fillId="2" borderId="0" xfId="0" applyFont="1" applyFill="1" applyAlignment="1" applyProtection="1">
      <alignment horizontal="center" vertical="center"/>
    </xf>
    <xf numFmtId="0" fontId="19" fillId="0" borderId="0" xfId="0" applyNumberFormat="1" applyFont="1" applyFill="1" applyAlignment="1"/>
    <xf numFmtId="0" fontId="19" fillId="0" borderId="0" xfId="0" applyNumberFormat="1" applyFont="1" applyAlignment="1"/>
    <xf numFmtId="0" fontId="19" fillId="2" borderId="0" xfId="0" applyNumberFormat="1" applyFont="1" applyFill="1">
      <alignment vertical="center"/>
    </xf>
    <xf numFmtId="0" fontId="19" fillId="0" borderId="0" xfId="0" applyNumberFormat="1" applyFont="1" applyFill="1">
      <alignment vertical="center"/>
    </xf>
    <xf numFmtId="177" fontId="36" fillId="0" borderId="49" xfId="0" applyNumberFormat="1" applyFont="1" applyFill="1" applyBorder="1" applyAlignment="1" applyProtection="1"/>
    <xf numFmtId="177" fontId="36" fillId="0" borderId="8" xfId="0" applyNumberFormat="1" applyFont="1" applyBorder="1" applyAlignment="1" applyProtection="1"/>
    <xf numFmtId="177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/>
    <xf numFmtId="0" fontId="20" fillId="0" borderId="90" xfId="0" applyFont="1" applyFill="1" applyBorder="1">
      <alignment vertical="center"/>
    </xf>
    <xf numFmtId="0" fontId="20" fillId="0" borderId="88" xfId="0" applyFont="1" applyFill="1" applyBorder="1">
      <alignment vertical="center"/>
    </xf>
    <xf numFmtId="0" fontId="19" fillId="0" borderId="88" xfId="0" applyFont="1" applyFill="1" applyBorder="1">
      <alignment vertical="center"/>
    </xf>
    <xf numFmtId="177" fontId="9" fillId="0" borderId="0" xfId="0" applyNumberFormat="1" applyFont="1" applyAlignment="1" applyProtection="1">
      <alignment vertical="center"/>
    </xf>
    <xf numFmtId="0" fontId="33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 wrapText="1"/>
    </xf>
    <xf numFmtId="0" fontId="27" fillId="2" borderId="11" xfId="0" applyFont="1" applyFill="1" applyBorder="1" applyAlignment="1" applyProtection="1">
      <alignment horizontal="left" vertical="center" wrapText="1"/>
    </xf>
    <xf numFmtId="0" fontId="27" fillId="2" borderId="11" xfId="0" applyFont="1" applyFill="1" applyBorder="1" applyAlignment="1" applyProtection="1">
      <alignment horizontal="left" vertical="top" wrapText="1"/>
    </xf>
    <xf numFmtId="0" fontId="33" fillId="0" borderId="61" xfId="0" applyFont="1" applyBorder="1" applyAlignment="1" applyProtection="1">
      <alignment horizontal="center" vertical="center" wrapText="1"/>
    </xf>
    <xf numFmtId="0" fontId="33" fillId="0" borderId="61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 shrinkToFit="1"/>
    </xf>
    <xf numFmtId="0" fontId="21" fillId="3" borderId="19" xfId="0" applyFont="1" applyFill="1" applyBorder="1" applyAlignment="1" applyProtection="1">
      <alignment horizontal="center" vertical="center" shrinkToFit="1"/>
    </xf>
    <xf numFmtId="0" fontId="21" fillId="3" borderId="7" xfId="0" applyFont="1" applyFill="1" applyBorder="1" applyAlignment="1" applyProtection="1">
      <alignment horizontal="left" vertical="center" shrinkToFit="1"/>
      <protection locked="0"/>
    </xf>
    <xf numFmtId="0" fontId="21" fillId="3" borderId="9" xfId="0" applyFont="1" applyFill="1" applyBorder="1" applyAlignment="1" applyProtection="1">
      <alignment horizontal="left" vertical="center" shrinkToFit="1"/>
      <protection locked="0"/>
    </xf>
    <xf numFmtId="0" fontId="21" fillId="3" borderId="28" xfId="0" applyFont="1" applyFill="1" applyBorder="1" applyAlignment="1" applyProtection="1">
      <alignment horizontal="center" vertical="center" shrinkToFit="1"/>
    </xf>
    <xf numFmtId="0" fontId="21" fillId="3" borderId="29" xfId="0" applyFont="1" applyFill="1" applyBorder="1" applyAlignment="1" applyProtection="1">
      <alignment horizontal="center" vertical="center" shrinkToFit="1"/>
    </xf>
    <xf numFmtId="0" fontId="21" fillId="3" borderId="30" xfId="0" applyFont="1" applyFill="1" applyBorder="1" applyAlignment="1" applyProtection="1">
      <alignment horizontal="center" vertical="center" shrinkToFit="1"/>
    </xf>
    <xf numFmtId="0" fontId="21" fillId="3" borderId="31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</xf>
    <xf numFmtId="0" fontId="24" fillId="3" borderId="24" xfId="0" applyFont="1" applyFill="1" applyBorder="1" applyAlignment="1" applyProtection="1">
      <alignment horizontal="center" vertical="center" shrinkToFit="1"/>
    </xf>
    <xf numFmtId="0" fontId="25" fillId="3" borderId="0" xfId="0" applyFont="1" applyFill="1" applyAlignment="1" applyProtection="1">
      <alignment horizontal="left" vertical="center"/>
    </xf>
    <xf numFmtId="0" fontId="23" fillId="3" borderId="32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Alignment="1" applyProtection="1">
      <alignment horizontal="center" vertical="center"/>
    </xf>
    <xf numFmtId="0" fontId="24" fillId="3" borderId="33" xfId="0" applyFont="1" applyFill="1" applyBorder="1" applyAlignment="1" applyProtection="1">
      <alignment horizontal="center" vertical="center" shrinkToFit="1"/>
    </xf>
    <xf numFmtId="0" fontId="23" fillId="3" borderId="34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4" fillId="3" borderId="35" xfId="0" applyFont="1" applyFill="1" applyBorder="1" applyAlignment="1" applyProtection="1">
      <alignment horizontal="center" vertical="center"/>
    </xf>
    <xf numFmtId="0" fontId="21" fillId="3" borderId="36" xfId="0" applyFont="1" applyFill="1" applyBorder="1" applyAlignment="1" applyProtection="1">
      <alignment vertical="center" shrinkToFit="1"/>
    </xf>
    <xf numFmtId="0" fontId="21" fillId="3" borderId="37" xfId="0" applyFont="1" applyFill="1" applyBorder="1" applyAlignment="1" applyProtection="1">
      <alignment vertical="center" shrinkToFit="1"/>
    </xf>
    <xf numFmtId="0" fontId="23" fillId="3" borderId="38" xfId="0" applyFont="1" applyFill="1" applyBorder="1" applyAlignment="1" applyProtection="1">
      <alignment horizontal="center" vertical="center"/>
    </xf>
    <xf numFmtId="0" fontId="23" fillId="3" borderId="39" xfId="0" applyFont="1" applyFill="1" applyBorder="1" applyAlignment="1" applyProtection="1">
      <alignment horizontal="center" vertical="center"/>
    </xf>
    <xf numFmtId="0" fontId="26" fillId="3" borderId="39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/>
    </xf>
    <xf numFmtId="0" fontId="24" fillId="3" borderId="40" xfId="0" applyFont="1" applyFill="1" applyBorder="1" applyAlignment="1" applyProtection="1">
      <alignment horizontal="center" vertical="center"/>
    </xf>
    <xf numFmtId="0" fontId="21" fillId="3" borderId="41" xfId="0" applyFont="1" applyFill="1" applyBorder="1" applyAlignment="1" applyProtection="1">
      <alignment horizontal="center" vertical="center" shrinkToFit="1"/>
    </xf>
    <xf numFmtId="0" fontId="21" fillId="3" borderId="42" xfId="0" applyFont="1" applyFill="1" applyBorder="1" applyAlignment="1" applyProtection="1">
      <alignment horizontal="center" vertical="center" shrinkToFit="1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center" shrinkToFit="1"/>
      <protection locked="0"/>
    </xf>
    <xf numFmtId="0" fontId="21" fillId="3" borderId="47" xfId="0" applyFont="1" applyFill="1" applyBorder="1" applyAlignment="1" applyProtection="1">
      <alignment horizontal="center" vertical="center" shrinkToFit="1"/>
    </xf>
    <xf numFmtId="0" fontId="21" fillId="3" borderId="52" xfId="0" applyFont="1" applyFill="1" applyBorder="1" applyAlignment="1" applyProtection="1">
      <alignment horizontal="center" vertical="center" shrinkToFit="1"/>
    </xf>
    <xf numFmtId="0" fontId="23" fillId="3" borderId="50" xfId="0" applyFont="1" applyFill="1" applyBorder="1" applyAlignment="1" applyProtection="1">
      <alignment horizontal="center" vertical="center" wrapText="1"/>
    </xf>
    <xf numFmtId="0" fontId="24" fillId="3" borderId="34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/>
    </xf>
    <xf numFmtId="0" fontId="25" fillId="3" borderId="53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 shrinkToFit="1"/>
    </xf>
    <xf numFmtId="0" fontId="25" fillId="3" borderId="54" xfId="0" applyFont="1" applyFill="1" applyBorder="1" applyAlignment="1" applyProtection="1">
      <alignment horizontal="center" vertical="center" shrinkToFit="1"/>
    </xf>
    <xf numFmtId="0" fontId="24" fillId="3" borderId="55" xfId="0" applyFont="1" applyFill="1" applyBorder="1" applyAlignment="1" applyProtection="1">
      <alignment horizontal="center" vertical="center" shrinkToFit="1"/>
    </xf>
    <xf numFmtId="0" fontId="24" fillId="3" borderId="56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  <protection locked="0"/>
    </xf>
    <xf numFmtId="0" fontId="21" fillId="0" borderId="43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 shrinkToFit="1"/>
    </xf>
    <xf numFmtId="0" fontId="24" fillId="3" borderId="53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 shrinkToFit="1"/>
    </xf>
    <xf numFmtId="0" fontId="24" fillId="3" borderId="40" xfId="0" applyFont="1" applyFill="1" applyBorder="1" applyAlignment="1" applyProtection="1">
      <alignment horizontal="center" vertical="center" shrinkToFit="1"/>
    </xf>
    <xf numFmtId="0" fontId="21" fillId="0" borderId="44" xfId="0" applyFont="1" applyFill="1" applyBorder="1" applyAlignment="1" applyProtection="1">
      <alignment horizontal="center" vertical="center" shrinkToFit="1"/>
    </xf>
    <xf numFmtId="0" fontId="21" fillId="0" borderId="45" xfId="0" applyFont="1" applyFill="1" applyBorder="1" applyAlignment="1" applyProtection="1">
      <alignment horizontal="center" vertical="center" shrinkToFit="1"/>
    </xf>
    <xf numFmtId="0" fontId="40" fillId="0" borderId="0" xfId="0" applyFont="1" applyFill="1" applyAlignment="1" applyProtection="1">
      <alignment horizontal="center" vertical="center" shrinkToFit="1"/>
    </xf>
    <xf numFmtId="0" fontId="39" fillId="0" borderId="0" xfId="0" applyFont="1" applyFill="1" applyAlignment="1" applyProtection="1">
      <alignment horizontal="center" vertical="center" shrinkToFit="1"/>
    </xf>
    <xf numFmtId="0" fontId="21" fillId="3" borderId="24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right" vertical="center"/>
    </xf>
    <xf numFmtId="176" fontId="21" fillId="3" borderId="0" xfId="0" applyNumberFormat="1" applyFont="1" applyFill="1" applyAlignment="1" applyProtection="1">
      <alignment horizontal="center" vertical="center"/>
      <protection locked="0"/>
    </xf>
    <xf numFmtId="49" fontId="21" fillId="3" borderId="47" xfId="0" applyNumberFormat="1" applyFont="1" applyFill="1" applyBorder="1" applyAlignment="1" applyProtection="1">
      <alignment horizontal="center" vertical="center" shrinkToFit="1"/>
    </xf>
    <xf numFmtId="49" fontId="21" fillId="3" borderId="0" xfId="0" applyNumberFormat="1" applyFont="1" applyFill="1" applyBorder="1" applyAlignment="1" applyProtection="1">
      <alignment horizontal="center" vertical="center" shrinkToFit="1"/>
    </xf>
    <xf numFmtId="49" fontId="21" fillId="3" borderId="13" xfId="0" applyNumberFormat="1" applyFont="1" applyFill="1" applyBorder="1" applyAlignment="1" applyProtection="1">
      <alignment horizontal="center" vertical="center" shrinkToFit="1"/>
    </xf>
    <xf numFmtId="49" fontId="21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36" xfId="0" applyFont="1" applyFill="1" applyBorder="1" applyAlignment="1" applyProtection="1">
      <alignment horizontal="center" vertical="center"/>
    </xf>
    <xf numFmtId="0" fontId="21" fillId="3" borderId="71" xfId="0" applyFont="1" applyFill="1" applyBorder="1" applyAlignment="1" applyProtection="1">
      <alignment horizontal="center" vertical="center"/>
    </xf>
    <xf numFmtId="0" fontId="21" fillId="3" borderId="76" xfId="0" applyFont="1" applyFill="1" applyBorder="1" applyAlignment="1" applyProtection="1">
      <alignment horizontal="center" vertical="center"/>
    </xf>
    <xf numFmtId="0" fontId="21" fillId="3" borderId="28" xfId="0" applyFont="1" applyFill="1" applyBorder="1" applyAlignment="1" applyProtection="1">
      <alignment horizontal="center" vertical="center" shrinkToFit="1"/>
      <protection locked="0"/>
    </xf>
    <xf numFmtId="0" fontId="21" fillId="3" borderId="29" xfId="0" applyFont="1" applyFill="1" applyBorder="1" applyAlignment="1" applyProtection="1">
      <alignment horizontal="center" vertical="center" shrinkToFit="1"/>
      <protection locked="0"/>
    </xf>
    <xf numFmtId="0" fontId="21" fillId="3" borderId="72" xfId="0" applyFont="1" applyFill="1" applyBorder="1" applyAlignment="1" applyProtection="1">
      <alignment horizontal="center" vertical="center" shrinkToFit="1"/>
      <protection locked="0"/>
    </xf>
    <xf numFmtId="0" fontId="21" fillId="3" borderId="73" xfId="0" applyFont="1" applyFill="1" applyBorder="1" applyAlignment="1" applyProtection="1">
      <alignment horizontal="center" vertical="center" shrinkToFit="1"/>
      <protection locked="0"/>
    </xf>
    <xf numFmtId="0" fontId="21" fillId="3" borderId="77" xfId="0" applyFont="1" applyFill="1" applyBorder="1" applyAlignment="1" applyProtection="1">
      <alignment horizontal="center" vertical="center" shrinkToFit="1"/>
      <protection locked="0"/>
    </xf>
    <xf numFmtId="0" fontId="21" fillId="3" borderId="78" xfId="0" applyFont="1" applyFill="1" applyBorder="1" applyAlignment="1" applyProtection="1">
      <alignment horizontal="center" vertical="center" shrinkToFi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21" fillId="3" borderId="74" xfId="0" applyFont="1" applyFill="1" applyBorder="1" applyAlignment="1" applyProtection="1">
      <alignment horizontal="center" vertical="center" shrinkToFit="1"/>
      <protection locked="0"/>
    </xf>
    <xf numFmtId="0" fontId="21" fillId="3" borderId="79" xfId="0" applyFont="1" applyFill="1" applyBorder="1" applyAlignment="1" applyProtection="1">
      <alignment horizontal="center" vertical="center" shrinkToFit="1"/>
      <protection locked="0"/>
    </xf>
    <xf numFmtId="49" fontId="21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68" xfId="0" applyNumberFormat="1" applyFont="1" applyFill="1" applyBorder="1" applyAlignment="1" applyProtection="1">
      <alignment horizontal="center" vertical="center" shrinkToFit="1"/>
    </xf>
    <xf numFmtId="49" fontId="21" fillId="3" borderId="66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64" xfId="0" applyFont="1" applyFill="1" applyBorder="1" applyAlignment="1" applyProtection="1">
      <alignment horizontal="center" vertical="center"/>
    </xf>
    <xf numFmtId="0" fontId="21" fillId="3" borderId="65" xfId="0" applyFont="1" applyFill="1" applyBorder="1" applyAlignment="1" applyProtection="1">
      <alignment horizontal="center" vertical="center" shrinkToFit="1"/>
      <protection locked="0"/>
    </xf>
    <xf numFmtId="0" fontId="21" fillId="3" borderId="66" xfId="0" applyFont="1" applyFill="1" applyBorder="1" applyAlignment="1" applyProtection="1">
      <alignment horizontal="center" vertical="center" shrinkToFit="1"/>
      <protection locked="0"/>
    </xf>
    <xf numFmtId="0" fontId="21" fillId="3" borderId="67" xfId="0" applyFont="1" applyFill="1" applyBorder="1" applyAlignment="1" applyProtection="1">
      <alignment horizontal="center" vertical="center" shrinkToFit="1"/>
      <protection locked="0"/>
    </xf>
    <xf numFmtId="49" fontId="21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3" xfId="0" applyFont="1" applyFill="1" applyBorder="1" applyAlignment="1" applyProtection="1">
      <alignment horizontal="center" vertical="center" shrinkToFit="1"/>
    </xf>
    <xf numFmtId="0" fontId="21" fillId="3" borderId="39" xfId="0" applyFont="1" applyFill="1" applyBorder="1" applyAlignment="1" applyProtection="1">
      <alignment horizontal="center" vertical="center" shrinkToFit="1"/>
    </xf>
    <xf numFmtId="0" fontId="21" fillId="3" borderId="54" xfId="0" applyFont="1" applyFill="1" applyBorder="1" applyAlignment="1" applyProtection="1">
      <alignment horizontal="center" vertical="center" shrinkToFit="1"/>
    </xf>
    <xf numFmtId="0" fontId="25" fillId="3" borderId="40" xfId="0" applyFont="1" applyFill="1" applyBorder="1" applyAlignment="1" applyProtection="1">
      <alignment horizontal="center" vertical="center" shrinkToFit="1"/>
    </xf>
    <xf numFmtId="0" fontId="21" fillId="3" borderId="53" xfId="0" applyNumberFormat="1" applyFont="1" applyFill="1" applyBorder="1" applyAlignment="1" applyProtection="1">
      <alignment horizontal="center" vertical="center" shrinkToFit="1"/>
    </xf>
    <xf numFmtId="0" fontId="21" fillId="3" borderId="39" xfId="0" applyNumberFormat="1" applyFont="1" applyFill="1" applyBorder="1" applyAlignment="1" applyProtection="1">
      <alignment horizontal="center" vertical="center" shrinkToFit="1"/>
    </xf>
    <xf numFmtId="0" fontId="21" fillId="3" borderId="40" xfId="0" applyNumberFormat="1" applyFont="1" applyFill="1" applyBorder="1" applyAlignment="1" applyProtection="1">
      <alignment horizontal="center" vertical="center" shrinkToFit="1"/>
    </xf>
    <xf numFmtId="0" fontId="21" fillId="3" borderId="55" xfId="0" applyNumberFormat="1" applyFont="1" applyFill="1" applyBorder="1" applyAlignment="1" applyProtection="1">
      <alignment horizontal="center" vertical="center" shrinkToFit="1"/>
    </xf>
    <xf numFmtId="0" fontId="21" fillId="3" borderId="34" xfId="0" applyNumberFormat="1" applyFont="1" applyFill="1" applyBorder="1" applyAlignment="1" applyProtection="1">
      <alignment horizontal="center" vertical="center" shrinkToFit="1"/>
    </xf>
    <xf numFmtId="0" fontId="21" fillId="3" borderId="51" xfId="0" applyNumberFormat="1" applyFont="1" applyFill="1" applyBorder="1" applyAlignment="1" applyProtection="1">
      <alignment horizontal="center" vertical="center" shrinkToFit="1"/>
    </xf>
    <xf numFmtId="0" fontId="39" fillId="3" borderId="0" xfId="0" applyFont="1" applyFill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12" fillId="0" borderId="49" xfId="0" applyFont="1" applyBorder="1" applyAlignment="1" applyProtection="1">
      <alignment horizontal="center"/>
    </xf>
    <xf numFmtId="177" fontId="13" fillId="0" borderId="8" xfId="0" applyNumberFormat="1" applyFont="1" applyBorder="1" applyAlignment="1" applyProtection="1">
      <alignment horizontal="center"/>
    </xf>
    <xf numFmtId="177" fontId="37" fillId="0" borderId="13" xfId="0" applyNumberFormat="1" applyFont="1" applyBorder="1" applyAlignment="1" applyProtection="1">
      <alignment horizontal="center"/>
    </xf>
    <xf numFmtId="177" fontId="17" fillId="0" borderId="49" xfId="0" applyNumberFormat="1" applyFont="1" applyFill="1" applyBorder="1" applyAlignment="1" applyProtection="1">
      <alignment horizontal="right" wrapText="1"/>
    </xf>
    <xf numFmtId="177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indent="2"/>
    </xf>
    <xf numFmtId="177" fontId="17" fillId="0" borderId="8" xfId="0" applyNumberFormat="1" applyFont="1" applyFill="1" applyBorder="1" applyAlignment="1" applyProtection="1">
      <alignment horizontal="right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/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0</xdr:row>
      <xdr:rowOff>28575</xdr:rowOff>
    </xdr:from>
    <xdr:to>
      <xdr:col>7</xdr:col>
      <xdr:colOff>657225</xdr:colOff>
      <xdr:row>18</xdr:row>
      <xdr:rowOff>104775</xdr:rowOff>
    </xdr:to>
    <xdr:sp macro="" textlink="">
      <xdr:nvSpPr>
        <xdr:cNvPr id="2" name="メモ 1"/>
        <xdr:cNvSpPr/>
      </xdr:nvSpPr>
      <xdr:spPr>
        <a:xfrm>
          <a:off x="7724775" y="28575"/>
          <a:ext cx="4743450" cy="4210050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高校・中学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は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2023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年度の学校登録がまだのため、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今大会に限り</a:t>
          </a:r>
          <a:r>
            <a:rPr kumimoji="1" lang="en-US" altLang="ja-JP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2022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年度の登録番号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を使用してください。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新入生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は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2023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年度登録することを前提に、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2022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年度の３年生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の登録番号を使用してください。不足する場合は同地区の他校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から交渉して融通してもらってください。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30</xdr:row>
      <xdr:rowOff>57150</xdr:rowOff>
    </xdr:from>
    <xdr:to>
      <xdr:col>13</xdr:col>
      <xdr:colOff>361949</xdr:colOff>
      <xdr:row>30</xdr:row>
      <xdr:rowOff>228600</xdr:rowOff>
    </xdr:to>
    <xdr:sp macro="" textlink="">
      <xdr:nvSpPr>
        <xdr:cNvPr id="2" name="円/楕円 1"/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38</xdr:row>
      <xdr:rowOff>47625</xdr:rowOff>
    </xdr:from>
    <xdr:to>
      <xdr:col>12</xdr:col>
      <xdr:colOff>333375</xdr:colOff>
      <xdr:row>38</xdr:row>
      <xdr:rowOff>228600</xdr:rowOff>
    </xdr:to>
    <xdr:sp macro="" textlink="">
      <xdr:nvSpPr>
        <xdr:cNvPr id="3" name="正方形/長方形 2"/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69</xdr:row>
      <xdr:rowOff>57150</xdr:rowOff>
    </xdr:from>
    <xdr:to>
      <xdr:col>13</xdr:col>
      <xdr:colOff>361949</xdr:colOff>
      <xdr:row>69</xdr:row>
      <xdr:rowOff>228600</xdr:rowOff>
    </xdr:to>
    <xdr:sp macro="" textlink="">
      <xdr:nvSpPr>
        <xdr:cNvPr id="4" name="円/楕円 10"/>
        <xdr:cNvSpPr/>
      </xdr:nvSpPr>
      <xdr:spPr>
        <a:xfrm>
          <a:off x="6877049" y="186499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5" name="正方形/長方形 4"/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6" name="正方形/長方形 5"/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9525</xdr:rowOff>
    </xdr:to>
    <xdr:sp macro="" textlink="">
      <xdr:nvSpPr>
        <xdr:cNvPr id="14" name="右中かっこ 13"/>
        <xdr:cNvSpPr/>
      </xdr:nvSpPr>
      <xdr:spPr>
        <a:xfrm>
          <a:off x="6991350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5" name="テキスト ボックス 14"/>
        <xdr:cNvSpPr txBox="1"/>
      </xdr:nvSpPr>
      <xdr:spPr>
        <a:xfrm>
          <a:off x="7562850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10</xdr:col>
      <xdr:colOff>542925</xdr:colOff>
      <xdr:row>149</xdr:row>
      <xdr:rowOff>9525</xdr:rowOff>
    </xdr:to>
    <xdr:sp macro="" textlink="">
      <xdr:nvSpPr>
        <xdr:cNvPr id="16" name="右中かっこ 15"/>
        <xdr:cNvSpPr/>
      </xdr:nvSpPr>
      <xdr:spPr>
        <a:xfrm>
          <a:off x="6991350" y="214312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129</xdr:row>
      <xdr:rowOff>104775</xdr:rowOff>
    </xdr:from>
    <xdr:to>
      <xdr:col>11</xdr:col>
      <xdr:colOff>476250</xdr:colOff>
      <xdr:row>142</xdr:row>
      <xdr:rowOff>161925</xdr:rowOff>
    </xdr:to>
    <xdr:sp macro="" textlink="">
      <xdr:nvSpPr>
        <xdr:cNvPr id="17" name="テキスト ボックス 16"/>
        <xdr:cNvSpPr txBox="1"/>
      </xdr:nvSpPr>
      <xdr:spPr>
        <a:xfrm>
          <a:off x="7677150" y="2222182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0"/>
  <sheetViews>
    <sheetView tabSelected="1" view="pageBreakPreview" zoomScaleNormal="100" zoomScaleSheetLayoutView="100" workbookViewId="0">
      <selection activeCell="C18" sqref="C18"/>
    </sheetView>
  </sheetViews>
  <sheetFormatPr defaultRowHeight="13.5"/>
  <cols>
    <col min="1" max="1" width="26.375" style="32" customWidth="1"/>
    <col min="2" max="2" width="11.25" style="32" customWidth="1"/>
    <col min="3" max="3" width="37.375" style="32" customWidth="1"/>
    <col min="4" max="4" width="25.5" style="32" customWidth="1"/>
    <col min="5" max="5" width="17.25" style="32" customWidth="1"/>
    <col min="6" max="6" width="28.25" style="32" customWidth="1"/>
    <col min="7" max="16384" width="9" style="32"/>
  </cols>
  <sheetData>
    <row r="1" spans="1:6" ht="19.5" customHeight="1" thickBot="1">
      <c r="A1" s="222" t="s">
        <v>566</v>
      </c>
      <c r="B1" s="222"/>
      <c r="C1" s="222"/>
      <c r="E1" s="91"/>
      <c r="F1" s="91"/>
    </row>
    <row r="2" spans="1:6" ht="18" customHeight="1">
      <c r="A2" s="223" t="s">
        <v>561</v>
      </c>
      <c r="B2" s="224"/>
      <c r="C2" s="89"/>
      <c r="D2" s="230" t="s">
        <v>607</v>
      </c>
      <c r="E2" s="91"/>
      <c r="F2" s="91"/>
    </row>
    <row r="3" spans="1:6" ht="18" customHeight="1">
      <c r="A3" s="224" t="s">
        <v>612</v>
      </c>
      <c r="B3" s="226"/>
      <c r="C3" s="108"/>
      <c r="D3" s="231"/>
      <c r="E3" s="110" t="s">
        <v>611</v>
      </c>
      <c r="F3" s="91"/>
    </row>
    <row r="4" spans="1:6" ht="18" customHeight="1">
      <c r="A4" s="223" t="s">
        <v>608</v>
      </c>
      <c r="B4" s="224"/>
      <c r="C4" s="90"/>
      <c r="D4" s="231"/>
      <c r="E4" s="110" t="s">
        <v>609</v>
      </c>
      <c r="F4" s="91"/>
    </row>
    <row r="5" spans="1:6" ht="18" customHeight="1">
      <c r="A5" s="223" t="s">
        <v>532</v>
      </c>
      <c r="B5" s="224"/>
      <c r="C5" s="90"/>
      <c r="D5" s="231"/>
      <c r="E5" s="110" t="s">
        <v>610</v>
      </c>
      <c r="F5" s="91"/>
    </row>
    <row r="6" spans="1:6" ht="18" customHeight="1">
      <c r="A6" s="223" t="s">
        <v>533</v>
      </c>
      <c r="B6" s="224"/>
      <c r="C6" s="90"/>
      <c r="D6" s="231"/>
      <c r="E6" s="91"/>
      <c r="F6" s="91"/>
    </row>
    <row r="7" spans="1:6" ht="18" customHeight="1">
      <c r="A7" s="223" t="s">
        <v>562</v>
      </c>
      <c r="B7" s="224"/>
      <c r="C7" s="90"/>
      <c r="D7" s="231"/>
      <c r="E7" s="91"/>
      <c r="F7" s="91"/>
    </row>
    <row r="8" spans="1:6" ht="18" customHeight="1">
      <c r="A8" s="223" t="s">
        <v>563</v>
      </c>
      <c r="B8" s="224"/>
      <c r="C8" s="90"/>
      <c r="D8" s="231"/>
      <c r="E8" s="91"/>
      <c r="F8" s="91"/>
    </row>
    <row r="9" spans="1:6" ht="18" customHeight="1" thickBot="1">
      <c r="A9" s="223" t="s">
        <v>564</v>
      </c>
      <c r="B9" s="224"/>
      <c r="C9" s="104"/>
      <c r="D9" s="231"/>
      <c r="E9" s="91"/>
      <c r="F9" s="91"/>
    </row>
    <row r="10" spans="1:6" ht="18" customHeight="1">
      <c r="A10" s="223" t="s">
        <v>534</v>
      </c>
      <c r="B10" s="92" t="s">
        <v>535</v>
      </c>
      <c r="C10" s="93">
        <f>kyougisha転記用!P2</f>
        <v>0</v>
      </c>
      <c r="D10" s="228" t="s">
        <v>560</v>
      </c>
    </row>
    <row r="11" spans="1:6" ht="18" customHeight="1">
      <c r="A11" s="223"/>
      <c r="B11" s="92" t="s">
        <v>536</v>
      </c>
      <c r="C11" s="94">
        <f>kyougisha転記用!S2</f>
        <v>0</v>
      </c>
      <c r="D11" s="228"/>
    </row>
    <row r="12" spans="1:6" ht="18" customHeight="1">
      <c r="A12" s="223"/>
      <c r="B12" s="92" t="s">
        <v>537</v>
      </c>
      <c r="C12" s="95">
        <f>C10+C11</f>
        <v>0</v>
      </c>
      <c r="D12" s="228"/>
      <c r="E12" s="96"/>
      <c r="F12" s="96"/>
    </row>
    <row r="13" spans="1:6" ht="18" customHeight="1">
      <c r="A13" s="227" t="s">
        <v>1632</v>
      </c>
      <c r="B13" s="92" t="s">
        <v>535</v>
      </c>
      <c r="C13" s="94">
        <f>'申込書（個人種目）'!Q3+'申込書（個人種目）'!Q43+'申込書（個人種目）'!Q83+'申込書（個人種目）'!Q123</f>
        <v>0</v>
      </c>
      <c r="D13" s="228"/>
      <c r="E13" s="96"/>
      <c r="F13" s="96"/>
    </row>
    <row r="14" spans="1:6" ht="18" customHeight="1">
      <c r="A14" s="223"/>
      <c r="B14" s="92" t="s">
        <v>536</v>
      </c>
      <c r="C14" s="94">
        <f>'申込書（個人種目）'!Q4+'申込書（個人種目）'!Q44+'申込書（個人種目）'!Q84+'申込書（個人種目）'!Q124</f>
        <v>0</v>
      </c>
      <c r="D14" s="228"/>
      <c r="E14" s="91"/>
      <c r="F14" s="91"/>
    </row>
    <row r="15" spans="1:6" ht="18" customHeight="1">
      <c r="A15" s="223"/>
      <c r="B15" s="92" t="s">
        <v>537</v>
      </c>
      <c r="C15" s="95">
        <f>C13+C14</f>
        <v>0</v>
      </c>
      <c r="D15" s="228"/>
      <c r="E15" s="91"/>
      <c r="F15" s="91"/>
    </row>
    <row r="16" spans="1:6" ht="18" customHeight="1">
      <c r="A16" s="227" t="s">
        <v>1633</v>
      </c>
      <c r="B16" s="92" t="s">
        <v>535</v>
      </c>
      <c r="C16" s="94">
        <f>'申込書（リレー種目）'!Q3+'申込書（リレー種目）'!Q42</f>
        <v>0</v>
      </c>
      <c r="D16" s="160"/>
      <c r="E16" s="91"/>
      <c r="F16" s="91"/>
    </row>
    <row r="17" spans="1:6" ht="18" customHeight="1">
      <c r="A17" s="223"/>
      <c r="B17" s="92" t="s">
        <v>536</v>
      </c>
      <c r="C17" s="94">
        <f>'申込書（リレー種目）'!Q4+'申込書（リレー種目）'!Q43</f>
        <v>0</v>
      </c>
      <c r="D17" s="160"/>
      <c r="E17" s="91"/>
      <c r="F17" s="91"/>
    </row>
    <row r="18" spans="1:6" ht="18" customHeight="1">
      <c r="A18" s="223"/>
      <c r="B18" s="92" t="s">
        <v>537</v>
      </c>
      <c r="C18" s="95">
        <f>C16+C17</f>
        <v>0</v>
      </c>
      <c r="D18" s="160"/>
      <c r="E18" s="91"/>
      <c r="F18" s="91"/>
    </row>
    <row r="19" spans="1:6" ht="18" customHeight="1">
      <c r="A19" s="97"/>
      <c r="B19" s="98"/>
      <c r="C19" s="99"/>
      <c r="D19" s="100"/>
      <c r="E19" s="91"/>
      <c r="F19" s="91"/>
    </row>
    <row r="20" spans="1:6" ht="18" customHeight="1">
      <c r="A20" s="232" t="s">
        <v>2</v>
      </c>
      <c r="B20" s="232"/>
      <c r="C20" s="101" t="s">
        <v>508</v>
      </c>
      <c r="D20" s="229" t="s">
        <v>565</v>
      </c>
      <c r="E20" s="91"/>
    </row>
    <row r="21" spans="1:6" ht="18" customHeight="1">
      <c r="A21" s="225"/>
      <c r="B21" s="225"/>
      <c r="C21" s="88"/>
      <c r="D21" s="229"/>
    </row>
    <row r="22" spans="1:6" ht="18" customHeight="1">
      <c r="A22" s="225"/>
      <c r="B22" s="225"/>
      <c r="C22" s="88"/>
      <c r="D22" s="229"/>
    </row>
    <row r="23" spans="1:6" ht="18" customHeight="1">
      <c r="A23" s="225"/>
      <c r="B23" s="225"/>
      <c r="C23" s="88"/>
      <c r="D23" s="229"/>
    </row>
    <row r="24" spans="1:6" ht="18" customHeight="1">
      <c r="A24" s="225"/>
      <c r="B24" s="225"/>
      <c r="C24" s="88"/>
      <c r="D24" s="229"/>
    </row>
    <row r="25" spans="1:6" ht="18" customHeight="1">
      <c r="A25" s="225"/>
      <c r="B25" s="225"/>
      <c r="C25" s="88"/>
      <c r="D25" s="229"/>
    </row>
    <row r="26" spans="1:6" ht="18" customHeight="1">
      <c r="A26" s="102"/>
      <c r="B26" s="102"/>
      <c r="C26" s="102"/>
      <c r="D26" s="103"/>
    </row>
    <row r="27" spans="1:6">
      <c r="C27" s="109"/>
    </row>
    <row r="28" spans="1:6">
      <c r="C28" s="59"/>
    </row>
    <row r="29" spans="1:6">
      <c r="C29" s="59"/>
    </row>
    <row r="30" spans="1:6">
      <c r="C30" s="59"/>
    </row>
    <row r="31" spans="1:6">
      <c r="C31" s="59"/>
    </row>
    <row r="32" spans="1:6">
      <c r="C32" s="59"/>
    </row>
    <row r="33" spans="3:3">
      <c r="C33" s="59"/>
    </row>
    <row r="34" spans="3:3">
      <c r="C34" s="59"/>
    </row>
    <row r="35" spans="3:3">
      <c r="C35" s="59"/>
    </row>
    <row r="36" spans="3:3">
      <c r="C36" s="59"/>
    </row>
    <row r="37" spans="3:3">
      <c r="C37" s="59"/>
    </row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  <row r="49" spans="3:3">
      <c r="C49" s="59"/>
    </row>
    <row r="50" spans="3:3">
      <c r="C50" s="59"/>
    </row>
    <row r="51" spans="3:3">
      <c r="C51" s="59"/>
    </row>
    <row r="52" spans="3:3">
      <c r="C52" s="59"/>
    </row>
    <row r="53" spans="3:3">
      <c r="C53" s="59"/>
    </row>
    <row r="54" spans="3:3">
      <c r="C54" s="59"/>
    </row>
    <row r="55" spans="3:3">
      <c r="C55" s="59"/>
    </row>
    <row r="56" spans="3:3">
      <c r="C56" s="59"/>
    </row>
    <row r="57" spans="3:3">
      <c r="C57" s="59"/>
    </row>
    <row r="58" spans="3:3">
      <c r="C58" s="59"/>
    </row>
    <row r="59" spans="3:3">
      <c r="C59" s="59"/>
    </row>
    <row r="60" spans="3:3">
      <c r="C60" s="59"/>
    </row>
    <row r="61" spans="3:3">
      <c r="C61" s="59"/>
    </row>
    <row r="62" spans="3:3">
      <c r="C62" s="59"/>
    </row>
    <row r="63" spans="3:3">
      <c r="C63" s="59"/>
    </row>
    <row r="64" spans="3:3">
      <c r="C64" s="59"/>
    </row>
    <row r="65" spans="3:3">
      <c r="C65" s="59"/>
    </row>
    <row r="66" spans="3:3">
      <c r="C66" s="59"/>
    </row>
    <row r="67" spans="3:3">
      <c r="C67" s="59"/>
    </row>
    <row r="68" spans="3:3">
      <c r="C68" s="59"/>
    </row>
    <row r="69" spans="3:3">
      <c r="C69" s="59"/>
    </row>
    <row r="70" spans="3:3">
      <c r="C70" s="59"/>
    </row>
    <row r="71" spans="3:3">
      <c r="C71" s="59"/>
    </row>
    <row r="72" spans="3:3">
      <c r="C72" s="59"/>
    </row>
    <row r="73" spans="3:3">
      <c r="C73" s="59"/>
    </row>
    <row r="74" spans="3:3">
      <c r="C74" s="59"/>
    </row>
    <row r="75" spans="3:3">
      <c r="C75" s="59"/>
    </row>
    <row r="76" spans="3:3">
      <c r="C76" s="59"/>
    </row>
    <row r="77" spans="3:3">
      <c r="C77" s="59"/>
    </row>
    <row r="78" spans="3:3">
      <c r="C78" s="59"/>
    </row>
    <row r="79" spans="3:3">
      <c r="C79" s="59"/>
    </row>
    <row r="80" spans="3:3">
      <c r="C80" s="59"/>
    </row>
    <row r="81" spans="3:3">
      <c r="C81" s="59"/>
    </row>
    <row r="82" spans="3:3">
      <c r="C82" s="59"/>
    </row>
    <row r="83" spans="3:3">
      <c r="C83" s="59"/>
    </row>
    <row r="84" spans="3:3">
      <c r="C84" s="59"/>
    </row>
    <row r="85" spans="3:3">
      <c r="C85" s="59"/>
    </row>
    <row r="86" spans="3:3">
      <c r="C86" s="59"/>
    </row>
    <row r="87" spans="3:3">
      <c r="C87" s="59"/>
    </row>
    <row r="88" spans="3:3">
      <c r="C88" s="59"/>
    </row>
    <row r="89" spans="3:3">
      <c r="C89" s="59"/>
    </row>
    <row r="90" spans="3:3">
      <c r="C90" s="59"/>
    </row>
    <row r="92" spans="3:3">
      <c r="C92" s="59"/>
    </row>
    <row r="93" spans="3:3">
      <c r="C93" s="59"/>
    </row>
    <row r="94" spans="3:3">
      <c r="C94" s="59"/>
    </row>
    <row r="95" spans="3:3">
      <c r="C95" s="59"/>
    </row>
    <row r="96" spans="3:3">
      <c r="C96" s="59"/>
    </row>
    <row r="97" spans="3:3">
      <c r="C97" s="59"/>
    </row>
    <row r="98" spans="3:3">
      <c r="C98" s="59"/>
    </row>
    <row r="99" spans="3:3">
      <c r="C99" s="59"/>
    </row>
    <row r="100" spans="3:3">
      <c r="C100" s="59"/>
    </row>
    <row r="101" spans="3:3">
      <c r="C101" s="59"/>
    </row>
    <row r="102" spans="3:3">
      <c r="C102" s="59"/>
    </row>
    <row r="103" spans="3:3">
      <c r="C103" s="59"/>
    </row>
    <row r="104" spans="3:3">
      <c r="C104" s="59"/>
    </row>
    <row r="105" spans="3:3">
      <c r="C105" s="59"/>
    </row>
    <row r="106" spans="3:3">
      <c r="C106" s="59"/>
    </row>
    <row r="107" spans="3:3">
      <c r="C107" s="59"/>
    </row>
    <row r="108" spans="3:3">
      <c r="C108" s="59"/>
    </row>
    <row r="109" spans="3:3">
      <c r="C109" s="59"/>
    </row>
    <row r="110" spans="3:3">
      <c r="C110" s="59"/>
    </row>
    <row r="111" spans="3:3">
      <c r="C111" s="59"/>
    </row>
    <row r="112" spans="3:3">
      <c r="C112" s="59"/>
    </row>
    <row r="113" spans="3:3">
      <c r="C113" s="59"/>
    </row>
    <row r="114" spans="3:3">
      <c r="C114" s="59"/>
    </row>
    <row r="115" spans="3:3">
      <c r="C115" s="59"/>
    </row>
    <row r="116" spans="3:3">
      <c r="C116" s="59"/>
    </row>
    <row r="117" spans="3:3">
      <c r="C117" s="59"/>
    </row>
    <row r="118" spans="3:3">
      <c r="C118" s="59"/>
    </row>
    <row r="119" spans="3:3">
      <c r="C119" s="59"/>
    </row>
    <row r="120" spans="3:3">
      <c r="C120" s="59"/>
    </row>
    <row r="121" spans="3:3">
      <c r="C121" s="59"/>
    </row>
    <row r="122" spans="3:3">
      <c r="C122" s="59"/>
    </row>
    <row r="123" spans="3:3">
      <c r="C123" s="59"/>
    </row>
    <row r="124" spans="3:3">
      <c r="C124" s="59"/>
    </row>
    <row r="125" spans="3:3">
      <c r="C125" s="59"/>
    </row>
    <row r="126" spans="3:3">
      <c r="C126" s="59"/>
    </row>
    <row r="127" spans="3:3">
      <c r="C127" s="59"/>
    </row>
    <row r="128" spans="3:3">
      <c r="C128" s="59"/>
    </row>
    <row r="129" spans="3:3">
      <c r="C129" s="59"/>
    </row>
    <row r="130" spans="3:3">
      <c r="C130" s="59"/>
    </row>
    <row r="131" spans="3:3">
      <c r="C131" s="59"/>
    </row>
    <row r="132" spans="3:3">
      <c r="C132" s="59"/>
    </row>
    <row r="133" spans="3:3">
      <c r="C133" s="59"/>
    </row>
    <row r="134" spans="3:3">
      <c r="C134" s="59"/>
    </row>
    <row r="135" spans="3:3">
      <c r="C135" s="59"/>
    </row>
    <row r="136" spans="3:3">
      <c r="C136" s="59"/>
    </row>
    <row r="137" spans="3:3">
      <c r="C137" s="30"/>
    </row>
    <row r="138" spans="3:3">
      <c r="C138" s="59"/>
    </row>
    <row r="139" spans="3:3">
      <c r="C139" s="59"/>
    </row>
    <row r="140" spans="3:3">
      <c r="C140" s="59"/>
    </row>
    <row r="141" spans="3:3">
      <c r="C141" s="59"/>
    </row>
    <row r="142" spans="3:3">
      <c r="C142" s="59"/>
    </row>
    <row r="143" spans="3:3">
      <c r="C143" s="59"/>
    </row>
    <row r="144" spans="3:3">
      <c r="C144" s="59"/>
    </row>
    <row r="145" spans="3:3">
      <c r="C145" s="59"/>
    </row>
    <row r="146" spans="3:3">
      <c r="C146" s="59"/>
    </row>
    <row r="147" spans="3:3">
      <c r="C147" s="59"/>
    </row>
    <row r="148" spans="3:3">
      <c r="C148" s="59"/>
    </row>
    <row r="149" spans="3:3">
      <c r="C149" s="59"/>
    </row>
    <row r="150" spans="3:3">
      <c r="C150" s="59"/>
    </row>
    <row r="151" spans="3:3">
      <c r="C151" s="59"/>
    </row>
    <row r="152" spans="3:3">
      <c r="C152" s="59"/>
    </row>
    <row r="153" spans="3:3">
      <c r="C153" s="59"/>
    </row>
    <row r="154" spans="3:3">
      <c r="C154" s="59"/>
    </row>
    <row r="155" spans="3:3">
      <c r="C155" s="59"/>
    </row>
    <row r="156" spans="3:3">
      <c r="C156" s="59"/>
    </row>
    <row r="157" spans="3:3">
      <c r="C157" s="59"/>
    </row>
    <row r="158" spans="3:3">
      <c r="C158" s="59"/>
    </row>
    <row r="159" spans="3:3">
      <c r="C159" s="59"/>
    </row>
    <row r="160" spans="3:3">
      <c r="C160" s="59"/>
    </row>
    <row r="161" spans="3:3">
      <c r="C161" s="59"/>
    </row>
    <row r="162" spans="3:3">
      <c r="C162" s="59"/>
    </row>
    <row r="163" spans="3:3">
      <c r="C163" s="59"/>
    </row>
    <row r="164" spans="3:3">
      <c r="C164" s="59"/>
    </row>
    <row r="165" spans="3:3">
      <c r="C165" s="59"/>
    </row>
    <row r="166" spans="3:3">
      <c r="C166" s="59"/>
    </row>
    <row r="167" spans="3:3">
      <c r="C167" s="59"/>
    </row>
    <row r="168" spans="3:3">
      <c r="C168" s="59"/>
    </row>
    <row r="169" spans="3:3">
      <c r="C169" s="59"/>
    </row>
    <row r="170" spans="3:3">
      <c r="C170" s="59"/>
    </row>
    <row r="171" spans="3:3">
      <c r="C171" s="59"/>
    </row>
    <row r="172" spans="3:3">
      <c r="C172" s="59"/>
    </row>
    <row r="173" spans="3:3">
      <c r="C173" s="59"/>
    </row>
    <row r="174" spans="3:3">
      <c r="C174" s="59"/>
    </row>
    <row r="175" spans="3:3">
      <c r="C175" s="59"/>
    </row>
    <row r="176" spans="3:3">
      <c r="C176" s="59"/>
    </row>
    <row r="177" spans="3:3">
      <c r="C177" s="59"/>
    </row>
    <row r="178" spans="3:3">
      <c r="C178" s="59"/>
    </row>
    <row r="179" spans="3:3">
      <c r="C179" s="59"/>
    </row>
    <row r="180" spans="3:3">
      <c r="C180" s="59"/>
    </row>
    <row r="181" spans="3:3">
      <c r="C181" s="59"/>
    </row>
    <row r="182" spans="3:3">
      <c r="C182" s="59"/>
    </row>
    <row r="183" spans="3:3">
      <c r="C183" s="59"/>
    </row>
    <row r="184" spans="3:3">
      <c r="C184" s="59"/>
    </row>
    <row r="185" spans="3:3">
      <c r="C185" s="59"/>
    </row>
    <row r="186" spans="3:3">
      <c r="C186" s="59"/>
    </row>
    <row r="187" spans="3:3">
      <c r="C187" s="59"/>
    </row>
    <row r="188" spans="3:3">
      <c r="C188" s="59"/>
    </row>
    <row r="189" spans="3:3">
      <c r="C189" s="59"/>
    </row>
    <row r="190" spans="3:3">
      <c r="C190" s="59"/>
    </row>
    <row r="191" spans="3:3">
      <c r="C191" s="59"/>
    </row>
    <row r="192" spans="3:3">
      <c r="C192" s="59"/>
    </row>
    <row r="193" spans="3:3">
      <c r="C193" s="59"/>
    </row>
    <row r="194" spans="3:3">
      <c r="C194" s="59"/>
    </row>
    <row r="195" spans="3:3">
      <c r="C195" s="59"/>
    </row>
    <row r="196" spans="3:3">
      <c r="C196" s="59"/>
    </row>
    <row r="197" spans="3:3">
      <c r="C197" s="59"/>
    </row>
    <row r="198" spans="3:3">
      <c r="C198" s="59"/>
    </row>
    <row r="199" spans="3:3">
      <c r="C199" s="59"/>
    </row>
    <row r="200" spans="3:3">
      <c r="C200" s="59"/>
    </row>
    <row r="201" spans="3:3">
      <c r="C201" s="59"/>
    </row>
    <row r="202" spans="3:3">
      <c r="C202" s="59"/>
    </row>
    <row r="203" spans="3:3">
      <c r="C203" s="59"/>
    </row>
    <row r="204" spans="3:3">
      <c r="C204" s="59"/>
    </row>
    <row r="205" spans="3:3">
      <c r="C205" s="59"/>
    </row>
    <row r="206" spans="3:3">
      <c r="C206" s="59"/>
    </row>
    <row r="207" spans="3:3">
      <c r="C207" s="59"/>
    </row>
    <row r="208" spans="3:3">
      <c r="C208" s="59"/>
    </row>
    <row r="209" spans="3:3">
      <c r="C209" s="59"/>
    </row>
    <row r="210" spans="3:3">
      <c r="C210" s="59"/>
    </row>
    <row r="211" spans="3:3">
      <c r="C211" s="59"/>
    </row>
    <row r="212" spans="3:3">
      <c r="C212" s="59"/>
    </row>
    <row r="213" spans="3:3">
      <c r="C213" s="59"/>
    </row>
    <row r="214" spans="3:3">
      <c r="C214" s="59"/>
    </row>
    <row r="215" spans="3:3">
      <c r="C215" s="59"/>
    </row>
    <row r="216" spans="3:3">
      <c r="C216" s="59"/>
    </row>
    <row r="217" spans="3:3">
      <c r="C217" s="59"/>
    </row>
    <row r="218" spans="3:3">
      <c r="C218" s="59"/>
    </row>
    <row r="219" spans="3:3">
      <c r="C219" s="59"/>
    </row>
    <row r="220" spans="3:3">
      <c r="C220" s="59"/>
    </row>
    <row r="221" spans="3:3">
      <c r="C221" s="59"/>
    </row>
    <row r="222" spans="3:3">
      <c r="C222" s="59"/>
    </row>
    <row r="223" spans="3:3">
      <c r="C223" s="59"/>
    </row>
    <row r="224" spans="3:3">
      <c r="C224" s="59"/>
    </row>
    <row r="225" spans="3:3">
      <c r="C225" s="59"/>
    </row>
    <row r="226" spans="3:3">
      <c r="C226" s="59"/>
    </row>
    <row r="227" spans="3:3">
      <c r="C227" s="59"/>
    </row>
    <row r="228" spans="3:3">
      <c r="C228" s="59"/>
    </row>
    <row r="229" spans="3:3">
      <c r="C229" s="59"/>
    </row>
    <row r="230" spans="3:3">
      <c r="C230" s="59"/>
    </row>
    <row r="231" spans="3:3">
      <c r="C231" s="59"/>
    </row>
    <row r="232" spans="3:3">
      <c r="C232" s="59"/>
    </row>
    <row r="233" spans="3:3">
      <c r="C233" s="59"/>
    </row>
    <row r="234" spans="3:3">
      <c r="C234" s="59"/>
    </row>
    <row r="235" spans="3:3">
      <c r="C235" s="59"/>
    </row>
    <row r="236" spans="3:3">
      <c r="C236" s="59"/>
    </row>
    <row r="237" spans="3:3">
      <c r="C237" s="59"/>
    </row>
    <row r="238" spans="3:3">
      <c r="C238" s="59"/>
    </row>
    <row r="239" spans="3:3">
      <c r="C239" s="59"/>
    </row>
    <row r="240" spans="3:3">
      <c r="C240" s="59"/>
    </row>
    <row r="241" spans="3:3">
      <c r="C241" s="59"/>
    </row>
    <row r="242" spans="3:3">
      <c r="C242" s="59"/>
    </row>
    <row r="243" spans="3:3">
      <c r="C243" s="59"/>
    </row>
    <row r="244" spans="3:3">
      <c r="C244" s="59"/>
    </row>
    <row r="245" spans="3:3">
      <c r="C245" s="59"/>
    </row>
    <row r="246" spans="3:3">
      <c r="C246" s="59"/>
    </row>
    <row r="247" spans="3:3">
      <c r="C247" s="59"/>
    </row>
    <row r="248" spans="3:3">
      <c r="C248" s="59"/>
    </row>
    <row r="249" spans="3:3">
      <c r="C249" s="59"/>
    </row>
    <row r="250" spans="3:3">
      <c r="C250" s="59"/>
    </row>
    <row r="251" spans="3:3">
      <c r="C251" s="59"/>
    </row>
    <row r="252" spans="3:3">
      <c r="C252" s="59"/>
    </row>
    <row r="253" spans="3:3">
      <c r="C253" s="59"/>
    </row>
    <row r="254" spans="3:3">
      <c r="C254" s="59"/>
    </row>
    <row r="255" spans="3:3">
      <c r="C255" s="59"/>
    </row>
    <row r="256" spans="3:3">
      <c r="C256" s="59"/>
    </row>
    <row r="257" spans="3:3">
      <c r="C257" s="59"/>
    </row>
    <row r="258" spans="3:3">
      <c r="C258" s="59"/>
    </row>
    <row r="259" spans="3:3">
      <c r="C259" s="59"/>
    </row>
    <row r="260" spans="3:3">
      <c r="C260" s="59"/>
    </row>
    <row r="261" spans="3:3">
      <c r="C261" s="59"/>
    </row>
    <row r="262" spans="3:3">
      <c r="C262" s="59"/>
    </row>
    <row r="263" spans="3:3">
      <c r="C263" s="59"/>
    </row>
    <row r="264" spans="3:3">
      <c r="C264" s="59"/>
    </row>
    <row r="265" spans="3:3">
      <c r="C265" s="59"/>
    </row>
    <row r="266" spans="3:3">
      <c r="C266" s="59"/>
    </row>
    <row r="267" spans="3:3">
      <c r="C267" s="59"/>
    </row>
    <row r="268" spans="3:3">
      <c r="C268" s="59"/>
    </row>
    <row r="269" spans="3:3">
      <c r="C269" s="59"/>
    </row>
    <row r="270" spans="3:3">
      <c r="C270" s="59"/>
    </row>
    <row r="271" spans="3:3">
      <c r="C271" s="59"/>
    </row>
    <row r="272" spans="3:3">
      <c r="C272" s="59"/>
    </row>
    <row r="273" spans="3:3">
      <c r="C273" s="59"/>
    </row>
    <row r="274" spans="3:3">
      <c r="C274" s="59"/>
    </row>
    <row r="275" spans="3:3">
      <c r="C275" s="59"/>
    </row>
    <row r="276" spans="3:3">
      <c r="C276" s="59"/>
    </row>
    <row r="277" spans="3:3">
      <c r="C277" s="59"/>
    </row>
    <row r="278" spans="3:3">
      <c r="C278" s="59"/>
    </row>
    <row r="279" spans="3:3">
      <c r="C279" s="59"/>
    </row>
    <row r="280" spans="3:3">
      <c r="C280" s="59"/>
    </row>
    <row r="281" spans="3:3">
      <c r="C281" s="59"/>
    </row>
    <row r="282" spans="3:3">
      <c r="C282" s="59"/>
    </row>
    <row r="283" spans="3:3">
      <c r="C283" s="59"/>
    </row>
    <row r="284" spans="3:3">
      <c r="C284" s="59"/>
    </row>
    <row r="285" spans="3:3">
      <c r="C285" s="59"/>
    </row>
    <row r="286" spans="3:3">
      <c r="C286" s="59"/>
    </row>
    <row r="287" spans="3:3">
      <c r="C287" s="59"/>
    </row>
    <row r="288" spans="3:3">
      <c r="C288" s="59"/>
    </row>
    <row r="289" spans="3:3">
      <c r="C289" s="59"/>
    </row>
    <row r="290" spans="3:3">
      <c r="C290" s="59"/>
    </row>
    <row r="291" spans="3:3">
      <c r="C291" s="59"/>
    </row>
    <row r="292" spans="3:3">
      <c r="C292" s="59"/>
    </row>
    <row r="293" spans="3:3">
      <c r="C293" s="59"/>
    </row>
    <row r="294" spans="3:3">
      <c r="C294" s="59"/>
    </row>
    <row r="295" spans="3:3">
      <c r="C295" s="59"/>
    </row>
    <row r="296" spans="3:3">
      <c r="C296" s="59"/>
    </row>
    <row r="297" spans="3:3">
      <c r="C297" s="59"/>
    </row>
    <row r="298" spans="3:3">
      <c r="C298" s="59"/>
    </row>
    <row r="299" spans="3:3">
      <c r="C299" s="59"/>
    </row>
    <row r="300" spans="3:3">
      <c r="C300" s="59"/>
    </row>
  </sheetData>
  <sheetProtection algorithmName="SHA-512" hashValue="VC52oYpLSP1rkDqDHibvZHIyOpaiVNPJBqVRA+DwibDESiO2j0wn6VhMEPivACbfkPD8tOAB+uco0kHCSDcZfQ==" saltValue="kfg16u9f0kazkF6ebMW6UA==" spinCount="100000" sheet="1" objects="1" scenarios="1"/>
  <mergeCells count="21">
    <mergeCell ref="D10:D15"/>
    <mergeCell ref="D20:D25"/>
    <mergeCell ref="D2:D9"/>
    <mergeCell ref="A20:B20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5:B25"/>
    <mergeCell ref="A24:B24"/>
    <mergeCell ref="A23:B23"/>
    <mergeCell ref="A22:B22"/>
    <mergeCell ref="A21:B21"/>
    <mergeCell ref="A3:B3"/>
    <mergeCell ref="A16:A18"/>
  </mergeCells>
  <phoneticPr fontId="28"/>
  <dataValidations count="3">
    <dataValidation imeMode="disabled" allowBlank="1" showInputMessage="1" showErrorMessage="1" sqref="C7:C9"/>
    <dataValidation type="list" allowBlank="1" showInputMessage="1" showErrorMessage="1" prompt="リストから選んでください。_x000a_リストに無い場合はこのシートの_x000a_「Ｃ２７」のセルに全角７文字_x000a_以内で入力してから選択してください。" sqref="C4">
      <formula1>INDIRECT(C3)</formula1>
    </dataValidation>
    <dataValidation type="list" allowBlank="1" showInputMessage="1" showErrorMessage="1" prompt="リストから選んで下さい" sqref="C3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13"/>
  <sheetViews>
    <sheetView workbookViewId="0">
      <selection activeCell="B8" sqref="B8"/>
    </sheetView>
  </sheetViews>
  <sheetFormatPr defaultRowHeight="13.5"/>
  <cols>
    <col min="1" max="1" width="7.5" bestFit="1" customWidth="1"/>
    <col min="2" max="2" width="32" bestFit="1" customWidth="1"/>
    <col min="3" max="3" width="32.5" bestFit="1" customWidth="1"/>
    <col min="4" max="4" width="21.125" bestFit="1" customWidth="1"/>
    <col min="5" max="5" width="7" bestFit="1" customWidth="1"/>
    <col min="6" max="16384" width="9" style="26"/>
  </cols>
  <sheetData>
    <row r="1" spans="1:5">
      <c r="A1" t="s">
        <v>567</v>
      </c>
      <c r="B1" t="s">
        <v>326</v>
      </c>
      <c r="C1" t="s">
        <v>327</v>
      </c>
      <c r="D1" t="s">
        <v>328</v>
      </c>
      <c r="E1" t="s">
        <v>329</v>
      </c>
    </row>
    <row r="2" spans="1:5">
      <c r="A2">
        <v>421</v>
      </c>
      <c r="B2" t="s">
        <v>1187</v>
      </c>
      <c r="C2" t="s">
        <v>1188</v>
      </c>
      <c r="D2" t="s">
        <v>1188</v>
      </c>
      <c r="E2" t="s">
        <v>698</v>
      </c>
    </row>
    <row r="3" spans="1:5">
      <c r="A3">
        <v>1</v>
      </c>
      <c r="B3" t="s">
        <v>696</v>
      </c>
      <c r="C3" t="s">
        <v>697</v>
      </c>
      <c r="D3" t="s">
        <v>697</v>
      </c>
      <c r="E3" t="s">
        <v>698</v>
      </c>
    </row>
    <row r="4" spans="1:5">
      <c r="A4">
        <v>2</v>
      </c>
      <c r="B4" t="s">
        <v>699</v>
      </c>
      <c r="C4" t="s">
        <v>700</v>
      </c>
      <c r="D4" t="s">
        <v>700</v>
      </c>
      <c r="E4" t="s">
        <v>698</v>
      </c>
    </row>
    <row r="5" spans="1:5">
      <c r="A5">
        <v>423</v>
      </c>
      <c r="B5" t="s">
        <v>1189</v>
      </c>
      <c r="C5" t="s">
        <v>1190</v>
      </c>
      <c r="D5" t="s">
        <v>1190</v>
      </c>
      <c r="E5" t="s">
        <v>698</v>
      </c>
    </row>
    <row r="6" spans="1:5">
      <c r="A6">
        <v>422</v>
      </c>
      <c r="B6" t="s">
        <v>1191</v>
      </c>
      <c r="C6" t="s">
        <v>1192</v>
      </c>
      <c r="D6" t="s">
        <v>1192</v>
      </c>
      <c r="E6" t="s">
        <v>698</v>
      </c>
    </row>
    <row r="7" spans="1:5">
      <c r="A7">
        <v>3</v>
      </c>
      <c r="B7" t="s">
        <v>701</v>
      </c>
      <c r="C7" t="s">
        <v>702</v>
      </c>
      <c r="D7" t="s">
        <v>702</v>
      </c>
      <c r="E7" t="s">
        <v>698</v>
      </c>
    </row>
    <row r="8" spans="1:5">
      <c r="A8">
        <v>4</v>
      </c>
      <c r="B8" t="s">
        <v>703</v>
      </c>
      <c r="C8" t="s">
        <v>704</v>
      </c>
      <c r="D8" t="s">
        <v>704</v>
      </c>
      <c r="E8" t="s">
        <v>698</v>
      </c>
    </row>
    <row r="9" spans="1:5">
      <c r="A9">
        <v>5</v>
      </c>
      <c r="B9" t="s">
        <v>705</v>
      </c>
      <c r="C9" t="s">
        <v>706</v>
      </c>
      <c r="D9" t="s">
        <v>706</v>
      </c>
      <c r="E9" t="s">
        <v>698</v>
      </c>
    </row>
    <row r="10" spans="1:5">
      <c r="A10">
        <v>50</v>
      </c>
      <c r="B10" t="s">
        <v>1193</v>
      </c>
      <c r="C10" t="s">
        <v>1087</v>
      </c>
      <c r="D10" t="s">
        <v>1087</v>
      </c>
      <c r="E10" t="s">
        <v>698</v>
      </c>
    </row>
    <row r="11" spans="1:5">
      <c r="A11">
        <v>6</v>
      </c>
      <c r="B11" t="s">
        <v>707</v>
      </c>
      <c r="C11" t="s">
        <v>708</v>
      </c>
      <c r="D11" t="s">
        <v>708</v>
      </c>
      <c r="E11" t="s">
        <v>698</v>
      </c>
    </row>
    <row r="12" spans="1:5">
      <c r="A12">
        <v>7</v>
      </c>
      <c r="B12" t="s">
        <v>709</v>
      </c>
      <c r="C12" t="s">
        <v>710</v>
      </c>
      <c r="D12" t="s">
        <v>710</v>
      </c>
      <c r="E12" t="s">
        <v>698</v>
      </c>
    </row>
    <row r="13" spans="1:5">
      <c r="A13">
        <v>8</v>
      </c>
      <c r="B13" t="s">
        <v>711</v>
      </c>
      <c r="C13" t="s">
        <v>712</v>
      </c>
      <c r="D13" t="s">
        <v>712</v>
      </c>
      <c r="E13" t="s">
        <v>698</v>
      </c>
    </row>
    <row r="14" spans="1:5">
      <c r="A14">
        <v>9</v>
      </c>
      <c r="B14" t="s">
        <v>713</v>
      </c>
      <c r="C14" t="s">
        <v>714</v>
      </c>
      <c r="D14" t="s">
        <v>714</v>
      </c>
      <c r="E14" t="s">
        <v>698</v>
      </c>
    </row>
    <row r="15" spans="1:5">
      <c r="A15">
        <v>10</v>
      </c>
      <c r="B15" t="s">
        <v>715</v>
      </c>
      <c r="C15" t="s">
        <v>716</v>
      </c>
      <c r="D15" t="s">
        <v>716</v>
      </c>
      <c r="E15" t="s">
        <v>698</v>
      </c>
    </row>
    <row r="16" spans="1:5">
      <c r="A16">
        <v>11</v>
      </c>
      <c r="B16" t="s">
        <v>717</v>
      </c>
      <c r="C16" t="s">
        <v>718</v>
      </c>
      <c r="D16" t="s">
        <v>718</v>
      </c>
      <c r="E16" t="s">
        <v>698</v>
      </c>
    </row>
    <row r="17" spans="1:5">
      <c r="A17">
        <v>12</v>
      </c>
      <c r="B17" t="s">
        <v>719</v>
      </c>
      <c r="C17" t="s">
        <v>720</v>
      </c>
      <c r="D17" t="s">
        <v>720</v>
      </c>
      <c r="E17" t="s">
        <v>698</v>
      </c>
    </row>
    <row r="18" spans="1:5">
      <c r="A18">
        <v>13</v>
      </c>
      <c r="B18" t="s">
        <v>721</v>
      </c>
      <c r="C18" t="s">
        <v>722</v>
      </c>
      <c r="D18" t="s">
        <v>722</v>
      </c>
      <c r="E18" t="s">
        <v>698</v>
      </c>
    </row>
    <row r="19" spans="1:5">
      <c r="A19">
        <v>14</v>
      </c>
      <c r="B19" t="s">
        <v>723</v>
      </c>
      <c r="C19" t="s">
        <v>724</v>
      </c>
      <c r="D19" t="s">
        <v>724</v>
      </c>
      <c r="E19" t="s">
        <v>698</v>
      </c>
    </row>
    <row r="20" spans="1:5">
      <c r="A20">
        <v>15</v>
      </c>
      <c r="B20" t="s">
        <v>725</v>
      </c>
      <c r="C20" t="s">
        <v>726</v>
      </c>
      <c r="D20" t="s">
        <v>726</v>
      </c>
      <c r="E20" t="s">
        <v>698</v>
      </c>
    </row>
    <row r="21" spans="1:5">
      <c r="A21">
        <v>16</v>
      </c>
      <c r="B21" t="s">
        <v>727</v>
      </c>
      <c r="C21" t="s">
        <v>728</v>
      </c>
      <c r="D21" t="s">
        <v>728</v>
      </c>
      <c r="E21" t="s">
        <v>698</v>
      </c>
    </row>
    <row r="22" spans="1:5">
      <c r="A22">
        <v>17</v>
      </c>
      <c r="B22" t="s">
        <v>729</v>
      </c>
      <c r="C22" t="s">
        <v>730</v>
      </c>
      <c r="D22" t="s">
        <v>730</v>
      </c>
      <c r="E22" t="s">
        <v>698</v>
      </c>
    </row>
    <row r="23" spans="1:5">
      <c r="A23">
        <v>18</v>
      </c>
      <c r="B23" t="s">
        <v>731</v>
      </c>
      <c r="C23" t="s">
        <v>732</v>
      </c>
      <c r="D23" t="s">
        <v>732</v>
      </c>
      <c r="E23" t="s">
        <v>698</v>
      </c>
    </row>
    <row r="24" spans="1:5">
      <c r="A24">
        <v>19</v>
      </c>
      <c r="B24" t="s">
        <v>733</v>
      </c>
      <c r="C24" t="s">
        <v>734</v>
      </c>
      <c r="D24" t="s">
        <v>734</v>
      </c>
      <c r="E24" t="s">
        <v>698</v>
      </c>
    </row>
    <row r="25" spans="1:5">
      <c r="A25">
        <v>428</v>
      </c>
      <c r="B25" t="s">
        <v>1194</v>
      </c>
      <c r="C25" t="s">
        <v>1195</v>
      </c>
      <c r="D25" t="s">
        <v>1195</v>
      </c>
      <c r="E25" t="s">
        <v>698</v>
      </c>
    </row>
    <row r="26" spans="1:5">
      <c r="A26">
        <v>429</v>
      </c>
      <c r="B26" t="s">
        <v>1196</v>
      </c>
      <c r="C26" t="s">
        <v>1197</v>
      </c>
      <c r="D26" t="s">
        <v>1197</v>
      </c>
      <c r="E26" t="s">
        <v>698</v>
      </c>
    </row>
    <row r="27" spans="1:5">
      <c r="A27">
        <v>31</v>
      </c>
      <c r="B27" t="s">
        <v>1198</v>
      </c>
      <c r="C27" t="s">
        <v>1199</v>
      </c>
      <c r="D27" t="s">
        <v>1200</v>
      </c>
      <c r="E27" t="s">
        <v>698</v>
      </c>
    </row>
    <row r="28" spans="1:5">
      <c r="A28">
        <v>32</v>
      </c>
      <c r="B28" t="s">
        <v>735</v>
      </c>
      <c r="C28" t="s">
        <v>1201</v>
      </c>
      <c r="D28" t="s">
        <v>1202</v>
      </c>
      <c r="E28" t="s">
        <v>698</v>
      </c>
    </row>
    <row r="29" spans="1:5">
      <c r="A29">
        <v>33</v>
      </c>
      <c r="B29" t="s">
        <v>1203</v>
      </c>
      <c r="C29" t="s">
        <v>1204</v>
      </c>
      <c r="D29" t="s">
        <v>1205</v>
      </c>
      <c r="E29" t="s">
        <v>698</v>
      </c>
    </row>
    <row r="30" spans="1:5">
      <c r="A30">
        <v>34</v>
      </c>
      <c r="B30" t="s">
        <v>736</v>
      </c>
      <c r="C30" t="s">
        <v>1206</v>
      </c>
      <c r="D30" t="s">
        <v>1207</v>
      </c>
      <c r="E30" t="s">
        <v>698</v>
      </c>
    </row>
    <row r="31" spans="1:5">
      <c r="A31">
        <v>35</v>
      </c>
      <c r="B31" t="s">
        <v>1208</v>
      </c>
      <c r="C31" t="s">
        <v>1209</v>
      </c>
      <c r="D31" t="s">
        <v>1210</v>
      </c>
      <c r="E31" t="s">
        <v>698</v>
      </c>
    </row>
    <row r="32" spans="1:5">
      <c r="A32">
        <v>36</v>
      </c>
      <c r="B32" t="s">
        <v>1211</v>
      </c>
      <c r="C32" t="s">
        <v>1212</v>
      </c>
      <c r="D32" t="s">
        <v>1213</v>
      </c>
      <c r="E32" t="s">
        <v>698</v>
      </c>
    </row>
    <row r="33" spans="1:5">
      <c r="A33">
        <v>37</v>
      </c>
      <c r="B33" t="s">
        <v>1214</v>
      </c>
      <c r="C33" t="s">
        <v>1215</v>
      </c>
      <c r="D33" t="s">
        <v>1216</v>
      </c>
      <c r="E33" t="s">
        <v>698</v>
      </c>
    </row>
    <row r="34" spans="1:5">
      <c r="A34">
        <v>38</v>
      </c>
      <c r="B34" t="s">
        <v>1217</v>
      </c>
      <c r="C34" t="s">
        <v>1218</v>
      </c>
      <c r="D34" t="s">
        <v>1219</v>
      </c>
      <c r="E34" t="s">
        <v>698</v>
      </c>
    </row>
    <row r="35" spans="1:5">
      <c r="A35">
        <v>39</v>
      </c>
      <c r="B35" t="s">
        <v>1220</v>
      </c>
      <c r="C35" t="s">
        <v>1221</v>
      </c>
      <c r="D35" t="s">
        <v>1222</v>
      </c>
      <c r="E35" t="s">
        <v>698</v>
      </c>
    </row>
    <row r="36" spans="1:5">
      <c r="A36">
        <v>41</v>
      </c>
      <c r="B36" t="s">
        <v>1223</v>
      </c>
      <c r="C36" t="s">
        <v>1224</v>
      </c>
      <c r="D36" t="s">
        <v>1225</v>
      </c>
      <c r="E36" t="s">
        <v>698</v>
      </c>
    </row>
    <row r="37" spans="1:5">
      <c r="A37">
        <v>426</v>
      </c>
      <c r="B37" t="s">
        <v>1226</v>
      </c>
      <c r="C37" t="s">
        <v>1227</v>
      </c>
      <c r="D37" t="s">
        <v>1228</v>
      </c>
      <c r="E37" t="s">
        <v>698</v>
      </c>
    </row>
    <row r="38" spans="1:5">
      <c r="A38">
        <v>427</v>
      </c>
      <c r="B38" t="s">
        <v>1226</v>
      </c>
      <c r="C38" t="s">
        <v>1229</v>
      </c>
      <c r="D38" t="s">
        <v>1230</v>
      </c>
      <c r="E38" t="s">
        <v>698</v>
      </c>
    </row>
    <row r="39" spans="1:5">
      <c r="A39">
        <v>42</v>
      </c>
      <c r="B39" t="s">
        <v>737</v>
      </c>
      <c r="C39" t="s">
        <v>1231</v>
      </c>
      <c r="D39" t="s">
        <v>1232</v>
      </c>
      <c r="E39" t="s">
        <v>698</v>
      </c>
    </row>
    <row r="40" spans="1:5">
      <c r="A40">
        <v>43</v>
      </c>
      <c r="B40" t="s">
        <v>1233</v>
      </c>
      <c r="C40" t="s">
        <v>1234</v>
      </c>
      <c r="D40" t="s">
        <v>1235</v>
      </c>
      <c r="E40" t="s">
        <v>698</v>
      </c>
    </row>
    <row r="41" spans="1:5">
      <c r="A41">
        <v>44</v>
      </c>
      <c r="B41" t="s">
        <v>1236</v>
      </c>
      <c r="C41" t="s">
        <v>1237</v>
      </c>
      <c r="D41" t="s">
        <v>1200</v>
      </c>
      <c r="E41" t="s">
        <v>698</v>
      </c>
    </row>
    <row r="42" spans="1:5">
      <c r="A42">
        <v>45</v>
      </c>
      <c r="B42" t="s">
        <v>1238</v>
      </c>
      <c r="C42" t="s">
        <v>1239</v>
      </c>
      <c r="D42" t="s">
        <v>1240</v>
      </c>
      <c r="E42" t="s">
        <v>698</v>
      </c>
    </row>
    <row r="43" spans="1:5">
      <c r="A43">
        <v>46</v>
      </c>
      <c r="B43" t="s">
        <v>1241</v>
      </c>
      <c r="C43" t="s">
        <v>1242</v>
      </c>
      <c r="D43" t="s">
        <v>1243</v>
      </c>
      <c r="E43" t="s">
        <v>698</v>
      </c>
    </row>
    <row r="44" spans="1:5">
      <c r="A44">
        <v>47</v>
      </c>
      <c r="B44" t="s">
        <v>1244</v>
      </c>
      <c r="C44" t="s">
        <v>1245</v>
      </c>
      <c r="D44" t="s">
        <v>1246</v>
      </c>
      <c r="E44" t="s">
        <v>698</v>
      </c>
    </row>
    <row r="45" spans="1:5">
      <c r="A45">
        <v>48</v>
      </c>
      <c r="B45" t="s">
        <v>1247</v>
      </c>
      <c r="C45" t="s">
        <v>1248</v>
      </c>
      <c r="D45" t="s">
        <v>1249</v>
      </c>
      <c r="E45" t="s">
        <v>698</v>
      </c>
    </row>
    <row r="46" spans="1:5">
      <c r="A46">
        <v>51</v>
      </c>
      <c r="B46" t="s">
        <v>738</v>
      </c>
      <c r="C46" t="s">
        <v>1250</v>
      </c>
      <c r="D46" t="s">
        <v>1251</v>
      </c>
      <c r="E46" t="s">
        <v>698</v>
      </c>
    </row>
    <row r="47" spans="1:5">
      <c r="A47">
        <v>52</v>
      </c>
      <c r="B47" t="s">
        <v>738</v>
      </c>
      <c r="C47" t="s">
        <v>1252</v>
      </c>
      <c r="D47" t="s">
        <v>1253</v>
      </c>
      <c r="E47" t="s">
        <v>698</v>
      </c>
    </row>
    <row r="48" spans="1:5">
      <c r="A48">
        <v>53</v>
      </c>
      <c r="B48" t="s">
        <v>739</v>
      </c>
      <c r="C48" t="s">
        <v>1254</v>
      </c>
      <c r="D48" t="s">
        <v>1255</v>
      </c>
      <c r="E48" t="s">
        <v>698</v>
      </c>
    </row>
    <row r="49" spans="1:5">
      <c r="A49">
        <v>54</v>
      </c>
      <c r="B49" t="s">
        <v>739</v>
      </c>
      <c r="C49" t="s">
        <v>1256</v>
      </c>
      <c r="D49" t="s">
        <v>1257</v>
      </c>
      <c r="E49" t="s">
        <v>698</v>
      </c>
    </row>
    <row r="50" spans="1:5">
      <c r="A50">
        <v>60</v>
      </c>
      <c r="B50" t="s">
        <v>740</v>
      </c>
      <c r="C50" t="s">
        <v>741</v>
      </c>
      <c r="D50" t="s">
        <v>742</v>
      </c>
      <c r="E50" t="s">
        <v>698</v>
      </c>
    </row>
    <row r="51" spans="1:5">
      <c r="A51">
        <v>61</v>
      </c>
      <c r="B51" t="s">
        <v>743</v>
      </c>
      <c r="C51" t="s">
        <v>744</v>
      </c>
      <c r="D51" t="s">
        <v>745</v>
      </c>
      <c r="E51" t="s">
        <v>698</v>
      </c>
    </row>
    <row r="52" spans="1:5">
      <c r="A52">
        <v>62</v>
      </c>
      <c r="B52" t="s">
        <v>746</v>
      </c>
      <c r="C52" t="s">
        <v>747</v>
      </c>
      <c r="D52" t="s">
        <v>748</v>
      </c>
      <c r="E52" t="s">
        <v>698</v>
      </c>
    </row>
    <row r="53" spans="1:5">
      <c r="A53">
        <v>63</v>
      </c>
      <c r="B53" t="s">
        <v>749</v>
      </c>
      <c r="C53" t="s">
        <v>750</v>
      </c>
      <c r="D53" t="s">
        <v>751</v>
      </c>
      <c r="E53" t="s">
        <v>698</v>
      </c>
    </row>
    <row r="54" spans="1:5">
      <c r="A54">
        <v>64</v>
      </c>
      <c r="B54" t="s">
        <v>752</v>
      </c>
      <c r="C54" t="s">
        <v>753</v>
      </c>
      <c r="D54" t="s">
        <v>754</v>
      </c>
      <c r="E54" t="s">
        <v>698</v>
      </c>
    </row>
    <row r="55" spans="1:5">
      <c r="A55">
        <v>65</v>
      </c>
      <c r="B55" t="s">
        <v>755</v>
      </c>
      <c r="C55" t="s">
        <v>756</v>
      </c>
      <c r="D55" t="s">
        <v>757</v>
      </c>
      <c r="E55" t="s">
        <v>698</v>
      </c>
    </row>
    <row r="56" spans="1:5">
      <c r="A56">
        <v>66</v>
      </c>
      <c r="B56" t="s">
        <v>758</v>
      </c>
      <c r="C56" t="s">
        <v>759</v>
      </c>
      <c r="D56" t="s">
        <v>760</v>
      </c>
      <c r="E56" t="s">
        <v>698</v>
      </c>
    </row>
    <row r="57" spans="1:5">
      <c r="A57">
        <v>71</v>
      </c>
      <c r="B57" t="s">
        <v>761</v>
      </c>
      <c r="C57" t="s">
        <v>762</v>
      </c>
      <c r="D57" t="s">
        <v>762</v>
      </c>
      <c r="E57" t="s">
        <v>763</v>
      </c>
    </row>
    <row r="58" spans="1:5">
      <c r="A58">
        <v>72</v>
      </c>
      <c r="B58" t="s">
        <v>764</v>
      </c>
      <c r="C58" t="s">
        <v>765</v>
      </c>
      <c r="D58" t="s">
        <v>765</v>
      </c>
      <c r="E58" t="s">
        <v>763</v>
      </c>
    </row>
    <row r="59" spans="1:5">
      <c r="A59">
        <v>73</v>
      </c>
      <c r="B59" t="s">
        <v>766</v>
      </c>
      <c r="C59" t="s">
        <v>767</v>
      </c>
      <c r="D59" t="s">
        <v>767</v>
      </c>
      <c r="E59" t="s">
        <v>763</v>
      </c>
    </row>
    <row r="60" spans="1:5">
      <c r="A60">
        <v>74</v>
      </c>
      <c r="B60" t="s">
        <v>768</v>
      </c>
      <c r="C60" t="s">
        <v>769</v>
      </c>
      <c r="D60" t="s">
        <v>769</v>
      </c>
      <c r="E60" t="s">
        <v>763</v>
      </c>
    </row>
    <row r="61" spans="1:5">
      <c r="A61">
        <v>473</v>
      </c>
      <c r="B61" t="s">
        <v>1258</v>
      </c>
      <c r="C61" t="s">
        <v>1259</v>
      </c>
      <c r="D61" t="s">
        <v>1259</v>
      </c>
      <c r="E61" t="s">
        <v>763</v>
      </c>
    </row>
    <row r="62" spans="1:5">
      <c r="A62">
        <v>474</v>
      </c>
      <c r="B62" t="s">
        <v>1260</v>
      </c>
      <c r="C62" t="s">
        <v>1261</v>
      </c>
      <c r="D62" t="s">
        <v>1261</v>
      </c>
      <c r="E62" t="s">
        <v>763</v>
      </c>
    </row>
    <row r="63" spans="1:5">
      <c r="A63">
        <v>478</v>
      </c>
      <c r="B63" t="s">
        <v>1262</v>
      </c>
      <c r="C63" t="s">
        <v>1263</v>
      </c>
      <c r="D63" t="s">
        <v>1263</v>
      </c>
      <c r="E63" t="s">
        <v>763</v>
      </c>
    </row>
    <row r="64" spans="1:5">
      <c r="A64">
        <v>479</v>
      </c>
      <c r="B64" t="s">
        <v>1264</v>
      </c>
      <c r="C64" t="s">
        <v>1265</v>
      </c>
      <c r="D64" t="s">
        <v>1265</v>
      </c>
      <c r="E64" t="s">
        <v>763</v>
      </c>
    </row>
    <row r="65" spans="1:5">
      <c r="A65">
        <v>80</v>
      </c>
      <c r="B65" t="s">
        <v>770</v>
      </c>
      <c r="C65" t="s">
        <v>771</v>
      </c>
      <c r="D65" t="s">
        <v>772</v>
      </c>
      <c r="E65" t="s">
        <v>763</v>
      </c>
    </row>
    <row r="66" spans="1:5">
      <c r="A66">
        <v>81</v>
      </c>
      <c r="B66" t="s">
        <v>773</v>
      </c>
      <c r="C66" t="s">
        <v>774</v>
      </c>
      <c r="D66" t="s">
        <v>775</v>
      </c>
      <c r="E66" t="s">
        <v>763</v>
      </c>
    </row>
    <row r="67" spans="1:5">
      <c r="A67">
        <v>82</v>
      </c>
      <c r="B67" t="s">
        <v>776</v>
      </c>
      <c r="C67" t="s">
        <v>1266</v>
      </c>
      <c r="D67" t="s">
        <v>1267</v>
      </c>
      <c r="E67" t="s">
        <v>763</v>
      </c>
    </row>
    <row r="68" spans="1:5">
      <c r="A68">
        <v>83</v>
      </c>
      <c r="B68" t="s">
        <v>777</v>
      </c>
      <c r="C68" t="s">
        <v>1268</v>
      </c>
      <c r="D68" t="s">
        <v>778</v>
      </c>
      <c r="E68" t="s">
        <v>763</v>
      </c>
    </row>
    <row r="69" spans="1:5">
      <c r="A69">
        <v>84</v>
      </c>
      <c r="B69" t="s">
        <v>779</v>
      </c>
      <c r="C69" t="s">
        <v>780</v>
      </c>
      <c r="D69" t="s">
        <v>1269</v>
      </c>
      <c r="E69" t="s">
        <v>763</v>
      </c>
    </row>
    <row r="70" spans="1:5">
      <c r="A70">
        <v>85</v>
      </c>
      <c r="B70" t="s">
        <v>781</v>
      </c>
      <c r="C70" t="s">
        <v>782</v>
      </c>
      <c r="D70" t="s">
        <v>783</v>
      </c>
      <c r="E70" t="s">
        <v>763</v>
      </c>
    </row>
    <row r="71" spans="1:5">
      <c r="A71">
        <v>86</v>
      </c>
      <c r="B71" t="s">
        <v>784</v>
      </c>
      <c r="C71" t="s">
        <v>785</v>
      </c>
      <c r="D71" t="s">
        <v>786</v>
      </c>
      <c r="E71" t="s">
        <v>763</v>
      </c>
    </row>
    <row r="72" spans="1:5">
      <c r="A72">
        <v>87</v>
      </c>
      <c r="B72" t="s">
        <v>787</v>
      </c>
      <c r="C72" t="s">
        <v>1270</v>
      </c>
      <c r="D72" t="s">
        <v>1271</v>
      </c>
      <c r="E72" t="s">
        <v>763</v>
      </c>
    </row>
    <row r="73" spans="1:5">
      <c r="A73">
        <v>88</v>
      </c>
      <c r="B73" t="s">
        <v>788</v>
      </c>
      <c r="C73" t="s">
        <v>789</v>
      </c>
      <c r="D73" t="s">
        <v>1272</v>
      </c>
      <c r="E73" t="s">
        <v>763</v>
      </c>
    </row>
    <row r="74" spans="1:5">
      <c r="A74">
        <v>89</v>
      </c>
      <c r="B74" t="s">
        <v>790</v>
      </c>
      <c r="C74" t="s">
        <v>791</v>
      </c>
      <c r="D74" t="s">
        <v>792</v>
      </c>
      <c r="E74" t="s">
        <v>763</v>
      </c>
    </row>
    <row r="75" spans="1:5">
      <c r="A75">
        <v>90</v>
      </c>
      <c r="B75" t="s">
        <v>793</v>
      </c>
      <c r="C75" t="s">
        <v>794</v>
      </c>
      <c r="D75" t="s">
        <v>795</v>
      </c>
      <c r="E75" t="s">
        <v>763</v>
      </c>
    </row>
    <row r="76" spans="1:5">
      <c r="A76">
        <v>91</v>
      </c>
      <c r="B76" t="s">
        <v>796</v>
      </c>
      <c r="C76" t="s">
        <v>1273</v>
      </c>
      <c r="D76" t="s">
        <v>1274</v>
      </c>
      <c r="E76" t="s">
        <v>763</v>
      </c>
    </row>
    <row r="77" spans="1:5">
      <c r="A77">
        <v>92</v>
      </c>
      <c r="B77" t="s">
        <v>797</v>
      </c>
      <c r="C77" t="s">
        <v>798</v>
      </c>
      <c r="D77" t="s">
        <v>1275</v>
      </c>
      <c r="E77" t="s">
        <v>763</v>
      </c>
    </row>
    <row r="78" spans="1:5">
      <c r="A78">
        <v>93</v>
      </c>
      <c r="B78" t="s">
        <v>799</v>
      </c>
      <c r="C78" t="s">
        <v>800</v>
      </c>
      <c r="D78" t="s">
        <v>1276</v>
      </c>
      <c r="E78" t="s">
        <v>763</v>
      </c>
    </row>
    <row r="79" spans="1:5">
      <c r="A79">
        <v>94</v>
      </c>
      <c r="B79" t="s">
        <v>801</v>
      </c>
      <c r="C79" t="s">
        <v>802</v>
      </c>
      <c r="D79" t="s">
        <v>1277</v>
      </c>
      <c r="E79" t="s">
        <v>763</v>
      </c>
    </row>
    <row r="80" spans="1:5">
      <c r="A80">
        <v>96</v>
      </c>
      <c r="B80" t="s">
        <v>803</v>
      </c>
      <c r="C80" t="s">
        <v>1278</v>
      </c>
      <c r="D80" t="s">
        <v>804</v>
      </c>
      <c r="E80" t="s">
        <v>763</v>
      </c>
    </row>
    <row r="81" spans="1:5">
      <c r="A81">
        <v>97</v>
      </c>
      <c r="B81" t="s">
        <v>805</v>
      </c>
      <c r="C81" t="s">
        <v>1279</v>
      </c>
      <c r="D81" t="s">
        <v>806</v>
      </c>
      <c r="E81" t="s">
        <v>763</v>
      </c>
    </row>
    <row r="82" spans="1:5">
      <c r="A82">
        <v>98</v>
      </c>
      <c r="B82" t="s">
        <v>807</v>
      </c>
      <c r="C82" t="s">
        <v>1280</v>
      </c>
      <c r="D82" t="s">
        <v>808</v>
      </c>
      <c r="E82" t="s">
        <v>763</v>
      </c>
    </row>
    <row r="83" spans="1:5">
      <c r="A83">
        <v>99</v>
      </c>
      <c r="B83" t="s">
        <v>809</v>
      </c>
      <c r="C83" t="s">
        <v>810</v>
      </c>
      <c r="D83" t="s">
        <v>809</v>
      </c>
      <c r="E83" t="s">
        <v>763</v>
      </c>
    </row>
    <row r="84" spans="1:5">
      <c r="A84">
        <v>494</v>
      </c>
      <c r="B84" t="s">
        <v>1281</v>
      </c>
      <c r="C84" t="s">
        <v>1282</v>
      </c>
      <c r="D84" t="s">
        <v>1283</v>
      </c>
      <c r="E84" t="s">
        <v>763</v>
      </c>
    </row>
    <row r="85" spans="1:5">
      <c r="A85">
        <v>495</v>
      </c>
      <c r="B85" t="s">
        <v>1284</v>
      </c>
      <c r="C85" t="s">
        <v>1285</v>
      </c>
      <c r="D85" t="s">
        <v>1285</v>
      </c>
      <c r="E85" t="s">
        <v>763</v>
      </c>
    </row>
    <row r="86" spans="1:5">
      <c r="A86">
        <v>496</v>
      </c>
      <c r="B86" t="s">
        <v>1286</v>
      </c>
      <c r="C86" t="s">
        <v>1287</v>
      </c>
      <c r="D86" t="s">
        <v>1287</v>
      </c>
      <c r="E86" t="s">
        <v>763</v>
      </c>
    </row>
    <row r="87" spans="1:5">
      <c r="A87">
        <v>497</v>
      </c>
      <c r="B87" t="s">
        <v>1288</v>
      </c>
      <c r="C87" t="s">
        <v>1289</v>
      </c>
      <c r="D87" t="s">
        <v>1289</v>
      </c>
      <c r="E87" t="s">
        <v>763</v>
      </c>
    </row>
    <row r="88" spans="1:5">
      <c r="A88">
        <v>498</v>
      </c>
      <c r="B88" t="s">
        <v>1290</v>
      </c>
      <c r="C88" t="s">
        <v>1291</v>
      </c>
      <c r="D88" t="s">
        <v>1291</v>
      </c>
      <c r="E88" t="s">
        <v>763</v>
      </c>
    </row>
    <row r="89" spans="1:5">
      <c r="A89">
        <v>499</v>
      </c>
      <c r="B89" t="s">
        <v>1292</v>
      </c>
      <c r="C89" t="s">
        <v>1293</v>
      </c>
      <c r="D89" t="s">
        <v>1292</v>
      </c>
      <c r="E89" t="s">
        <v>763</v>
      </c>
    </row>
    <row r="90" spans="1:5">
      <c r="A90">
        <v>101</v>
      </c>
      <c r="B90" t="s">
        <v>811</v>
      </c>
      <c r="C90" t="s">
        <v>812</v>
      </c>
      <c r="D90" t="s">
        <v>813</v>
      </c>
      <c r="E90" t="s">
        <v>698</v>
      </c>
    </row>
    <row r="91" spans="1:5">
      <c r="A91">
        <v>102</v>
      </c>
      <c r="B91" t="s">
        <v>814</v>
      </c>
      <c r="C91" t="s">
        <v>815</v>
      </c>
      <c r="D91" t="s">
        <v>816</v>
      </c>
      <c r="E91" t="s">
        <v>698</v>
      </c>
    </row>
    <row r="92" spans="1:5">
      <c r="A92">
        <v>103</v>
      </c>
      <c r="B92" t="s">
        <v>817</v>
      </c>
      <c r="C92" t="s">
        <v>818</v>
      </c>
      <c r="D92" t="s">
        <v>819</v>
      </c>
      <c r="E92" t="s">
        <v>698</v>
      </c>
    </row>
    <row r="93" spans="1:5">
      <c r="A93">
        <v>104</v>
      </c>
      <c r="B93" t="s">
        <v>820</v>
      </c>
      <c r="C93" t="s">
        <v>821</v>
      </c>
      <c r="D93" t="s">
        <v>822</v>
      </c>
      <c r="E93" t="s">
        <v>698</v>
      </c>
    </row>
    <row r="94" spans="1:5">
      <c r="A94">
        <v>105</v>
      </c>
      <c r="B94" t="s">
        <v>823</v>
      </c>
      <c r="C94" t="s">
        <v>824</v>
      </c>
      <c r="D94" t="s">
        <v>825</v>
      </c>
      <c r="E94" t="s">
        <v>698</v>
      </c>
    </row>
    <row r="95" spans="1:5">
      <c r="A95">
        <v>106</v>
      </c>
      <c r="B95" t="s">
        <v>826</v>
      </c>
      <c r="C95" t="s">
        <v>827</v>
      </c>
      <c r="D95" t="s">
        <v>827</v>
      </c>
      <c r="E95" t="s">
        <v>698</v>
      </c>
    </row>
    <row r="96" spans="1:5">
      <c r="A96">
        <v>107</v>
      </c>
      <c r="B96" t="s">
        <v>828</v>
      </c>
      <c r="C96" t="s">
        <v>829</v>
      </c>
      <c r="D96" t="s">
        <v>829</v>
      </c>
      <c r="E96" t="s">
        <v>698</v>
      </c>
    </row>
    <row r="97" spans="1:5">
      <c r="A97">
        <v>151</v>
      </c>
      <c r="B97" t="s">
        <v>830</v>
      </c>
      <c r="C97" t="s">
        <v>831</v>
      </c>
      <c r="D97" t="s">
        <v>832</v>
      </c>
      <c r="E97" t="s">
        <v>698</v>
      </c>
    </row>
    <row r="98" spans="1:5">
      <c r="A98">
        <v>152</v>
      </c>
      <c r="B98" t="s">
        <v>833</v>
      </c>
      <c r="C98" t="s">
        <v>834</v>
      </c>
      <c r="D98" t="s">
        <v>835</v>
      </c>
      <c r="E98" t="s">
        <v>698</v>
      </c>
    </row>
    <row r="99" spans="1:5">
      <c r="A99">
        <v>153</v>
      </c>
      <c r="B99" t="s">
        <v>836</v>
      </c>
      <c r="C99" t="s">
        <v>837</v>
      </c>
      <c r="D99" t="s">
        <v>838</v>
      </c>
      <c r="E99" t="s">
        <v>698</v>
      </c>
    </row>
    <row r="100" spans="1:5">
      <c r="A100">
        <v>154</v>
      </c>
      <c r="B100" t="s">
        <v>839</v>
      </c>
      <c r="C100" t="s">
        <v>840</v>
      </c>
      <c r="D100" t="s">
        <v>841</v>
      </c>
      <c r="E100" t="s">
        <v>698</v>
      </c>
    </row>
    <row r="101" spans="1:5">
      <c r="A101">
        <v>155</v>
      </c>
      <c r="B101" t="s">
        <v>842</v>
      </c>
      <c r="C101" t="s">
        <v>843</v>
      </c>
      <c r="D101" t="s">
        <v>844</v>
      </c>
      <c r="E101" t="s">
        <v>698</v>
      </c>
    </row>
    <row r="102" spans="1:5">
      <c r="A102">
        <v>156</v>
      </c>
      <c r="B102" t="s">
        <v>845</v>
      </c>
      <c r="C102" t="s">
        <v>846</v>
      </c>
      <c r="D102" t="s">
        <v>847</v>
      </c>
      <c r="E102" t="s">
        <v>698</v>
      </c>
    </row>
    <row r="103" spans="1:5">
      <c r="A103">
        <v>161</v>
      </c>
      <c r="B103" t="s">
        <v>848</v>
      </c>
      <c r="C103" t="s">
        <v>849</v>
      </c>
      <c r="D103" t="s">
        <v>850</v>
      </c>
      <c r="E103" t="s">
        <v>698</v>
      </c>
    </row>
    <row r="104" spans="1:5">
      <c r="A104">
        <v>162</v>
      </c>
      <c r="B104" t="s">
        <v>851</v>
      </c>
      <c r="C104" t="s">
        <v>852</v>
      </c>
      <c r="D104" t="s">
        <v>853</v>
      </c>
      <c r="E104" t="s">
        <v>698</v>
      </c>
    </row>
    <row r="105" spans="1:5">
      <c r="A105">
        <v>163</v>
      </c>
      <c r="B105" t="s">
        <v>854</v>
      </c>
      <c r="C105" t="s">
        <v>855</v>
      </c>
      <c r="D105" t="s">
        <v>856</v>
      </c>
      <c r="E105" t="s">
        <v>698</v>
      </c>
    </row>
    <row r="106" spans="1:5">
      <c r="A106">
        <v>164</v>
      </c>
      <c r="B106" t="s">
        <v>857</v>
      </c>
      <c r="C106" t="s">
        <v>858</v>
      </c>
      <c r="D106" t="s">
        <v>859</v>
      </c>
      <c r="E106" t="s">
        <v>698</v>
      </c>
    </row>
    <row r="107" spans="1:5">
      <c r="A107">
        <v>165</v>
      </c>
      <c r="B107" t="s">
        <v>860</v>
      </c>
      <c r="C107" t="s">
        <v>861</v>
      </c>
      <c r="D107" t="s">
        <v>862</v>
      </c>
      <c r="E107" t="s">
        <v>698</v>
      </c>
    </row>
    <row r="108" spans="1:5">
      <c r="A108">
        <v>171</v>
      </c>
      <c r="B108" t="s">
        <v>863</v>
      </c>
      <c r="C108" t="s">
        <v>864</v>
      </c>
      <c r="D108" t="s">
        <v>865</v>
      </c>
      <c r="E108" t="s">
        <v>698</v>
      </c>
    </row>
    <row r="109" spans="1:5">
      <c r="A109">
        <v>172</v>
      </c>
      <c r="B109" t="s">
        <v>866</v>
      </c>
      <c r="C109" t="s">
        <v>867</v>
      </c>
      <c r="D109" t="s">
        <v>867</v>
      </c>
      <c r="E109" t="s">
        <v>698</v>
      </c>
    </row>
    <row r="110" spans="1:5">
      <c r="A110">
        <v>201</v>
      </c>
      <c r="B110" t="s">
        <v>868</v>
      </c>
      <c r="C110" t="s">
        <v>869</v>
      </c>
      <c r="D110" t="s">
        <v>870</v>
      </c>
      <c r="E110" t="s">
        <v>871</v>
      </c>
    </row>
    <row r="111" spans="1:5">
      <c r="A111">
        <v>2201</v>
      </c>
      <c r="B111" t="s">
        <v>872</v>
      </c>
      <c r="C111" t="s">
        <v>873</v>
      </c>
      <c r="D111" t="s">
        <v>874</v>
      </c>
      <c r="E111" t="s">
        <v>698</v>
      </c>
    </row>
    <row r="112" spans="1:5">
      <c r="A112">
        <v>73201</v>
      </c>
      <c r="B112" t="s">
        <v>875</v>
      </c>
      <c r="C112" t="s">
        <v>876</v>
      </c>
      <c r="D112" t="s">
        <v>877</v>
      </c>
      <c r="E112" t="s">
        <v>763</v>
      </c>
    </row>
    <row r="113" spans="1:5">
      <c r="A113">
        <v>81201</v>
      </c>
      <c r="B113" t="s">
        <v>878</v>
      </c>
      <c r="C113" t="s">
        <v>879</v>
      </c>
      <c r="D113" t="s">
        <v>880</v>
      </c>
      <c r="E113" t="s">
        <v>763</v>
      </c>
    </row>
    <row r="114" spans="1:5">
      <c r="A114">
        <v>71201</v>
      </c>
      <c r="B114" t="s">
        <v>881</v>
      </c>
      <c r="C114" t="s">
        <v>882</v>
      </c>
      <c r="D114" t="s">
        <v>883</v>
      </c>
      <c r="E114" t="s">
        <v>763</v>
      </c>
    </row>
    <row r="115" spans="1:5">
      <c r="A115">
        <v>5201</v>
      </c>
      <c r="B115" t="s">
        <v>884</v>
      </c>
      <c r="C115" t="s">
        <v>885</v>
      </c>
      <c r="D115" t="s">
        <v>886</v>
      </c>
      <c r="E115" t="s">
        <v>698</v>
      </c>
    </row>
    <row r="116" spans="1:5">
      <c r="A116">
        <v>34201</v>
      </c>
      <c r="B116" t="s">
        <v>887</v>
      </c>
      <c r="C116" t="s">
        <v>888</v>
      </c>
      <c r="D116" t="s">
        <v>889</v>
      </c>
      <c r="E116" t="s">
        <v>698</v>
      </c>
    </row>
    <row r="117" spans="1:5">
      <c r="A117">
        <v>86201</v>
      </c>
      <c r="B117" t="s">
        <v>890</v>
      </c>
      <c r="C117" t="s">
        <v>891</v>
      </c>
      <c r="D117" t="s">
        <v>892</v>
      </c>
      <c r="E117" t="s">
        <v>763</v>
      </c>
    </row>
    <row r="118" spans="1:5">
      <c r="A118">
        <v>72201</v>
      </c>
      <c r="B118" t="s">
        <v>893</v>
      </c>
      <c r="C118" t="s">
        <v>894</v>
      </c>
      <c r="D118" t="s">
        <v>895</v>
      </c>
      <c r="E118" t="s">
        <v>763</v>
      </c>
    </row>
    <row r="119" spans="1:5">
      <c r="A119">
        <v>92201</v>
      </c>
      <c r="B119" t="s">
        <v>896</v>
      </c>
      <c r="C119" t="s">
        <v>897</v>
      </c>
      <c r="D119" t="s">
        <v>898</v>
      </c>
      <c r="E119" t="s">
        <v>763</v>
      </c>
    </row>
    <row r="120" spans="1:5">
      <c r="A120">
        <v>8201</v>
      </c>
      <c r="B120" t="s">
        <v>899</v>
      </c>
      <c r="C120" t="s">
        <v>900</v>
      </c>
      <c r="D120" t="s">
        <v>901</v>
      </c>
      <c r="E120" t="s">
        <v>698</v>
      </c>
    </row>
    <row r="121" spans="1:5">
      <c r="A121">
        <v>202</v>
      </c>
      <c r="B121" t="s">
        <v>902</v>
      </c>
      <c r="C121" t="s">
        <v>903</v>
      </c>
      <c r="D121" t="s">
        <v>904</v>
      </c>
      <c r="E121" t="s">
        <v>871</v>
      </c>
    </row>
    <row r="122" spans="1:5">
      <c r="A122">
        <v>44202</v>
      </c>
      <c r="B122" t="s">
        <v>905</v>
      </c>
      <c r="C122" t="s">
        <v>906</v>
      </c>
      <c r="D122" t="s">
        <v>907</v>
      </c>
      <c r="E122" t="s">
        <v>698</v>
      </c>
    </row>
    <row r="123" spans="1:5">
      <c r="A123">
        <v>71202</v>
      </c>
      <c r="B123" t="s">
        <v>908</v>
      </c>
      <c r="C123" t="s">
        <v>909</v>
      </c>
      <c r="D123" t="s">
        <v>910</v>
      </c>
      <c r="E123" t="s">
        <v>763</v>
      </c>
    </row>
    <row r="124" spans="1:5">
      <c r="A124">
        <v>84202</v>
      </c>
      <c r="B124" t="s">
        <v>911</v>
      </c>
      <c r="C124" t="s">
        <v>912</v>
      </c>
      <c r="D124" t="s">
        <v>913</v>
      </c>
      <c r="E124" t="s">
        <v>763</v>
      </c>
    </row>
    <row r="125" spans="1:5">
      <c r="A125">
        <v>3202</v>
      </c>
      <c r="B125" t="s">
        <v>914</v>
      </c>
      <c r="C125" t="s">
        <v>915</v>
      </c>
      <c r="D125" t="s">
        <v>916</v>
      </c>
      <c r="E125" t="s">
        <v>698</v>
      </c>
    </row>
    <row r="126" spans="1:5">
      <c r="A126">
        <v>73202</v>
      </c>
      <c r="B126" t="s">
        <v>917</v>
      </c>
      <c r="C126" t="s">
        <v>918</v>
      </c>
      <c r="D126" t="s">
        <v>919</v>
      </c>
      <c r="E126" t="s">
        <v>763</v>
      </c>
    </row>
    <row r="127" spans="1:5">
      <c r="A127">
        <v>93202</v>
      </c>
      <c r="B127" t="s">
        <v>920</v>
      </c>
      <c r="C127" t="s">
        <v>921</v>
      </c>
      <c r="D127" t="s">
        <v>922</v>
      </c>
      <c r="E127" t="s">
        <v>763</v>
      </c>
    </row>
    <row r="128" spans="1:5">
      <c r="A128">
        <v>6202</v>
      </c>
      <c r="B128" t="s">
        <v>923</v>
      </c>
      <c r="C128" t="s">
        <v>924</v>
      </c>
      <c r="D128" t="s">
        <v>925</v>
      </c>
      <c r="E128" t="s">
        <v>698</v>
      </c>
    </row>
    <row r="129" spans="1:5">
      <c r="A129">
        <v>203</v>
      </c>
      <c r="B129" t="s">
        <v>926</v>
      </c>
      <c r="C129" t="s">
        <v>927</v>
      </c>
      <c r="D129" t="s">
        <v>928</v>
      </c>
      <c r="E129" t="s">
        <v>871</v>
      </c>
    </row>
    <row r="130" spans="1:5">
      <c r="A130">
        <v>73203</v>
      </c>
      <c r="B130" t="s">
        <v>929</v>
      </c>
      <c r="C130" t="s">
        <v>930</v>
      </c>
      <c r="D130" t="s">
        <v>931</v>
      </c>
      <c r="E130" t="s">
        <v>763</v>
      </c>
    </row>
    <row r="131" spans="1:5">
      <c r="A131">
        <v>92203</v>
      </c>
      <c r="B131" t="s">
        <v>932</v>
      </c>
      <c r="C131" t="s">
        <v>933</v>
      </c>
      <c r="D131" t="s">
        <v>934</v>
      </c>
      <c r="E131" t="s">
        <v>763</v>
      </c>
    </row>
    <row r="132" spans="1:5">
      <c r="A132">
        <v>3203</v>
      </c>
      <c r="B132" t="s">
        <v>935</v>
      </c>
      <c r="C132" t="s">
        <v>936</v>
      </c>
      <c r="D132" t="s">
        <v>937</v>
      </c>
      <c r="E132" t="s">
        <v>698</v>
      </c>
    </row>
    <row r="133" spans="1:5">
      <c r="A133">
        <v>86203</v>
      </c>
      <c r="B133" t="s">
        <v>938</v>
      </c>
      <c r="C133" t="s">
        <v>939</v>
      </c>
      <c r="D133" t="s">
        <v>940</v>
      </c>
      <c r="E133" t="s">
        <v>763</v>
      </c>
    </row>
    <row r="134" spans="1:5">
      <c r="A134">
        <v>8203</v>
      </c>
      <c r="B134" t="s">
        <v>941</v>
      </c>
      <c r="C134" t="s">
        <v>942</v>
      </c>
      <c r="D134" t="s">
        <v>943</v>
      </c>
      <c r="E134" t="s">
        <v>698</v>
      </c>
    </row>
    <row r="135" spans="1:5">
      <c r="A135">
        <v>206</v>
      </c>
      <c r="B135" t="s">
        <v>944</v>
      </c>
      <c r="C135" t="s">
        <v>945</v>
      </c>
      <c r="D135" t="s">
        <v>946</v>
      </c>
      <c r="E135" t="s">
        <v>871</v>
      </c>
    </row>
    <row r="136" spans="1:5">
      <c r="A136">
        <v>2206</v>
      </c>
      <c r="B136" t="s">
        <v>947</v>
      </c>
      <c r="C136" t="s">
        <v>948</v>
      </c>
      <c r="D136" t="s">
        <v>949</v>
      </c>
      <c r="E136" t="s">
        <v>698</v>
      </c>
    </row>
    <row r="137" spans="1:5">
      <c r="A137">
        <v>83206</v>
      </c>
      <c r="B137" t="s">
        <v>950</v>
      </c>
      <c r="C137" t="s">
        <v>951</v>
      </c>
      <c r="D137" t="s">
        <v>952</v>
      </c>
      <c r="E137" t="s">
        <v>763</v>
      </c>
    </row>
    <row r="138" spans="1:5">
      <c r="A138">
        <v>71206</v>
      </c>
      <c r="B138" t="s">
        <v>953</v>
      </c>
      <c r="C138" t="s">
        <v>954</v>
      </c>
      <c r="D138" t="s">
        <v>955</v>
      </c>
      <c r="E138" t="s">
        <v>763</v>
      </c>
    </row>
    <row r="139" spans="1:5">
      <c r="A139">
        <v>207</v>
      </c>
      <c r="B139" t="s">
        <v>956</v>
      </c>
      <c r="C139" t="s">
        <v>957</v>
      </c>
      <c r="D139" t="s">
        <v>958</v>
      </c>
      <c r="E139" t="s">
        <v>871</v>
      </c>
    </row>
    <row r="140" spans="1:5">
      <c r="A140">
        <v>83207</v>
      </c>
      <c r="B140" t="s">
        <v>959</v>
      </c>
      <c r="C140" t="s">
        <v>960</v>
      </c>
      <c r="D140" t="s">
        <v>961</v>
      </c>
      <c r="E140" t="s">
        <v>763</v>
      </c>
    </row>
    <row r="141" spans="1:5">
      <c r="A141">
        <v>73207</v>
      </c>
      <c r="B141" t="s">
        <v>962</v>
      </c>
      <c r="C141" t="s">
        <v>963</v>
      </c>
      <c r="D141" t="s">
        <v>964</v>
      </c>
      <c r="E141" t="s">
        <v>763</v>
      </c>
    </row>
    <row r="142" spans="1:5">
      <c r="A142">
        <v>5207</v>
      </c>
      <c r="B142" t="s">
        <v>965</v>
      </c>
      <c r="C142" t="s">
        <v>966</v>
      </c>
      <c r="D142" t="s">
        <v>967</v>
      </c>
      <c r="E142" t="s">
        <v>698</v>
      </c>
    </row>
    <row r="143" spans="1:5">
      <c r="A143">
        <v>208</v>
      </c>
      <c r="B143" t="s">
        <v>968</v>
      </c>
      <c r="C143" t="s">
        <v>969</v>
      </c>
      <c r="D143" t="s">
        <v>946</v>
      </c>
      <c r="E143" t="s">
        <v>871</v>
      </c>
    </row>
    <row r="144" spans="1:5">
      <c r="A144">
        <v>71208</v>
      </c>
      <c r="B144" t="s">
        <v>970</v>
      </c>
      <c r="C144" t="s">
        <v>971</v>
      </c>
      <c r="D144" t="s">
        <v>955</v>
      </c>
      <c r="E144" t="s">
        <v>763</v>
      </c>
    </row>
    <row r="145" spans="1:5">
      <c r="A145">
        <v>2208</v>
      </c>
      <c r="B145" t="s">
        <v>972</v>
      </c>
      <c r="C145" t="s">
        <v>973</v>
      </c>
      <c r="D145" t="s">
        <v>949</v>
      </c>
      <c r="E145" t="s">
        <v>698</v>
      </c>
    </row>
    <row r="146" spans="1:5">
      <c r="A146">
        <v>85208</v>
      </c>
      <c r="B146" t="s">
        <v>974</v>
      </c>
      <c r="C146" t="s">
        <v>975</v>
      </c>
      <c r="D146" t="s">
        <v>952</v>
      </c>
      <c r="E146" t="s">
        <v>763</v>
      </c>
    </row>
    <row r="147" spans="1:5">
      <c r="A147">
        <v>209</v>
      </c>
      <c r="B147" t="s">
        <v>976</v>
      </c>
      <c r="C147" t="s">
        <v>977</v>
      </c>
      <c r="D147" t="s">
        <v>958</v>
      </c>
      <c r="E147" t="s">
        <v>871</v>
      </c>
    </row>
    <row r="148" spans="1:5">
      <c r="A148">
        <v>73209</v>
      </c>
      <c r="B148" t="s">
        <v>978</v>
      </c>
      <c r="C148" t="s">
        <v>979</v>
      </c>
      <c r="D148" t="s">
        <v>964</v>
      </c>
      <c r="E148" t="s">
        <v>763</v>
      </c>
    </row>
    <row r="149" spans="1:5">
      <c r="A149">
        <v>85209</v>
      </c>
      <c r="B149" t="s">
        <v>980</v>
      </c>
      <c r="C149" t="s">
        <v>981</v>
      </c>
      <c r="D149" t="s">
        <v>961</v>
      </c>
      <c r="E149" t="s">
        <v>763</v>
      </c>
    </row>
    <row r="150" spans="1:5">
      <c r="A150">
        <v>42209</v>
      </c>
      <c r="B150" t="s">
        <v>982</v>
      </c>
      <c r="C150" t="s">
        <v>983</v>
      </c>
      <c r="D150" t="s">
        <v>984</v>
      </c>
      <c r="E150" t="s">
        <v>698</v>
      </c>
    </row>
    <row r="151" spans="1:5">
      <c r="A151">
        <v>210</v>
      </c>
      <c r="B151" t="s">
        <v>985</v>
      </c>
      <c r="C151" t="s">
        <v>986</v>
      </c>
      <c r="D151" t="s">
        <v>987</v>
      </c>
      <c r="E151" t="s">
        <v>871</v>
      </c>
    </row>
    <row r="152" spans="1:5">
      <c r="A152">
        <v>2210</v>
      </c>
      <c r="B152" t="s">
        <v>988</v>
      </c>
      <c r="C152" t="s">
        <v>989</v>
      </c>
      <c r="D152" t="s">
        <v>990</v>
      </c>
      <c r="E152" t="s">
        <v>698</v>
      </c>
    </row>
    <row r="153" spans="1:5">
      <c r="A153">
        <v>73210</v>
      </c>
      <c r="B153" t="s">
        <v>991</v>
      </c>
      <c r="C153" t="s">
        <v>992</v>
      </c>
      <c r="D153" t="s">
        <v>993</v>
      </c>
      <c r="E153" t="s">
        <v>763</v>
      </c>
    </row>
    <row r="154" spans="1:5">
      <c r="A154">
        <v>82210</v>
      </c>
      <c r="B154" t="s">
        <v>994</v>
      </c>
      <c r="C154" t="s">
        <v>995</v>
      </c>
      <c r="D154" t="s">
        <v>996</v>
      </c>
      <c r="E154" t="s">
        <v>763</v>
      </c>
    </row>
    <row r="155" spans="1:5">
      <c r="A155">
        <v>5210</v>
      </c>
      <c r="B155" t="s">
        <v>997</v>
      </c>
      <c r="C155" t="s">
        <v>998</v>
      </c>
      <c r="D155" t="s">
        <v>999</v>
      </c>
      <c r="E155" t="s">
        <v>698</v>
      </c>
    </row>
    <row r="156" spans="1:5">
      <c r="A156">
        <v>34210</v>
      </c>
      <c r="B156" t="s">
        <v>1000</v>
      </c>
      <c r="C156" t="s">
        <v>1001</v>
      </c>
      <c r="D156" t="s">
        <v>1002</v>
      </c>
      <c r="E156" t="s">
        <v>698</v>
      </c>
    </row>
    <row r="157" spans="1:5">
      <c r="A157">
        <v>71210</v>
      </c>
      <c r="B157" t="s">
        <v>1003</v>
      </c>
      <c r="C157" t="s">
        <v>1004</v>
      </c>
      <c r="D157" t="s">
        <v>1005</v>
      </c>
      <c r="E157" t="s">
        <v>763</v>
      </c>
    </row>
    <row r="158" spans="1:5">
      <c r="A158">
        <v>92210</v>
      </c>
      <c r="B158" t="s">
        <v>1006</v>
      </c>
      <c r="C158" t="s">
        <v>1007</v>
      </c>
      <c r="D158" t="s">
        <v>1008</v>
      </c>
      <c r="E158" t="s">
        <v>763</v>
      </c>
    </row>
    <row r="159" spans="1:5">
      <c r="A159">
        <v>8210</v>
      </c>
      <c r="B159" t="s">
        <v>1009</v>
      </c>
      <c r="C159" t="s">
        <v>1010</v>
      </c>
      <c r="D159" t="s">
        <v>1011</v>
      </c>
      <c r="E159" t="s">
        <v>698</v>
      </c>
    </row>
    <row r="160" spans="1:5">
      <c r="A160">
        <v>211</v>
      </c>
      <c r="B160" t="s">
        <v>1012</v>
      </c>
      <c r="C160" t="s">
        <v>1013</v>
      </c>
      <c r="D160" t="s">
        <v>1014</v>
      </c>
      <c r="E160" t="s">
        <v>871</v>
      </c>
    </row>
    <row r="161" spans="1:5">
      <c r="A161">
        <v>2211</v>
      </c>
      <c r="B161" t="s">
        <v>1015</v>
      </c>
      <c r="C161" t="s">
        <v>1016</v>
      </c>
      <c r="D161" t="s">
        <v>1017</v>
      </c>
      <c r="E161" t="s">
        <v>698</v>
      </c>
    </row>
    <row r="162" spans="1:5">
      <c r="A162">
        <v>73211</v>
      </c>
      <c r="B162" t="s">
        <v>1018</v>
      </c>
      <c r="C162" t="s">
        <v>1019</v>
      </c>
      <c r="D162" t="s">
        <v>1020</v>
      </c>
      <c r="E162" t="s">
        <v>763</v>
      </c>
    </row>
    <row r="163" spans="1:5">
      <c r="A163">
        <v>85211</v>
      </c>
      <c r="B163" t="s">
        <v>1021</v>
      </c>
      <c r="C163" t="s">
        <v>1022</v>
      </c>
      <c r="D163" t="s">
        <v>1023</v>
      </c>
      <c r="E163" t="s">
        <v>763</v>
      </c>
    </row>
    <row r="164" spans="1:5">
      <c r="A164">
        <v>212</v>
      </c>
      <c r="B164" t="s">
        <v>1024</v>
      </c>
      <c r="C164" t="s">
        <v>1025</v>
      </c>
      <c r="D164" t="s">
        <v>1014</v>
      </c>
      <c r="E164" t="s">
        <v>871</v>
      </c>
    </row>
    <row r="165" spans="1:5">
      <c r="A165">
        <v>73212</v>
      </c>
      <c r="B165" t="s">
        <v>1026</v>
      </c>
      <c r="C165" t="s">
        <v>1019</v>
      </c>
      <c r="D165" t="s">
        <v>1020</v>
      </c>
      <c r="E165" t="s">
        <v>763</v>
      </c>
    </row>
    <row r="166" spans="1:5">
      <c r="A166">
        <v>85212</v>
      </c>
      <c r="B166" t="s">
        <v>1027</v>
      </c>
      <c r="C166" t="s">
        <v>1022</v>
      </c>
      <c r="D166" t="s">
        <v>1023</v>
      </c>
      <c r="E166" t="s">
        <v>763</v>
      </c>
    </row>
    <row r="167" spans="1:5">
      <c r="A167">
        <v>2212</v>
      </c>
      <c r="B167" t="s">
        <v>1028</v>
      </c>
      <c r="C167" t="s">
        <v>1016</v>
      </c>
      <c r="D167" t="s">
        <v>1017</v>
      </c>
      <c r="E167" t="s">
        <v>698</v>
      </c>
    </row>
    <row r="168" spans="1:5">
      <c r="A168">
        <v>213</v>
      </c>
      <c r="B168" t="s">
        <v>1029</v>
      </c>
      <c r="C168" t="s">
        <v>1030</v>
      </c>
      <c r="D168" t="s">
        <v>1031</v>
      </c>
      <c r="E168" t="s">
        <v>871</v>
      </c>
    </row>
    <row r="169" spans="1:5">
      <c r="A169">
        <v>32213</v>
      </c>
      <c r="B169" t="s">
        <v>1032</v>
      </c>
      <c r="C169" t="s">
        <v>1033</v>
      </c>
      <c r="D169" t="s">
        <v>1034</v>
      </c>
      <c r="E169" t="s">
        <v>698</v>
      </c>
    </row>
    <row r="170" spans="1:5">
      <c r="A170">
        <v>83213</v>
      </c>
      <c r="B170" t="s">
        <v>1035</v>
      </c>
      <c r="C170" t="s">
        <v>1036</v>
      </c>
      <c r="D170" t="s">
        <v>1037</v>
      </c>
      <c r="E170" t="s">
        <v>763</v>
      </c>
    </row>
    <row r="171" spans="1:5">
      <c r="A171">
        <v>71213</v>
      </c>
      <c r="B171" t="s">
        <v>1038</v>
      </c>
      <c r="C171" t="s">
        <v>1039</v>
      </c>
      <c r="D171" t="s">
        <v>1040</v>
      </c>
      <c r="E171" t="s">
        <v>763</v>
      </c>
    </row>
    <row r="172" spans="1:5">
      <c r="A172">
        <v>5213</v>
      </c>
      <c r="B172" t="s">
        <v>1041</v>
      </c>
      <c r="C172" t="s">
        <v>1042</v>
      </c>
      <c r="D172" t="s">
        <v>1043</v>
      </c>
      <c r="E172" t="s">
        <v>698</v>
      </c>
    </row>
    <row r="173" spans="1:5">
      <c r="A173">
        <v>214</v>
      </c>
      <c r="B173" t="s">
        <v>1029</v>
      </c>
      <c r="C173" t="s">
        <v>1044</v>
      </c>
      <c r="D173" t="s">
        <v>1031</v>
      </c>
      <c r="E173" t="s">
        <v>871</v>
      </c>
    </row>
    <row r="174" spans="1:5">
      <c r="A174">
        <v>42214</v>
      </c>
      <c r="B174" t="s">
        <v>1045</v>
      </c>
      <c r="C174" t="s">
        <v>1046</v>
      </c>
      <c r="D174" t="s">
        <v>1047</v>
      </c>
      <c r="E174" t="s">
        <v>698</v>
      </c>
    </row>
    <row r="175" spans="1:5">
      <c r="A175">
        <v>71214</v>
      </c>
      <c r="B175" t="s">
        <v>1038</v>
      </c>
      <c r="C175" t="s">
        <v>1048</v>
      </c>
      <c r="D175" t="s">
        <v>1040</v>
      </c>
      <c r="E175" t="s">
        <v>763</v>
      </c>
    </row>
    <row r="176" spans="1:5">
      <c r="A176">
        <v>85214</v>
      </c>
      <c r="B176" t="s">
        <v>1035</v>
      </c>
      <c r="C176" t="s">
        <v>1049</v>
      </c>
      <c r="D176" t="s">
        <v>1037</v>
      </c>
      <c r="E176" t="s">
        <v>763</v>
      </c>
    </row>
    <row r="177" spans="1:5">
      <c r="A177">
        <v>3214</v>
      </c>
      <c r="B177" t="s">
        <v>1050</v>
      </c>
      <c r="C177" t="s">
        <v>1051</v>
      </c>
      <c r="D177" t="s">
        <v>1052</v>
      </c>
      <c r="E177" t="s">
        <v>698</v>
      </c>
    </row>
    <row r="178" spans="1:5">
      <c r="A178">
        <v>215</v>
      </c>
      <c r="B178" t="s">
        <v>1294</v>
      </c>
      <c r="C178" t="s">
        <v>1295</v>
      </c>
      <c r="D178" t="s">
        <v>1294</v>
      </c>
      <c r="E178" t="s">
        <v>871</v>
      </c>
    </row>
    <row r="179" spans="1:5">
      <c r="A179">
        <v>429215</v>
      </c>
      <c r="B179" t="s">
        <v>1296</v>
      </c>
      <c r="C179" t="s">
        <v>1297</v>
      </c>
      <c r="D179" t="s">
        <v>1296</v>
      </c>
      <c r="E179" t="s">
        <v>698</v>
      </c>
    </row>
    <row r="180" spans="1:5">
      <c r="A180">
        <v>598215</v>
      </c>
      <c r="B180" t="s">
        <v>1298</v>
      </c>
      <c r="C180" t="s">
        <v>1299</v>
      </c>
      <c r="D180" t="s">
        <v>1300</v>
      </c>
      <c r="E180" t="s">
        <v>763</v>
      </c>
    </row>
    <row r="181" spans="1:5">
      <c r="A181">
        <v>216</v>
      </c>
      <c r="B181" t="s">
        <v>1301</v>
      </c>
      <c r="C181" t="s">
        <v>1302</v>
      </c>
      <c r="D181" t="s">
        <v>1303</v>
      </c>
      <c r="E181" t="s">
        <v>871</v>
      </c>
    </row>
    <row r="182" spans="1:5">
      <c r="A182">
        <v>2216</v>
      </c>
      <c r="B182" t="s">
        <v>1304</v>
      </c>
      <c r="C182" t="s">
        <v>1305</v>
      </c>
      <c r="D182" t="s">
        <v>1306</v>
      </c>
      <c r="E182" t="s">
        <v>698</v>
      </c>
    </row>
    <row r="183" spans="1:5">
      <c r="A183">
        <v>3216</v>
      </c>
      <c r="B183" t="s">
        <v>1307</v>
      </c>
      <c r="C183" t="s">
        <v>1308</v>
      </c>
      <c r="D183" t="s">
        <v>1309</v>
      </c>
      <c r="E183" t="s">
        <v>698</v>
      </c>
    </row>
    <row r="184" spans="1:5">
      <c r="A184">
        <v>5216</v>
      </c>
      <c r="B184" t="s">
        <v>1310</v>
      </c>
      <c r="C184" t="s">
        <v>1311</v>
      </c>
      <c r="D184" t="s">
        <v>1312</v>
      </c>
      <c r="E184" t="s">
        <v>698</v>
      </c>
    </row>
    <row r="185" spans="1:5">
      <c r="A185">
        <v>217</v>
      </c>
      <c r="B185" t="s">
        <v>1313</v>
      </c>
      <c r="C185" t="s">
        <v>1314</v>
      </c>
      <c r="D185" t="s">
        <v>1303</v>
      </c>
      <c r="E185" t="s">
        <v>871</v>
      </c>
    </row>
    <row r="186" spans="1:5">
      <c r="A186">
        <v>2217</v>
      </c>
      <c r="B186" t="s">
        <v>1304</v>
      </c>
      <c r="C186" t="s">
        <v>1305</v>
      </c>
      <c r="D186" t="s">
        <v>1306</v>
      </c>
      <c r="E186" t="s">
        <v>698</v>
      </c>
    </row>
    <row r="187" spans="1:5">
      <c r="A187">
        <v>3217</v>
      </c>
      <c r="B187" t="s">
        <v>1307</v>
      </c>
      <c r="C187" t="s">
        <v>1308</v>
      </c>
      <c r="D187" t="s">
        <v>1309</v>
      </c>
      <c r="E187" t="s">
        <v>698</v>
      </c>
    </row>
    <row r="188" spans="1:5">
      <c r="A188">
        <v>5217</v>
      </c>
      <c r="B188" t="s">
        <v>1310</v>
      </c>
      <c r="C188" t="s">
        <v>1311</v>
      </c>
      <c r="D188" t="s">
        <v>1312</v>
      </c>
      <c r="E188" t="s">
        <v>698</v>
      </c>
    </row>
    <row r="189" spans="1:5">
      <c r="A189">
        <v>220</v>
      </c>
      <c r="B189" t="s">
        <v>1315</v>
      </c>
      <c r="C189" t="s">
        <v>1316</v>
      </c>
      <c r="D189" t="s">
        <v>1315</v>
      </c>
      <c r="E189" t="s">
        <v>871</v>
      </c>
    </row>
    <row r="190" spans="1:5">
      <c r="A190">
        <v>73220</v>
      </c>
      <c r="B190" t="s">
        <v>1317</v>
      </c>
      <c r="C190" t="s">
        <v>1318</v>
      </c>
      <c r="D190" t="s">
        <v>1319</v>
      </c>
      <c r="E190" t="s">
        <v>763</v>
      </c>
    </row>
    <row r="191" spans="1:5">
      <c r="A191">
        <v>494220</v>
      </c>
      <c r="B191" t="s">
        <v>1320</v>
      </c>
      <c r="C191" t="s">
        <v>1321</v>
      </c>
      <c r="D191" t="s">
        <v>1322</v>
      </c>
      <c r="E191" t="s">
        <v>763</v>
      </c>
    </row>
    <row r="192" spans="1:5">
      <c r="A192">
        <v>221</v>
      </c>
      <c r="B192" t="s">
        <v>1053</v>
      </c>
      <c r="C192" t="s">
        <v>1054</v>
      </c>
      <c r="D192" t="s">
        <v>870</v>
      </c>
      <c r="E192" t="s">
        <v>871</v>
      </c>
    </row>
    <row r="193" spans="1:5">
      <c r="A193">
        <v>2221</v>
      </c>
      <c r="B193" t="s">
        <v>1055</v>
      </c>
      <c r="C193" t="s">
        <v>1056</v>
      </c>
      <c r="D193" t="s">
        <v>874</v>
      </c>
      <c r="E193" t="s">
        <v>698</v>
      </c>
    </row>
    <row r="194" spans="1:5">
      <c r="A194">
        <v>88221</v>
      </c>
      <c r="B194" t="s">
        <v>1057</v>
      </c>
      <c r="C194" t="s">
        <v>1058</v>
      </c>
      <c r="D194" t="s">
        <v>892</v>
      </c>
      <c r="E194" t="s">
        <v>763</v>
      </c>
    </row>
    <row r="195" spans="1:5">
      <c r="A195">
        <v>72221</v>
      </c>
      <c r="B195" t="s">
        <v>1059</v>
      </c>
      <c r="C195" t="s">
        <v>1060</v>
      </c>
      <c r="D195" t="s">
        <v>895</v>
      </c>
      <c r="E195" t="s">
        <v>763</v>
      </c>
    </row>
    <row r="196" spans="1:5">
      <c r="A196">
        <v>93221</v>
      </c>
      <c r="B196" t="s">
        <v>1061</v>
      </c>
      <c r="C196" t="s">
        <v>1062</v>
      </c>
      <c r="D196" t="s">
        <v>898</v>
      </c>
      <c r="E196" t="s">
        <v>763</v>
      </c>
    </row>
    <row r="197" spans="1:5">
      <c r="A197">
        <v>5221</v>
      </c>
      <c r="B197" t="s">
        <v>1063</v>
      </c>
      <c r="C197" t="s">
        <v>1064</v>
      </c>
      <c r="D197" t="s">
        <v>886</v>
      </c>
      <c r="E197" t="s">
        <v>698</v>
      </c>
    </row>
    <row r="198" spans="1:5">
      <c r="A198">
        <v>44221</v>
      </c>
      <c r="B198" t="s">
        <v>1065</v>
      </c>
      <c r="C198" t="s">
        <v>1066</v>
      </c>
      <c r="D198" t="s">
        <v>1067</v>
      </c>
      <c r="E198" t="s">
        <v>698</v>
      </c>
    </row>
    <row r="199" spans="1:5">
      <c r="A199">
        <v>73221</v>
      </c>
      <c r="B199" t="s">
        <v>1068</v>
      </c>
      <c r="C199" t="s">
        <v>1069</v>
      </c>
      <c r="D199" t="s">
        <v>877</v>
      </c>
      <c r="E199" t="s">
        <v>763</v>
      </c>
    </row>
    <row r="200" spans="1:5">
      <c r="A200">
        <v>84221</v>
      </c>
      <c r="B200" t="s">
        <v>1070</v>
      </c>
      <c r="C200" t="s">
        <v>1071</v>
      </c>
      <c r="D200" t="s">
        <v>880</v>
      </c>
      <c r="E200" t="s">
        <v>763</v>
      </c>
    </row>
    <row r="201" spans="1:5">
      <c r="A201">
        <v>71221</v>
      </c>
      <c r="B201" t="s">
        <v>1072</v>
      </c>
      <c r="C201" t="s">
        <v>1073</v>
      </c>
      <c r="D201" t="s">
        <v>883</v>
      </c>
      <c r="E201" t="s">
        <v>763</v>
      </c>
    </row>
    <row r="202" spans="1:5">
      <c r="A202">
        <v>8221</v>
      </c>
      <c r="B202" t="s">
        <v>1074</v>
      </c>
      <c r="C202" t="s">
        <v>1075</v>
      </c>
      <c r="D202" t="s">
        <v>901</v>
      </c>
      <c r="E202" t="s">
        <v>698</v>
      </c>
    </row>
    <row r="203" spans="1:5">
      <c r="A203">
        <v>226</v>
      </c>
      <c r="B203" t="s">
        <v>1303</v>
      </c>
      <c r="C203" t="s">
        <v>1323</v>
      </c>
      <c r="D203" t="s">
        <v>1303</v>
      </c>
      <c r="E203" t="s">
        <v>871</v>
      </c>
    </row>
    <row r="204" spans="1:5">
      <c r="A204">
        <v>1226</v>
      </c>
      <c r="B204" t="s">
        <v>1324</v>
      </c>
      <c r="C204" t="s">
        <v>1325</v>
      </c>
      <c r="D204" t="s">
        <v>1326</v>
      </c>
      <c r="E204" t="s">
        <v>698</v>
      </c>
    </row>
    <row r="205" spans="1:5">
      <c r="A205">
        <v>422226</v>
      </c>
      <c r="B205" t="s">
        <v>1327</v>
      </c>
      <c r="C205" t="s">
        <v>1328</v>
      </c>
      <c r="D205" t="s">
        <v>1329</v>
      </c>
      <c r="E205" t="s">
        <v>698</v>
      </c>
    </row>
    <row r="206" spans="1:5">
      <c r="A206">
        <v>4226</v>
      </c>
      <c r="B206" t="s">
        <v>1330</v>
      </c>
      <c r="C206" t="s">
        <v>1331</v>
      </c>
      <c r="D206" t="s">
        <v>1332</v>
      </c>
      <c r="E206" t="s">
        <v>698</v>
      </c>
    </row>
    <row r="207" spans="1:5">
      <c r="A207">
        <v>227</v>
      </c>
      <c r="B207" t="s">
        <v>1303</v>
      </c>
      <c r="C207" t="s">
        <v>1333</v>
      </c>
      <c r="D207" t="s">
        <v>1303</v>
      </c>
      <c r="E207" t="s">
        <v>871</v>
      </c>
    </row>
    <row r="208" spans="1:5">
      <c r="A208">
        <v>1227</v>
      </c>
      <c r="B208" t="s">
        <v>1324</v>
      </c>
      <c r="C208" t="s">
        <v>1334</v>
      </c>
      <c r="D208" t="s">
        <v>1326</v>
      </c>
      <c r="E208" t="s">
        <v>698</v>
      </c>
    </row>
    <row r="209" spans="1:5">
      <c r="A209">
        <v>422227</v>
      </c>
      <c r="B209" t="s">
        <v>1327</v>
      </c>
      <c r="C209" t="s">
        <v>1335</v>
      </c>
      <c r="D209" t="s">
        <v>1329</v>
      </c>
      <c r="E209" t="s">
        <v>698</v>
      </c>
    </row>
    <row r="210" spans="1:5">
      <c r="A210">
        <v>4227</v>
      </c>
      <c r="B210" t="s">
        <v>1330</v>
      </c>
      <c r="C210" t="s">
        <v>1336</v>
      </c>
      <c r="D210" t="s">
        <v>1332</v>
      </c>
      <c r="E210" t="s">
        <v>698</v>
      </c>
    </row>
    <row r="211" spans="1:5">
      <c r="A211">
        <v>228</v>
      </c>
      <c r="B211" t="s">
        <v>1337</v>
      </c>
      <c r="C211" t="s">
        <v>1338</v>
      </c>
      <c r="D211" t="s">
        <v>928</v>
      </c>
      <c r="E211" t="s">
        <v>871</v>
      </c>
    </row>
    <row r="212" spans="1:5">
      <c r="A212">
        <v>2228</v>
      </c>
      <c r="B212" t="s">
        <v>1339</v>
      </c>
      <c r="C212" t="s">
        <v>1340</v>
      </c>
      <c r="D212" t="s">
        <v>1341</v>
      </c>
      <c r="E212" t="s">
        <v>698</v>
      </c>
    </row>
    <row r="213" spans="1:5">
      <c r="A213">
        <v>73228</v>
      </c>
      <c r="B213" t="s">
        <v>1342</v>
      </c>
      <c r="C213" t="s">
        <v>1343</v>
      </c>
      <c r="D213" t="s">
        <v>931</v>
      </c>
      <c r="E213" t="s">
        <v>763</v>
      </c>
    </row>
    <row r="214" spans="1:5">
      <c r="A214">
        <v>82228</v>
      </c>
      <c r="B214" t="s">
        <v>1344</v>
      </c>
      <c r="C214" t="s">
        <v>1345</v>
      </c>
      <c r="D214" t="s">
        <v>1346</v>
      </c>
      <c r="E214" t="s">
        <v>763</v>
      </c>
    </row>
    <row r="215" spans="1:5">
      <c r="A215">
        <v>71228</v>
      </c>
      <c r="B215" t="s">
        <v>1347</v>
      </c>
      <c r="C215" t="s">
        <v>1348</v>
      </c>
      <c r="D215" t="s">
        <v>1349</v>
      </c>
      <c r="E215" t="s">
        <v>763</v>
      </c>
    </row>
    <row r="216" spans="1:5">
      <c r="A216">
        <v>5228</v>
      </c>
      <c r="B216" t="s">
        <v>1350</v>
      </c>
      <c r="C216" t="s">
        <v>1351</v>
      </c>
      <c r="D216" t="s">
        <v>1352</v>
      </c>
      <c r="E216" t="s">
        <v>698</v>
      </c>
    </row>
    <row r="217" spans="1:5">
      <c r="A217">
        <v>229</v>
      </c>
      <c r="B217" t="s">
        <v>1353</v>
      </c>
      <c r="C217" t="s">
        <v>1354</v>
      </c>
      <c r="D217" t="s">
        <v>1031</v>
      </c>
      <c r="E217" t="s">
        <v>871</v>
      </c>
    </row>
    <row r="218" spans="1:5">
      <c r="A218">
        <v>44229</v>
      </c>
      <c r="B218" t="s">
        <v>1355</v>
      </c>
      <c r="C218" t="s">
        <v>1356</v>
      </c>
      <c r="D218" t="s">
        <v>1047</v>
      </c>
      <c r="E218" t="s">
        <v>698</v>
      </c>
    </row>
    <row r="219" spans="1:5">
      <c r="A219">
        <v>71229</v>
      </c>
      <c r="B219" t="s">
        <v>1357</v>
      </c>
      <c r="C219" t="s">
        <v>1358</v>
      </c>
      <c r="D219" t="s">
        <v>1040</v>
      </c>
      <c r="E219" t="s">
        <v>763</v>
      </c>
    </row>
    <row r="220" spans="1:5">
      <c r="A220">
        <v>84229</v>
      </c>
      <c r="B220" t="s">
        <v>1359</v>
      </c>
      <c r="C220" t="s">
        <v>1360</v>
      </c>
      <c r="D220" t="s">
        <v>1037</v>
      </c>
      <c r="E220" t="s">
        <v>763</v>
      </c>
    </row>
    <row r="221" spans="1:5">
      <c r="A221">
        <v>3229</v>
      </c>
      <c r="B221" t="s">
        <v>1361</v>
      </c>
      <c r="C221" t="s">
        <v>1362</v>
      </c>
      <c r="D221" t="s">
        <v>1052</v>
      </c>
      <c r="E221" t="s">
        <v>698</v>
      </c>
    </row>
    <row r="222" spans="1:5">
      <c r="A222">
        <v>230</v>
      </c>
      <c r="B222" t="s">
        <v>1294</v>
      </c>
      <c r="C222" t="s">
        <v>1363</v>
      </c>
      <c r="D222" t="s">
        <v>1294</v>
      </c>
      <c r="E222" t="s">
        <v>871</v>
      </c>
    </row>
    <row r="223" spans="1:5">
      <c r="A223">
        <v>429230</v>
      </c>
      <c r="B223" t="s">
        <v>1296</v>
      </c>
      <c r="C223" t="s">
        <v>1297</v>
      </c>
      <c r="D223" t="s">
        <v>1296</v>
      </c>
      <c r="E223" t="s">
        <v>698</v>
      </c>
    </row>
    <row r="224" spans="1:5">
      <c r="A224">
        <v>71230</v>
      </c>
      <c r="B224" t="s">
        <v>1298</v>
      </c>
      <c r="C224" t="s">
        <v>1364</v>
      </c>
      <c r="D224" t="s">
        <v>1300</v>
      </c>
      <c r="E224" t="s">
        <v>763</v>
      </c>
    </row>
    <row r="225" spans="1:5">
      <c r="A225">
        <v>601</v>
      </c>
      <c r="B225" t="s">
        <v>1076</v>
      </c>
      <c r="C225" t="s">
        <v>1365</v>
      </c>
      <c r="D225" t="s">
        <v>1365</v>
      </c>
      <c r="E225" t="s">
        <v>698</v>
      </c>
    </row>
    <row r="226" spans="1:5">
      <c r="A226">
        <v>602</v>
      </c>
      <c r="B226" t="s">
        <v>1077</v>
      </c>
      <c r="C226" t="s">
        <v>1366</v>
      </c>
      <c r="D226" t="s">
        <v>1366</v>
      </c>
      <c r="E226" t="s">
        <v>698</v>
      </c>
    </row>
    <row r="227" spans="1:5">
      <c r="A227">
        <v>603</v>
      </c>
      <c r="B227" t="s">
        <v>1078</v>
      </c>
      <c r="C227" t="s">
        <v>1367</v>
      </c>
      <c r="D227" t="s">
        <v>1367</v>
      </c>
      <c r="E227" t="s">
        <v>698</v>
      </c>
    </row>
    <row r="228" spans="1:5">
      <c r="A228">
        <v>604</v>
      </c>
      <c r="B228" t="s">
        <v>1079</v>
      </c>
      <c r="C228" t="s">
        <v>1368</v>
      </c>
      <c r="D228" t="s">
        <v>1368</v>
      </c>
      <c r="E228" t="s">
        <v>698</v>
      </c>
    </row>
    <row r="229" spans="1:5">
      <c r="A229">
        <v>606</v>
      </c>
      <c r="B229" t="s">
        <v>1369</v>
      </c>
      <c r="C229" t="s">
        <v>1370</v>
      </c>
      <c r="D229" t="s">
        <v>1370</v>
      </c>
      <c r="E229" t="s">
        <v>698</v>
      </c>
    </row>
    <row r="230" spans="1:5">
      <c r="A230">
        <v>611</v>
      </c>
      <c r="B230" t="s">
        <v>1080</v>
      </c>
      <c r="C230" t="s">
        <v>1371</v>
      </c>
      <c r="D230" t="s">
        <v>1371</v>
      </c>
      <c r="E230" t="s">
        <v>698</v>
      </c>
    </row>
    <row r="231" spans="1:5">
      <c r="A231">
        <v>612</v>
      </c>
      <c r="B231" t="s">
        <v>1372</v>
      </c>
      <c r="C231" t="s">
        <v>1373</v>
      </c>
      <c r="D231" t="s">
        <v>1373</v>
      </c>
      <c r="E231" t="s">
        <v>698</v>
      </c>
    </row>
    <row r="232" spans="1:5">
      <c r="A232">
        <v>691</v>
      </c>
      <c r="B232" t="s">
        <v>1374</v>
      </c>
      <c r="C232" t="s">
        <v>1375</v>
      </c>
      <c r="D232" t="s">
        <v>1375</v>
      </c>
      <c r="E232" t="s">
        <v>698</v>
      </c>
    </row>
    <row r="233" spans="1:5">
      <c r="A233">
        <v>696</v>
      </c>
      <c r="B233" t="s">
        <v>1376</v>
      </c>
      <c r="C233" t="s">
        <v>1377</v>
      </c>
      <c r="D233" t="s">
        <v>1377</v>
      </c>
      <c r="E233" t="s">
        <v>698</v>
      </c>
    </row>
    <row r="234" spans="1:5">
      <c r="A234">
        <v>701</v>
      </c>
      <c r="B234" t="s">
        <v>1081</v>
      </c>
      <c r="C234" t="s">
        <v>1082</v>
      </c>
      <c r="D234" t="s">
        <v>702</v>
      </c>
      <c r="E234" t="s">
        <v>698</v>
      </c>
    </row>
    <row r="235" spans="1:5">
      <c r="A235">
        <v>702</v>
      </c>
      <c r="B235" t="s">
        <v>1083</v>
      </c>
      <c r="C235" t="s">
        <v>1084</v>
      </c>
      <c r="D235" t="s">
        <v>706</v>
      </c>
      <c r="E235" t="s">
        <v>698</v>
      </c>
    </row>
    <row r="236" spans="1:5">
      <c r="A236">
        <v>703</v>
      </c>
      <c r="B236" t="s">
        <v>1085</v>
      </c>
      <c r="C236" t="s">
        <v>1086</v>
      </c>
      <c r="D236" t="s">
        <v>1087</v>
      </c>
      <c r="E236" t="s">
        <v>698</v>
      </c>
    </row>
    <row r="237" spans="1:5">
      <c r="A237">
        <v>704</v>
      </c>
      <c r="B237" t="s">
        <v>1088</v>
      </c>
      <c r="C237" t="s">
        <v>1089</v>
      </c>
      <c r="D237" t="s">
        <v>708</v>
      </c>
      <c r="E237" t="s">
        <v>698</v>
      </c>
    </row>
    <row r="238" spans="1:5">
      <c r="A238">
        <v>705</v>
      </c>
      <c r="B238" t="s">
        <v>1090</v>
      </c>
      <c r="C238" t="s">
        <v>1091</v>
      </c>
      <c r="D238" t="s">
        <v>710</v>
      </c>
      <c r="E238" t="s">
        <v>698</v>
      </c>
    </row>
    <row r="239" spans="1:5">
      <c r="A239">
        <v>706</v>
      </c>
      <c r="B239" t="s">
        <v>1092</v>
      </c>
      <c r="C239" t="s">
        <v>1093</v>
      </c>
      <c r="D239" t="s">
        <v>1094</v>
      </c>
      <c r="E239" t="s">
        <v>698</v>
      </c>
    </row>
    <row r="240" spans="1:5">
      <c r="A240">
        <v>709</v>
      </c>
      <c r="B240" t="s">
        <v>1095</v>
      </c>
      <c r="C240" t="s">
        <v>1096</v>
      </c>
      <c r="D240" t="s">
        <v>714</v>
      </c>
      <c r="E240" t="s">
        <v>698</v>
      </c>
    </row>
    <row r="241" spans="1:5">
      <c r="A241">
        <v>712</v>
      </c>
      <c r="B241" t="s">
        <v>1097</v>
      </c>
      <c r="C241" t="s">
        <v>1098</v>
      </c>
      <c r="D241" t="s">
        <v>716</v>
      </c>
      <c r="E241" t="s">
        <v>698</v>
      </c>
    </row>
    <row r="242" spans="1:5">
      <c r="A242">
        <v>715</v>
      </c>
      <c r="B242" t="s">
        <v>1099</v>
      </c>
      <c r="C242" t="s">
        <v>1100</v>
      </c>
      <c r="D242" t="s">
        <v>1101</v>
      </c>
      <c r="E242" t="s">
        <v>698</v>
      </c>
    </row>
    <row r="243" spans="1:5">
      <c r="A243">
        <v>718</v>
      </c>
      <c r="B243" t="s">
        <v>1102</v>
      </c>
      <c r="C243" t="s">
        <v>1103</v>
      </c>
      <c r="D243" t="s">
        <v>718</v>
      </c>
      <c r="E243" t="s">
        <v>698</v>
      </c>
    </row>
    <row r="244" spans="1:5">
      <c r="A244">
        <v>721</v>
      </c>
      <c r="B244" t="s">
        <v>1104</v>
      </c>
      <c r="C244" t="s">
        <v>1105</v>
      </c>
      <c r="D244" t="s">
        <v>1106</v>
      </c>
      <c r="E244" t="s">
        <v>698</v>
      </c>
    </row>
    <row r="245" spans="1:5">
      <c r="A245">
        <v>724</v>
      </c>
      <c r="B245" t="s">
        <v>1107</v>
      </c>
      <c r="C245" t="s">
        <v>1108</v>
      </c>
      <c r="D245" t="s">
        <v>1109</v>
      </c>
      <c r="E245" t="s">
        <v>698</v>
      </c>
    </row>
    <row r="246" spans="1:5">
      <c r="A246">
        <v>727</v>
      </c>
      <c r="B246" t="s">
        <v>1110</v>
      </c>
      <c r="C246" t="s">
        <v>1111</v>
      </c>
      <c r="D246" t="s">
        <v>1112</v>
      </c>
      <c r="E246" t="s">
        <v>698</v>
      </c>
    </row>
    <row r="247" spans="1:5">
      <c r="A247">
        <v>730</v>
      </c>
      <c r="B247" t="s">
        <v>1113</v>
      </c>
      <c r="C247" t="s">
        <v>1114</v>
      </c>
      <c r="D247" t="s">
        <v>1115</v>
      </c>
      <c r="E247" t="s">
        <v>698</v>
      </c>
    </row>
    <row r="248" spans="1:5">
      <c r="A248">
        <v>733</v>
      </c>
      <c r="B248" t="s">
        <v>1116</v>
      </c>
      <c r="C248" t="s">
        <v>1117</v>
      </c>
      <c r="D248" t="s">
        <v>720</v>
      </c>
      <c r="E248" t="s">
        <v>698</v>
      </c>
    </row>
    <row r="249" spans="1:5">
      <c r="A249">
        <v>734</v>
      </c>
      <c r="B249" t="s">
        <v>1118</v>
      </c>
      <c r="C249" t="s">
        <v>1119</v>
      </c>
      <c r="D249" t="s">
        <v>732</v>
      </c>
      <c r="E249" t="s">
        <v>698</v>
      </c>
    </row>
    <row r="250" spans="1:5">
      <c r="A250">
        <v>735</v>
      </c>
      <c r="B250" t="s">
        <v>1120</v>
      </c>
      <c r="C250" t="s">
        <v>1121</v>
      </c>
      <c r="D250" t="s">
        <v>722</v>
      </c>
      <c r="E250" t="s">
        <v>698</v>
      </c>
    </row>
    <row r="251" spans="1:5">
      <c r="A251">
        <v>736</v>
      </c>
      <c r="B251" t="s">
        <v>1122</v>
      </c>
      <c r="C251" t="s">
        <v>1123</v>
      </c>
      <c r="D251" t="s">
        <v>724</v>
      </c>
      <c r="E251" t="s">
        <v>698</v>
      </c>
    </row>
    <row r="252" spans="1:5">
      <c r="A252">
        <v>737</v>
      </c>
      <c r="B252" t="s">
        <v>1124</v>
      </c>
      <c r="C252" t="s">
        <v>1125</v>
      </c>
      <c r="D252" t="s">
        <v>726</v>
      </c>
      <c r="E252" t="s">
        <v>698</v>
      </c>
    </row>
    <row r="253" spans="1:5">
      <c r="A253">
        <v>738</v>
      </c>
      <c r="B253" t="s">
        <v>1126</v>
      </c>
      <c r="C253" t="s">
        <v>1127</v>
      </c>
      <c r="D253" t="s">
        <v>728</v>
      </c>
      <c r="E253" t="s">
        <v>698</v>
      </c>
    </row>
    <row r="254" spans="1:5">
      <c r="A254">
        <v>739</v>
      </c>
      <c r="B254" t="s">
        <v>1128</v>
      </c>
      <c r="C254" t="s">
        <v>1129</v>
      </c>
      <c r="D254" t="s">
        <v>1130</v>
      </c>
      <c r="E254" t="s">
        <v>698</v>
      </c>
    </row>
    <row r="255" spans="1:5">
      <c r="A255">
        <v>740</v>
      </c>
      <c r="B255" t="s">
        <v>1131</v>
      </c>
      <c r="C255" t="s">
        <v>1132</v>
      </c>
      <c r="D255" t="s">
        <v>1133</v>
      </c>
      <c r="E255" t="s">
        <v>698</v>
      </c>
    </row>
    <row r="256" spans="1:5">
      <c r="A256">
        <v>741</v>
      </c>
      <c r="B256" t="s">
        <v>1134</v>
      </c>
      <c r="C256" t="s">
        <v>1135</v>
      </c>
      <c r="D256" t="s">
        <v>1136</v>
      </c>
      <c r="E256" t="s">
        <v>698</v>
      </c>
    </row>
    <row r="257" spans="1:5">
      <c r="A257">
        <v>751</v>
      </c>
      <c r="B257" t="s">
        <v>1137</v>
      </c>
      <c r="C257" t="s">
        <v>1138</v>
      </c>
      <c r="D257" t="s">
        <v>1139</v>
      </c>
      <c r="E257" t="s">
        <v>698</v>
      </c>
    </row>
    <row r="258" spans="1:5">
      <c r="A258">
        <v>752</v>
      </c>
      <c r="B258" t="s">
        <v>1140</v>
      </c>
      <c r="C258" t="s">
        <v>1141</v>
      </c>
      <c r="D258" t="s">
        <v>816</v>
      </c>
      <c r="E258" t="s">
        <v>698</v>
      </c>
    </row>
    <row r="259" spans="1:5">
      <c r="A259">
        <v>753</v>
      </c>
      <c r="B259" t="s">
        <v>1142</v>
      </c>
      <c r="C259" t="s">
        <v>1143</v>
      </c>
      <c r="D259" t="s">
        <v>1144</v>
      </c>
      <c r="E259" t="s">
        <v>698</v>
      </c>
    </row>
    <row r="260" spans="1:5">
      <c r="A260">
        <v>754</v>
      </c>
      <c r="B260" t="s">
        <v>1145</v>
      </c>
      <c r="C260" t="s">
        <v>1146</v>
      </c>
      <c r="D260" t="s">
        <v>819</v>
      </c>
      <c r="E260" t="s">
        <v>698</v>
      </c>
    </row>
    <row r="261" spans="1:5">
      <c r="A261">
        <v>755</v>
      </c>
      <c r="B261" t="s">
        <v>1147</v>
      </c>
      <c r="C261" t="s">
        <v>1148</v>
      </c>
      <c r="D261" t="s">
        <v>1148</v>
      </c>
      <c r="E261" t="s">
        <v>698</v>
      </c>
    </row>
    <row r="262" spans="1:5">
      <c r="A262">
        <v>756</v>
      </c>
      <c r="B262" t="s">
        <v>1149</v>
      </c>
      <c r="C262" t="s">
        <v>1150</v>
      </c>
      <c r="D262" t="s">
        <v>1151</v>
      </c>
      <c r="E262" t="s">
        <v>698</v>
      </c>
    </row>
    <row r="263" spans="1:5">
      <c r="A263">
        <v>757</v>
      </c>
      <c r="B263" t="s">
        <v>1152</v>
      </c>
      <c r="C263" t="s">
        <v>1153</v>
      </c>
      <c r="D263" t="s">
        <v>822</v>
      </c>
      <c r="E263" t="s">
        <v>698</v>
      </c>
    </row>
    <row r="264" spans="1:5">
      <c r="A264">
        <v>758</v>
      </c>
      <c r="B264" t="s">
        <v>1154</v>
      </c>
      <c r="C264" t="s">
        <v>1155</v>
      </c>
      <c r="D264" t="s">
        <v>825</v>
      </c>
      <c r="E264" t="s">
        <v>698</v>
      </c>
    </row>
    <row r="265" spans="1:5">
      <c r="A265">
        <v>759</v>
      </c>
      <c r="B265" t="s">
        <v>1156</v>
      </c>
      <c r="C265" t="s">
        <v>1157</v>
      </c>
      <c r="D265" t="s">
        <v>1158</v>
      </c>
      <c r="E265" t="s">
        <v>698</v>
      </c>
    </row>
    <row r="266" spans="1:5">
      <c r="A266">
        <v>760</v>
      </c>
      <c r="B266" t="s">
        <v>1159</v>
      </c>
      <c r="C266" t="s">
        <v>1160</v>
      </c>
      <c r="D266" t="s">
        <v>1161</v>
      </c>
      <c r="E266" t="s">
        <v>698</v>
      </c>
    </row>
    <row r="267" spans="1:5">
      <c r="A267">
        <v>761</v>
      </c>
      <c r="B267" t="s">
        <v>1162</v>
      </c>
      <c r="C267" t="s">
        <v>1163</v>
      </c>
      <c r="D267" t="s">
        <v>732</v>
      </c>
      <c r="E267" t="s">
        <v>698</v>
      </c>
    </row>
    <row r="268" spans="1:5">
      <c r="A268">
        <v>762</v>
      </c>
      <c r="B268" t="s">
        <v>1164</v>
      </c>
      <c r="C268" t="s">
        <v>1165</v>
      </c>
      <c r="D268" t="s">
        <v>734</v>
      </c>
      <c r="E268" t="s">
        <v>698</v>
      </c>
    </row>
    <row r="269" spans="1:5">
      <c r="A269">
        <v>763</v>
      </c>
      <c r="B269" t="s">
        <v>1166</v>
      </c>
      <c r="C269" t="s">
        <v>1167</v>
      </c>
      <c r="D269" t="s">
        <v>1168</v>
      </c>
      <c r="E269" t="s">
        <v>698</v>
      </c>
    </row>
    <row r="270" spans="1:5">
      <c r="A270">
        <v>764</v>
      </c>
      <c r="B270" t="s">
        <v>1169</v>
      </c>
      <c r="C270" t="s">
        <v>1170</v>
      </c>
      <c r="D270" t="s">
        <v>1171</v>
      </c>
      <c r="E270" t="s">
        <v>698</v>
      </c>
    </row>
    <row r="271" spans="1:5">
      <c r="A271">
        <v>765</v>
      </c>
      <c r="B271" t="s">
        <v>1172</v>
      </c>
      <c r="C271" t="s">
        <v>1173</v>
      </c>
      <c r="D271" t="s">
        <v>1174</v>
      </c>
      <c r="E271" t="s">
        <v>698</v>
      </c>
    </row>
    <row r="272" spans="1:5">
      <c r="A272">
        <v>766</v>
      </c>
      <c r="B272" t="s">
        <v>1175</v>
      </c>
      <c r="C272" t="s">
        <v>1176</v>
      </c>
      <c r="D272" t="s">
        <v>1177</v>
      </c>
      <c r="E272" t="s">
        <v>698</v>
      </c>
    </row>
    <row r="273" spans="1:5">
      <c r="A273">
        <v>767</v>
      </c>
      <c r="B273" t="s">
        <v>1178</v>
      </c>
      <c r="C273" t="s">
        <v>1179</v>
      </c>
      <c r="D273" t="s">
        <v>1180</v>
      </c>
      <c r="E273" t="s">
        <v>698</v>
      </c>
    </row>
    <row r="274" spans="1:5">
      <c r="A274">
        <v>768</v>
      </c>
      <c r="B274" t="s">
        <v>1181</v>
      </c>
      <c r="C274" t="s">
        <v>1182</v>
      </c>
      <c r="D274" t="s">
        <v>1183</v>
      </c>
      <c r="E274" t="s">
        <v>698</v>
      </c>
    </row>
    <row r="275" spans="1:5">
      <c r="A275">
        <v>769</v>
      </c>
      <c r="B275" t="s">
        <v>1184</v>
      </c>
      <c r="C275" t="s">
        <v>1185</v>
      </c>
      <c r="D275" t="s">
        <v>1186</v>
      </c>
      <c r="E275" t="s">
        <v>698</v>
      </c>
    </row>
    <row r="276" spans="1:5">
      <c r="A276">
        <v>441</v>
      </c>
      <c r="B276" t="s">
        <v>1378</v>
      </c>
      <c r="C276" t="s">
        <v>1379</v>
      </c>
      <c r="D276" t="s">
        <v>1379</v>
      </c>
      <c r="E276" t="s">
        <v>698</v>
      </c>
    </row>
    <row r="277" spans="1:5">
      <c r="A277">
        <v>598</v>
      </c>
      <c r="B277" t="s">
        <v>761</v>
      </c>
      <c r="C277" t="s">
        <v>1380</v>
      </c>
      <c r="D277" t="s">
        <v>762</v>
      </c>
      <c r="E277" t="s">
        <v>763</v>
      </c>
    </row>
    <row r="278" spans="1:5">
      <c r="A278">
        <v>599</v>
      </c>
      <c r="B278" t="s">
        <v>764</v>
      </c>
      <c r="C278" t="s">
        <v>1381</v>
      </c>
      <c r="D278" t="s">
        <v>765</v>
      </c>
      <c r="E278" t="s">
        <v>763</v>
      </c>
    </row>
    <row r="279" spans="1:5">
      <c r="A279">
        <v>218</v>
      </c>
      <c r="B279" t="s">
        <v>1382</v>
      </c>
      <c r="C279" t="s">
        <v>1383</v>
      </c>
      <c r="D279" t="s">
        <v>1384</v>
      </c>
      <c r="E279" t="s">
        <v>871</v>
      </c>
    </row>
    <row r="280" spans="1:5">
      <c r="A280">
        <v>2218</v>
      </c>
      <c r="B280" t="s">
        <v>1385</v>
      </c>
      <c r="C280" t="s">
        <v>1386</v>
      </c>
      <c r="D280" t="s">
        <v>1387</v>
      </c>
      <c r="E280" t="s">
        <v>698</v>
      </c>
    </row>
    <row r="281" spans="1:5">
      <c r="A281">
        <v>495218</v>
      </c>
      <c r="B281" t="s">
        <v>1388</v>
      </c>
      <c r="C281" t="s">
        <v>1389</v>
      </c>
      <c r="D281" t="s">
        <v>1390</v>
      </c>
      <c r="E281" t="s">
        <v>763</v>
      </c>
    </row>
    <row r="282" spans="1:5">
      <c r="A282">
        <v>71218</v>
      </c>
      <c r="B282" t="s">
        <v>1391</v>
      </c>
      <c r="C282" t="s">
        <v>1392</v>
      </c>
      <c r="D282" t="s">
        <v>1393</v>
      </c>
      <c r="E282" t="s">
        <v>763</v>
      </c>
    </row>
    <row r="283" spans="1:5">
      <c r="A283">
        <v>219</v>
      </c>
      <c r="B283" t="s">
        <v>1394</v>
      </c>
      <c r="C283" t="s">
        <v>1395</v>
      </c>
      <c r="D283" t="s">
        <v>1384</v>
      </c>
      <c r="E283" t="s">
        <v>871</v>
      </c>
    </row>
    <row r="284" spans="1:5">
      <c r="A284">
        <v>71219</v>
      </c>
      <c r="B284" t="s">
        <v>1396</v>
      </c>
      <c r="C284" t="s">
        <v>1397</v>
      </c>
      <c r="D284" t="s">
        <v>1393</v>
      </c>
      <c r="E284" t="s">
        <v>763</v>
      </c>
    </row>
    <row r="285" spans="1:5">
      <c r="A285">
        <v>2219</v>
      </c>
      <c r="B285" t="s">
        <v>1398</v>
      </c>
      <c r="C285" t="s">
        <v>1399</v>
      </c>
      <c r="D285" t="s">
        <v>1387</v>
      </c>
      <c r="E285" t="s">
        <v>698</v>
      </c>
    </row>
    <row r="286" spans="1:5">
      <c r="A286">
        <v>495219</v>
      </c>
      <c r="B286" t="s">
        <v>1400</v>
      </c>
      <c r="C286" t="s">
        <v>1401</v>
      </c>
      <c r="D286" t="s">
        <v>1390</v>
      </c>
      <c r="E286" t="s">
        <v>763</v>
      </c>
    </row>
    <row r="287" spans="1:5">
      <c r="A287">
        <v>240</v>
      </c>
      <c r="B287" t="s">
        <v>1294</v>
      </c>
      <c r="C287" t="s">
        <v>1402</v>
      </c>
      <c r="D287" t="s">
        <v>1294</v>
      </c>
      <c r="E287" t="s">
        <v>871</v>
      </c>
    </row>
    <row r="288" spans="1:5">
      <c r="A288">
        <v>429240</v>
      </c>
      <c r="B288" t="s">
        <v>1296</v>
      </c>
      <c r="C288" t="s">
        <v>1297</v>
      </c>
      <c r="D288" t="s">
        <v>1296</v>
      </c>
      <c r="E288" t="s">
        <v>698</v>
      </c>
    </row>
    <row r="289" spans="1:5">
      <c r="A289">
        <v>598240</v>
      </c>
      <c r="B289" t="s">
        <v>1298</v>
      </c>
      <c r="C289" t="s">
        <v>1299</v>
      </c>
      <c r="D289" t="s">
        <v>1300</v>
      </c>
      <c r="E289" t="s">
        <v>763</v>
      </c>
    </row>
    <row r="290" spans="1:5">
      <c r="A290">
        <v>241</v>
      </c>
      <c r="B290" t="s">
        <v>1315</v>
      </c>
      <c r="C290" t="s">
        <v>1403</v>
      </c>
      <c r="D290" t="s">
        <v>1315</v>
      </c>
      <c r="E290" t="s">
        <v>871</v>
      </c>
    </row>
    <row r="291" spans="1:5">
      <c r="A291">
        <v>73241</v>
      </c>
      <c r="B291" t="s">
        <v>1317</v>
      </c>
      <c r="C291" t="s">
        <v>1318</v>
      </c>
      <c r="D291" t="s">
        <v>1319</v>
      </c>
      <c r="E291" t="s">
        <v>763</v>
      </c>
    </row>
    <row r="292" spans="1:5">
      <c r="A292">
        <v>494241</v>
      </c>
      <c r="B292" t="s">
        <v>1320</v>
      </c>
      <c r="C292" t="s">
        <v>1321</v>
      </c>
      <c r="D292" t="s">
        <v>1322</v>
      </c>
      <c r="E292" t="s">
        <v>763</v>
      </c>
    </row>
    <row r="293" spans="1:5">
      <c r="A293">
        <v>242</v>
      </c>
      <c r="B293" t="s">
        <v>1404</v>
      </c>
      <c r="C293" t="s">
        <v>1405</v>
      </c>
      <c r="D293" t="s">
        <v>1404</v>
      </c>
      <c r="E293" t="s">
        <v>871</v>
      </c>
    </row>
    <row r="294" spans="1:5">
      <c r="A294">
        <v>1242</v>
      </c>
      <c r="B294" t="s">
        <v>1406</v>
      </c>
      <c r="C294" t="s">
        <v>1407</v>
      </c>
      <c r="D294" t="s">
        <v>1406</v>
      </c>
      <c r="E294" t="s">
        <v>698</v>
      </c>
    </row>
    <row r="295" spans="1:5">
      <c r="A295">
        <v>73242</v>
      </c>
      <c r="B295" t="s">
        <v>1408</v>
      </c>
      <c r="C295" t="s">
        <v>1409</v>
      </c>
      <c r="D295" t="s">
        <v>1410</v>
      </c>
      <c r="E295" t="s">
        <v>763</v>
      </c>
    </row>
    <row r="296" spans="1:5">
      <c r="A296">
        <v>243</v>
      </c>
      <c r="B296" t="s">
        <v>1411</v>
      </c>
      <c r="C296" t="s">
        <v>1412</v>
      </c>
      <c r="D296" t="s">
        <v>1411</v>
      </c>
      <c r="E296" t="s">
        <v>871</v>
      </c>
    </row>
    <row r="297" spans="1:5">
      <c r="A297">
        <v>494243</v>
      </c>
      <c r="B297" t="s">
        <v>1413</v>
      </c>
      <c r="C297" t="s">
        <v>1414</v>
      </c>
      <c r="D297" t="s">
        <v>1415</v>
      </c>
      <c r="E297" t="s">
        <v>763</v>
      </c>
    </row>
    <row r="298" spans="1:5">
      <c r="A298">
        <v>428243</v>
      </c>
      <c r="B298" t="s">
        <v>1416</v>
      </c>
      <c r="C298" t="s">
        <v>1417</v>
      </c>
      <c r="D298" t="s">
        <v>1416</v>
      </c>
      <c r="E298" t="s">
        <v>698</v>
      </c>
    </row>
    <row r="299" spans="1:5">
      <c r="A299">
        <v>244</v>
      </c>
      <c r="B299" t="s">
        <v>1418</v>
      </c>
      <c r="C299" t="s">
        <v>1419</v>
      </c>
      <c r="D299" t="s">
        <v>1031</v>
      </c>
      <c r="E299" t="s">
        <v>871</v>
      </c>
    </row>
    <row r="300" spans="1:5">
      <c r="A300">
        <v>301244</v>
      </c>
      <c r="B300" t="s">
        <v>1420</v>
      </c>
      <c r="C300" t="s">
        <v>1421</v>
      </c>
      <c r="D300" t="s">
        <v>1422</v>
      </c>
      <c r="E300" t="s">
        <v>698</v>
      </c>
    </row>
    <row r="301" spans="1:5">
      <c r="A301">
        <v>353244</v>
      </c>
      <c r="B301" t="s">
        <v>1423</v>
      </c>
      <c r="C301" t="s">
        <v>1424</v>
      </c>
      <c r="D301" t="s">
        <v>1425</v>
      </c>
      <c r="E301" t="s">
        <v>763</v>
      </c>
    </row>
    <row r="302" spans="1:5">
      <c r="A302">
        <v>499244</v>
      </c>
      <c r="B302" t="s">
        <v>1426</v>
      </c>
      <c r="C302" t="s">
        <v>1427</v>
      </c>
      <c r="D302" t="s">
        <v>1428</v>
      </c>
      <c r="E302" t="s">
        <v>763</v>
      </c>
    </row>
    <row r="303" spans="1:5">
      <c r="A303">
        <v>5244</v>
      </c>
      <c r="B303" t="s">
        <v>1429</v>
      </c>
      <c r="C303" t="s">
        <v>1430</v>
      </c>
      <c r="D303" t="s">
        <v>1043</v>
      </c>
      <c r="E303" t="s">
        <v>698</v>
      </c>
    </row>
    <row r="304" spans="1:5">
      <c r="A304">
        <v>245</v>
      </c>
      <c r="B304" t="s">
        <v>1431</v>
      </c>
      <c r="C304" t="s">
        <v>1432</v>
      </c>
      <c r="D304" t="s">
        <v>1031</v>
      </c>
      <c r="E304" t="s">
        <v>871</v>
      </c>
    </row>
    <row r="305" spans="1:5">
      <c r="A305">
        <v>311245</v>
      </c>
      <c r="B305" t="s">
        <v>1433</v>
      </c>
      <c r="C305" t="s">
        <v>1434</v>
      </c>
      <c r="D305" t="s">
        <v>1435</v>
      </c>
      <c r="E305" t="s">
        <v>698</v>
      </c>
    </row>
    <row r="306" spans="1:5">
      <c r="A306">
        <v>353245</v>
      </c>
      <c r="B306" t="s">
        <v>1436</v>
      </c>
      <c r="C306" t="s">
        <v>1437</v>
      </c>
      <c r="D306" t="s">
        <v>1425</v>
      </c>
      <c r="E306" t="s">
        <v>763</v>
      </c>
    </row>
    <row r="307" spans="1:5">
      <c r="A307">
        <v>499245</v>
      </c>
      <c r="B307" t="s">
        <v>1438</v>
      </c>
      <c r="C307" t="s">
        <v>1439</v>
      </c>
      <c r="D307" t="s">
        <v>1428</v>
      </c>
      <c r="E307" t="s">
        <v>763</v>
      </c>
    </row>
    <row r="308" spans="1:5">
      <c r="A308">
        <v>6245</v>
      </c>
      <c r="B308" t="s">
        <v>1440</v>
      </c>
      <c r="C308" t="s">
        <v>1441</v>
      </c>
      <c r="D308" t="s">
        <v>1442</v>
      </c>
      <c r="E308" t="s">
        <v>698</v>
      </c>
    </row>
    <row r="309" spans="1:5">
      <c r="A309">
        <v>301</v>
      </c>
      <c r="B309" t="s">
        <v>1443</v>
      </c>
      <c r="C309" t="s">
        <v>1444</v>
      </c>
      <c r="D309" t="s">
        <v>1188</v>
      </c>
      <c r="E309" t="s">
        <v>698</v>
      </c>
    </row>
    <row r="310" spans="1:5">
      <c r="A310">
        <v>311</v>
      </c>
      <c r="B310" t="s">
        <v>1445</v>
      </c>
      <c r="C310" t="s">
        <v>1446</v>
      </c>
      <c r="D310" t="s">
        <v>700</v>
      </c>
      <c r="E310" t="s">
        <v>698</v>
      </c>
    </row>
    <row r="311" spans="1:5">
      <c r="A311">
        <v>312</v>
      </c>
      <c r="B311" t="s">
        <v>1447</v>
      </c>
      <c r="C311" t="s">
        <v>1448</v>
      </c>
      <c r="D311" t="s">
        <v>1207</v>
      </c>
      <c r="E311" t="s">
        <v>698</v>
      </c>
    </row>
    <row r="312" spans="1:5">
      <c r="A312">
        <v>313</v>
      </c>
      <c r="B312" t="s">
        <v>1449</v>
      </c>
      <c r="C312" t="s">
        <v>1450</v>
      </c>
      <c r="D312" t="s">
        <v>1200</v>
      </c>
      <c r="E312" t="s">
        <v>698</v>
      </c>
    </row>
    <row r="313" spans="1:5">
      <c r="A313">
        <v>353</v>
      </c>
      <c r="B313" t="s">
        <v>766</v>
      </c>
      <c r="C313" t="s">
        <v>1451</v>
      </c>
      <c r="D313" t="s">
        <v>767</v>
      </c>
      <c r="E313" t="s">
        <v>763</v>
      </c>
    </row>
  </sheetData>
  <phoneticPr fontId="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2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G10" sqref="G10:H10"/>
    </sheetView>
  </sheetViews>
  <sheetFormatPr defaultColWidth="3.625" defaultRowHeight="13.5"/>
  <cols>
    <col min="1" max="1" width="4.625" style="30" bestFit="1" customWidth="1"/>
    <col min="2" max="2" width="8.25" style="30" customWidth="1"/>
    <col min="3" max="3" width="15" style="30" customWidth="1"/>
    <col min="4" max="4" width="12.25" style="30" customWidth="1"/>
    <col min="5" max="6" width="4.5" style="30" customWidth="1"/>
    <col min="7" max="7" width="19.875" style="30" customWidth="1"/>
    <col min="8" max="8" width="9.25" style="30" customWidth="1"/>
    <col min="9" max="9" width="3.125" style="30" customWidth="1"/>
    <col min="10" max="10" width="2.5" style="30" customWidth="1"/>
    <col min="11" max="11" width="3.125" style="30" customWidth="1"/>
    <col min="12" max="12" width="2.5" style="30" customWidth="1"/>
    <col min="13" max="13" width="3.125" style="30" customWidth="1"/>
    <col min="14" max="14" width="7.125" style="30" customWidth="1"/>
    <col min="15" max="17" width="3.625" style="30"/>
    <col min="18" max="18" width="10.5" style="19" bestFit="1" customWidth="1"/>
    <col min="19" max="19" width="38.25" style="20" bestFit="1" customWidth="1"/>
    <col min="20" max="20" width="9.5" style="19" bestFit="1" customWidth="1"/>
    <col min="21" max="21" width="11.625" style="19" bestFit="1" customWidth="1"/>
    <col min="22" max="22" width="9.5" style="19" bestFit="1" customWidth="1"/>
    <col min="23" max="23" width="8.5" style="19" bestFit="1" customWidth="1"/>
    <col min="24" max="24" width="15" style="19" bestFit="1" customWidth="1"/>
    <col min="25" max="25" width="6.625" style="19" customWidth="1"/>
    <col min="26" max="26" width="17.2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6.375" style="19" customWidth="1"/>
    <col min="31" max="31" width="6.75" style="19" customWidth="1"/>
    <col min="32" max="32" width="13" style="19" customWidth="1"/>
    <col min="33" max="33" width="7.5" style="31" bestFit="1" customWidth="1"/>
    <col min="34" max="34" width="6.25" style="31" customWidth="1"/>
    <col min="35" max="35" width="13.875" style="32" bestFit="1" customWidth="1"/>
    <col min="36" max="16384" width="3.625" style="30"/>
  </cols>
  <sheetData>
    <row r="1" spans="1:35" ht="60" customHeight="1">
      <c r="A1" s="282" t="s">
        <v>1694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35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35" ht="22.5" customHeight="1" thickBot="1">
      <c r="A3" s="253" t="s">
        <v>0</v>
      </c>
      <c r="B3" s="254"/>
      <c r="C3" s="268">
        <f>基礎データ【必ず入力してください】!$C$2</f>
        <v>0</v>
      </c>
      <c r="D3" s="269"/>
      <c r="E3" s="269"/>
      <c r="F3" s="269"/>
      <c r="G3" s="270"/>
      <c r="H3" s="254" t="s">
        <v>11</v>
      </c>
      <c r="I3" s="254"/>
      <c r="J3" s="277">
        <f>基礎データ【必ず入力してください】!$C$7</f>
        <v>0</v>
      </c>
      <c r="K3" s="278"/>
      <c r="L3" s="278"/>
      <c r="M3" s="278"/>
      <c r="N3" s="279"/>
      <c r="P3" s="30" t="s">
        <v>6</v>
      </c>
      <c r="Q3" s="30">
        <f>COUNTIF(F7:F31,"男")</f>
        <v>0</v>
      </c>
      <c r="Y3" s="274" t="s">
        <v>303</v>
      </c>
      <c r="Z3" s="275"/>
      <c r="AA3" s="34" t="s">
        <v>304</v>
      </c>
      <c r="AB3" s="34" t="s">
        <v>311</v>
      </c>
      <c r="AC3" s="35" t="s">
        <v>306</v>
      </c>
      <c r="AD3" s="36"/>
    </row>
    <row r="4" spans="1:35" ht="22.5" customHeight="1" thickTop="1">
      <c r="A4" s="245" t="s">
        <v>12</v>
      </c>
      <c r="B4" s="246"/>
      <c r="C4" s="271">
        <f>基礎データ【必ず入力してください】!$C$9</f>
        <v>0</v>
      </c>
      <c r="D4" s="265"/>
      <c r="E4" s="265"/>
      <c r="F4" s="265"/>
      <c r="G4" s="272"/>
      <c r="H4" s="248" t="s">
        <v>16</v>
      </c>
      <c r="I4" s="248"/>
      <c r="J4" s="271">
        <f>基礎データ【必ず入力してください】!$C$8</f>
        <v>0</v>
      </c>
      <c r="K4" s="265"/>
      <c r="L4" s="265"/>
      <c r="M4" s="265"/>
      <c r="N4" s="276"/>
      <c r="P4" s="30" t="s">
        <v>7</v>
      </c>
      <c r="Q4" s="30">
        <f>COUNTIF(F7:F31,"女")</f>
        <v>0</v>
      </c>
      <c r="Y4" s="280">
        <f>C3</f>
        <v>0</v>
      </c>
      <c r="Z4" s="281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</row>
    <row r="5" spans="1:35" ht="17.25" customHeight="1">
      <c r="A5" s="251"/>
      <c r="B5" s="234" t="s">
        <v>1</v>
      </c>
      <c r="C5" s="234" t="s">
        <v>2</v>
      </c>
      <c r="D5" s="234"/>
      <c r="E5" s="234" t="s">
        <v>3</v>
      </c>
      <c r="F5" s="234" t="s">
        <v>4</v>
      </c>
      <c r="G5" s="238" t="s">
        <v>330</v>
      </c>
      <c r="H5" s="239"/>
      <c r="I5" s="234" t="s">
        <v>8</v>
      </c>
      <c r="J5" s="234"/>
      <c r="K5" s="234"/>
      <c r="L5" s="234"/>
      <c r="M5" s="234"/>
      <c r="N5" s="258" t="s">
        <v>5</v>
      </c>
    </row>
    <row r="6" spans="1:35" ht="17.25" customHeight="1" thickBot="1">
      <c r="A6" s="252"/>
      <c r="B6" s="235"/>
      <c r="C6" s="64" t="s">
        <v>10</v>
      </c>
      <c r="D6" s="64" t="s">
        <v>9</v>
      </c>
      <c r="E6" s="235"/>
      <c r="F6" s="235"/>
      <c r="G6" s="240"/>
      <c r="H6" s="241"/>
      <c r="I6" s="235"/>
      <c r="J6" s="235"/>
      <c r="K6" s="235"/>
      <c r="L6" s="235"/>
      <c r="M6" s="235"/>
      <c r="N6" s="259"/>
      <c r="R6" s="17" t="s">
        <v>18</v>
      </c>
      <c r="S6" s="18" t="s">
        <v>308</v>
      </c>
      <c r="T6" s="17" t="s">
        <v>345</v>
      </c>
      <c r="U6" s="17" t="s">
        <v>332</v>
      </c>
      <c r="V6" s="17" t="s">
        <v>333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302</v>
      </c>
      <c r="AC6" s="17" t="s">
        <v>24</v>
      </c>
      <c r="AD6" s="17" t="s">
        <v>475</v>
      </c>
      <c r="AE6" s="17" t="s">
        <v>307</v>
      </c>
      <c r="AF6" s="17" t="s">
        <v>473</v>
      </c>
      <c r="AG6" s="31" t="s">
        <v>391</v>
      </c>
      <c r="AI6" s="39" t="s">
        <v>474</v>
      </c>
    </row>
    <row r="7" spans="1:35" ht="22.5" customHeight="1" thickTop="1">
      <c r="A7" s="40">
        <v>1</v>
      </c>
      <c r="B7" s="7"/>
      <c r="C7" s="27"/>
      <c r="D7" s="7"/>
      <c r="E7" s="7"/>
      <c r="F7" s="7"/>
      <c r="G7" s="236"/>
      <c r="H7" s="237"/>
      <c r="I7" s="8"/>
      <c r="J7" s="9"/>
      <c r="K7" s="9"/>
      <c r="L7" s="9"/>
      <c r="M7" s="10"/>
      <c r="N7" s="11"/>
      <c r="R7" s="2" t="str">
        <f t="shared" ref="R7:R31" si="0">IF(ISBLANK(B7),"",VLOOKUP(CONCATENATE($AB$4,F7),区分性別,2,FALSE)+B7*100)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1">IF($S7="","",VLOOKUP($S7,種目,3,FALSE))</f>
        <v/>
      </c>
      <c r="V7" s="1" t="str">
        <f t="shared" ref="V7:V31" si="2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3">IF(ISNUMBER(Y7),VLOOKUP(AG7,県,2,FALSE),"")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1" t="s">
        <v>355</v>
      </c>
      <c r="AI7" s="39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42">
        <v>2</v>
      </c>
      <c r="B8" s="12"/>
      <c r="C8" s="12"/>
      <c r="D8" s="12"/>
      <c r="E8" s="7"/>
      <c r="F8" s="7"/>
      <c r="G8" s="236"/>
      <c r="H8" s="237"/>
      <c r="I8" s="13"/>
      <c r="J8" s="14"/>
      <c r="K8" s="14"/>
      <c r="L8" s="14"/>
      <c r="M8" s="15"/>
      <c r="N8" s="11"/>
      <c r="R8" s="2" t="str">
        <f t="shared" si="0"/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1"/>
        <v/>
      </c>
      <c r="V8" s="1" t="str">
        <f t="shared" si="2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3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41" t="s">
        <v>355</v>
      </c>
      <c r="AI8" s="39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42">
        <v>3</v>
      </c>
      <c r="B9" s="12"/>
      <c r="C9" s="12"/>
      <c r="D9" s="12"/>
      <c r="E9" s="7"/>
      <c r="F9" s="7"/>
      <c r="G9" s="236"/>
      <c r="H9" s="237"/>
      <c r="I9" s="13"/>
      <c r="J9" s="14"/>
      <c r="K9" s="14"/>
      <c r="L9" s="14"/>
      <c r="M9" s="15"/>
      <c r="N9" s="11"/>
      <c r="R9" s="2" t="str">
        <f t="shared" si="0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1"/>
        <v/>
      </c>
      <c r="V9" s="1" t="str">
        <f t="shared" si="2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3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41" t="s">
        <v>355</v>
      </c>
      <c r="AI9" s="39" t="str">
        <f t="shared" si="13"/>
        <v>　</v>
      </c>
    </row>
    <row r="10" spans="1:35" ht="22.5" customHeight="1">
      <c r="A10" s="42">
        <v>4</v>
      </c>
      <c r="B10" s="12"/>
      <c r="C10" s="12"/>
      <c r="D10" s="12"/>
      <c r="E10" s="7"/>
      <c r="F10" s="7"/>
      <c r="G10" s="236"/>
      <c r="H10" s="237"/>
      <c r="I10" s="13"/>
      <c r="J10" s="14"/>
      <c r="K10" s="14"/>
      <c r="L10" s="14"/>
      <c r="M10" s="15"/>
      <c r="N10" s="11"/>
      <c r="R10" s="2" t="str">
        <f t="shared" si="0"/>
        <v/>
      </c>
      <c r="S10" s="22" t="str">
        <f t="shared" si="14"/>
        <v/>
      </c>
      <c r="T10" s="1" t="str">
        <f t="shared" si="4"/>
        <v/>
      </c>
      <c r="U10" s="1" t="str">
        <f t="shared" si="1"/>
        <v/>
      </c>
      <c r="V10" s="1" t="str">
        <f t="shared" si="2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3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41" t="s">
        <v>355</v>
      </c>
      <c r="AI10" s="39" t="str">
        <f t="shared" si="13"/>
        <v>　</v>
      </c>
    </row>
    <row r="11" spans="1:35" ht="22.5" customHeight="1">
      <c r="A11" s="42">
        <v>5</v>
      </c>
      <c r="B11" s="7"/>
      <c r="C11" s="27"/>
      <c r="D11" s="7"/>
      <c r="E11" s="7"/>
      <c r="F11" s="7"/>
      <c r="G11" s="236"/>
      <c r="H11" s="237"/>
      <c r="I11" s="13"/>
      <c r="J11" s="14"/>
      <c r="K11" s="14"/>
      <c r="L11" s="14"/>
      <c r="M11" s="15"/>
      <c r="N11" s="11"/>
      <c r="R11" s="2" t="str">
        <f t="shared" si="0"/>
        <v/>
      </c>
      <c r="S11" s="22" t="str">
        <f t="shared" si="14"/>
        <v/>
      </c>
      <c r="T11" s="1" t="str">
        <f t="shared" si="4"/>
        <v/>
      </c>
      <c r="U11" s="1" t="str">
        <f t="shared" si="1"/>
        <v/>
      </c>
      <c r="V11" s="1" t="str">
        <f t="shared" si="2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3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41" t="s">
        <v>355</v>
      </c>
      <c r="AI11" s="39" t="str">
        <f t="shared" si="13"/>
        <v>　</v>
      </c>
    </row>
    <row r="12" spans="1:35" ht="22.5" customHeight="1">
      <c r="A12" s="42">
        <v>6</v>
      </c>
      <c r="B12" s="12"/>
      <c r="C12" s="12"/>
      <c r="D12" s="12"/>
      <c r="E12" s="7"/>
      <c r="F12" s="7"/>
      <c r="G12" s="236"/>
      <c r="H12" s="237"/>
      <c r="I12" s="13"/>
      <c r="J12" s="14"/>
      <c r="K12" s="14"/>
      <c r="L12" s="14"/>
      <c r="M12" s="15"/>
      <c r="N12" s="11"/>
      <c r="R12" s="2" t="str">
        <f t="shared" si="0"/>
        <v/>
      </c>
      <c r="S12" s="22" t="str">
        <f t="shared" si="14"/>
        <v/>
      </c>
      <c r="T12" s="1" t="str">
        <f t="shared" si="4"/>
        <v/>
      </c>
      <c r="U12" s="1" t="str">
        <f t="shared" si="1"/>
        <v/>
      </c>
      <c r="V12" s="1" t="str">
        <f t="shared" si="2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3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41" t="s">
        <v>355</v>
      </c>
      <c r="AI12" s="39" t="str">
        <f t="shared" si="13"/>
        <v>　</v>
      </c>
    </row>
    <row r="13" spans="1:35" ht="22.5" customHeight="1">
      <c r="A13" s="42">
        <v>7</v>
      </c>
      <c r="B13" s="12"/>
      <c r="C13" s="12"/>
      <c r="D13" s="12"/>
      <c r="E13" s="7"/>
      <c r="F13" s="7"/>
      <c r="G13" s="236"/>
      <c r="H13" s="237"/>
      <c r="I13" s="13"/>
      <c r="J13" s="14"/>
      <c r="K13" s="14"/>
      <c r="L13" s="14"/>
      <c r="M13" s="15"/>
      <c r="N13" s="11"/>
      <c r="R13" s="2" t="str">
        <f t="shared" si="0"/>
        <v/>
      </c>
      <c r="S13" s="22" t="str">
        <f t="shared" si="14"/>
        <v/>
      </c>
      <c r="T13" s="1" t="str">
        <f t="shared" si="4"/>
        <v/>
      </c>
      <c r="U13" s="1" t="str">
        <f t="shared" si="1"/>
        <v/>
      </c>
      <c r="V13" s="1" t="str">
        <f t="shared" si="2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3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41" t="s">
        <v>355</v>
      </c>
      <c r="AI13" s="39" t="str">
        <f t="shared" si="13"/>
        <v>　</v>
      </c>
    </row>
    <row r="14" spans="1:35" ht="22.5" customHeight="1">
      <c r="A14" s="42">
        <v>8</v>
      </c>
      <c r="B14" s="12"/>
      <c r="C14" s="12"/>
      <c r="D14" s="12"/>
      <c r="E14" s="7"/>
      <c r="F14" s="7"/>
      <c r="G14" s="236"/>
      <c r="H14" s="237"/>
      <c r="I14" s="13"/>
      <c r="J14" s="14"/>
      <c r="K14" s="14"/>
      <c r="L14" s="14"/>
      <c r="M14" s="15"/>
      <c r="N14" s="11"/>
      <c r="R14" s="2" t="str">
        <f t="shared" si="0"/>
        <v/>
      </c>
      <c r="S14" s="22" t="str">
        <f t="shared" si="14"/>
        <v/>
      </c>
      <c r="T14" s="1" t="str">
        <f t="shared" si="4"/>
        <v/>
      </c>
      <c r="U14" s="1" t="str">
        <f t="shared" si="1"/>
        <v/>
      </c>
      <c r="V14" s="1" t="str">
        <f t="shared" si="2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3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41" t="s">
        <v>355</v>
      </c>
      <c r="AI14" s="39" t="str">
        <f t="shared" si="13"/>
        <v>　</v>
      </c>
    </row>
    <row r="15" spans="1:35" ht="22.5" customHeight="1">
      <c r="A15" s="42">
        <v>9</v>
      </c>
      <c r="B15" s="7"/>
      <c r="C15" s="27"/>
      <c r="D15" s="7"/>
      <c r="E15" s="7"/>
      <c r="F15" s="7"/>
      <c r="G15" s="236"/>
      <c r="H15" s="237"/>
      <c r="I15" s="13"/>
      <c r="J15" s="14"/>
      <c r="K15" s="14"/>
      <c r="L15" s="14"/>
      <c r="M15" s="15"/>
      <c r="N15" s="11"/>
      <c r="R15" s="2" t="str">
        <f t="shared" si="0"/>
        <v/>
      </c>
      <c r="S15" s="22" t="str">
        <f t="shared" si="14"/>
        <v/>
      </c>
      <c r="T15" s="1" t="str">
        <f t="shared" si="4"/>
        <v/>
      </c>
      <c r="U15" s="1" t="str">
        <f t="shared" si="1"/>
        <v/>
      </c>
      <c r="V15" s="1" t="str">
        <f t="shared" si="2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3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41" t="s">
        <v>355</v>
      </c>
      <c r="AI15" s="39" t="str">
        <f t="shared" si="13"/>
        <v>　</v>
      </c>
    </row>
    <row r="16" spans="1:35" ht="22.5" customHeight="1">
      <c r="A16" s="42">
        <v>10</v>
      </c>
      <c r="B16" s="12"/>
      <c r="C16" s="12"/>
      <c r="D16" s="12"/>
      <c r="E16" s="7"/>
      <c r="F16" s="7"/>
      <c r="G16" s="236"/>
      <c r="H16" s="237"/>
      <c r="I16" s="13"/>
      <c r="J16" s="14"/>
      <c r="K16" s="14"/>
      <c r="L16" s="14"/>
      <c r="M16" s="15"/>
      <c r="N16" s="11"/>
      <c r="R16" s="2" t="str">
        <f t="shared" si="0"/>
        <v/>
      </c>
      <c r="S16" s="22" t="str">
        <f t="shared" si="14"/>
        <v/>
      </c>
      <c r="T16" s="1" t="str">
        <f t="shared" si="4"/>
        <v/>
      </c>
      <c r="U16" s="1" t="str">
        <f t="shared" si="1"/>
        <v/>
      </c>
      <c r="V16" s="1" t="str">
        <f t="shared" si="2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3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41" t="s">
        <v>355</v>
      </c>
      <c r="AI16" s="39" t="str">
        <f t="shared" si="13"/>
        <v>　</v>
      </c>
    </row>
    <row r="17" spans="1:35" ht="22.5" customHeight="1">
      <c r="A17" s="42">
        <v>11</v>
      </c>
      <c r="B17" s="12"/>
      <c r="C17" s="12"/>
      <c r="D17" s="12"/>
      <c r="E17" s="7"/>
      <c r="F17" s="7"/>
      <c r="G17" s="236"/>
      <c r="H17" s="237"/>
      <c r="I17" s="13"/>
      <c r="J17" s="14"/>
      <c r="K17" s="14"/>
      <c r="L17" s="14"/>
      <c r="M17" s="15"/>
      <c r="N17" s="11"/>
      <c r="R17" s="2" t="str">
        <f t="shared" si="0"/>
        <v/>
      </c>
      <c r="S17" s="22" t="str">
        <f t="shared" si="14"/>
        <v/>
      </c>
      <c r="T17" s="1" t="str">
        <f t="shared" si="4"/>
        <v/>
      </c>
      <c r="U17" s="1" t="str">
        <f t="shared" si="1"/>
        <v/>
      </c>
      <c r="V17" s="1" t="str">
        <f t="shared" si="2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3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41" t="s">
        <v>355</v>
      </c>
      <c r="AI17" s="39" t="str">
        <f t="shared" si="13"/>
        <v>　</v>
      </c>
    </row>
    <row r="18" spans="1:35" ht="22.5" customHeight="1">
      <c r="A18" s="42">
        <v>12</v>
      </c>
      <c r="B18" s="12"/>
      <c r="C18" s="12"/>
      <c r="D18" s="12"/>
      <c r="E18" s="7"/>
      <c r="F18" s="7"/>
      <c r="G18" s="236"/>
      <c r="H18" s="237"/>
      <c r="I18" s="13"/>
      <c r="J18" s="14"/>
      <c r="K18" s="14"/>
      <c r="L18" s="14"/>
      <c r="M18" s="15"/>
      <c r="N18" s="11"/>
      <c r="R18" s="2" t="str">
        <f t="shared" si="0"/>
        <v/>
      </c>
      <c r="S18" s="22" t="str">
        <f t="shared" si="14"/>
        <v/>
      </c>
      <c r="T18" s="1" t="str">
        <f t="shared" si="4"/>
        <v/>
      </c>
      <c r="U18" s="1" t="str">
        <f t="shared" si="1"/>
        <v/>
      </c>
      <c r="V18" s="1" t="str">
        <f t="shared" si="2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3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41" t="s">
        <v>355</v>
      </c>
      <c r="AI18" s="39" t="str">
        <f t="shared" si="13"/>
        <v>　</v>
      </c>
    </row>
    <row r="19" spans="1:35" ht="22.5" customHeight="1">
      <c r="A19" s="42">
        <v>13</v>
      </c>
      <c r="B19" s="7"/>
      <c r="C19" s="27"/>
      <c r="D19" s="7"/>
      <c r="E19" s="7"/>
      <c r="F19" s="7"/>
      <c r="G19" s="236"/>
      <c r="H19" s="237"/>
      <c r="I19" s="13"/>
      <c r="J19" s="14"/>
      <c r="K19" s="14"/>
      <c r="L19" s="14"/>
      <c r="M19" s="15"/>
      <c r="N19" s="11"/>
      <c r="R19" s="2" t="str">
        <f t="shared" si="0"/>
        <v/>
      </c>
      <c r="S19" s="22" t="str">
        <f t="shared" si="14"/>
        <v/>
      </c>
      <c r="T19" s="1" t="str">
        <f t="shared" si="4"/>
        <v/>
      </c>
      <c r="U19" s="1" t="str">
        <f t="shared" si="1"/>
        <v/>
      </c>
      <c r="V19" s="1" t="str">
        <f t="shared" si="2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3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41" t="s">
        <v>355</v>
      </c>
      <c r="AI19" s="39" t="str">
        <f t="shared" si="13"/>
        <v>　</v>
      </c>
    </row>
    <row r="20" spans="1:35" ht="22.5" customHeight="1">
      <c r="A20" s="42">
        <v>14</v>
      </c>
      <c r="B20" s="12"/>
      <c r="C20" s="12"/>
      <c r="D20" s="12"/>
      <c r="E20" s="7"/>
      <c r="F20" s="7"/>
      <c r="G20" s="236"/>
      <c r="H20" s="237"/>
      <c r="I20" s="13"/>
      <c r="J20" s="14"/>
      <c r="K20" s="14"/>
      <c r="L20" s="14"/>
      <c r="M20" s="15"/>
      <c r="N20" s="11"/>
      <c r="R20" s="2" t="str">
        <f t="shared" si="0"/>
        <v/>
      </c>
      <c r="S20" s="22" t="str">
        <f t="shared" si="14"/>
        <v/>
      </c>
      <c r="T20" s="1" t="str">
        <f t="shared" si="4"/>
        <v/>
      </c>
      <c r="U20" s="1" t="str">
        <f t="shared" si="1"/>
        <v/>
      </c>
      <c r="V20" s="1" t="str">
        <f t="shared" si="2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3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41" t="s">
        <v>355</v>
      </c>
      <c r="AI20" s="39" t="str">
        <f t="shared" si="13"/>
        <v>　</v>
      </c>
    </row>
    <row r="21" spans="1:35" ht="22.5" customHeight="1">
      <c r="A21" s="42">
        <v>15</v>
      </c>
      <c r="B21" s="12"/>
      <c r="C21" s="12"/>
      <c r="D21" s="12"/>
      <c r="E21" s="7"/>
      <c r="F21" s="7"/>
      <c r="G21" s="236"/>
      <c r="H21" s="237"/>
      <c r="I21" s="13"/>
      <c r="J21" s="14"/>
      <c r="K21" s="14"/>
      <c r="L21" s="14"/>
      <c r="M21" s="15"/>
      <c r="N21" s="11"/>
      <c r="R21" s="2" t="str">
        <f t="shared" si="0"/>
        <v/>
      </c>
      <c r="S21" s="22" t="str">
        <f t="shared" si="14"/>
        <v/>
      </c>
      <c r="T21" s="1" t="str">
        <f t="shared" si="4"/>
        <v/>
      </c>
      <c r="U21" s="1" t="str">
        <f t="shared" si="1"/>
        <v/>
      </c>
      <c r="V21" s="1" t="str">
        <f t="shared" si="2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3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41" t="s">
        <v>355</v>
      </c>
      <c r="AI21" s="39" t="str">
        <f t="shared" si="13"/>
        <v>　</v>
      </c>
    </row>
    <row r="22" spans="1:35" ht="22.5" customHeight="1">
      <c r="A22" s="42">
        <v>16</v>
      </c>
      <c r="B22" s="12"/>
      <c r="C22" s="12"/>
      <c r="D22" s="12"/>
      <c r="E22" s="7"/>
      <c r="F22" s="7"/>
      <c r="G22" s="236"/>
      <c r="H22" s="237"/>
      <c r="I22" s="13"/>
      <c r="J22" s="14"/>
      <c r="K22" s="14"/>
      <c r="L22" s="14"/>
      <c r="M22" s="15"/>
      <c r="N22" s="11"/>
      <c r="R22" s="2" t="str">
        <f t="shared" si="0"/>
        <v/>
      </c>
      <c r="S22" s="22" t="str">
        <f t="shared" si="14"/>
        <v/>
      </c>
      <c r="T22" s="1" t="str">
        <f t="shared" si="4"/>
        <v/>
      </c>
      <c r="U22" s="1" t="str">
        <f t="shared" si="1"/>
        <v/>
      </c>
      <c r="V22" s="1" t="str">
        <f t="shared" si="2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3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41" t="s">
        <v>355</v>
      </c>
      <c r="AI22" s="39" t="str">
        <f t="shared" si="13"/>
        <v>　</v>
      </c>
    </row>
    <row r="23" spans="1:35" ht="22.5" customHeight="1">
      <c r="A23" s="42">
        <v>17</v>
      </c>
      <c r="B23" s="7"/>
      <c r="C23" s="27"/>
      <c r="D23" s="7"/>
      <c r="E23" s="7"/>
      <c r="F23" s="7"/>
      <c r="G23" s="236"/>
      <c r="H23" s="237"/>
      <c r="I23" s="13"/>
      <c r="J23" s="14"/>
      <c r="K23" s="14"/>
      <c r="L23" s="14"/>
      <c r="M23" s="15"/>
      <c r="N23" s="11"/>
      <c r="R23" s="2" t="str">
        <f t="shared" si="0"/>
        <v/>
      </c>
      <c r="S23" s="22" t="str">
        <f t="shared" si="14"/>
        <v/>
      </c>
      <c r="T23" s="1" t="str">
        <f t="shared" si="4"/>
        <v/>
      </c>
      <c r="U23" s="1" t="str">
        <f t="shared" si="1"/>
        <v/>
      </c>
      <c r="V23" s="1" t="str">
        <f t="shared" si="2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3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41" t="s">
        <v>355</v>
      </c>
      <c r="AI23" s="39" t="str">
        <f t="shared" si="13"/>
        <v>　</v>
      </c>
    </row>
    <row r="24" spans="1:35" ht="22.5" customHeight="1">
      <c r="A24" s="42">
        <v>18</v>
      </c>
      <c r="B24" s="12"/>
      <c r="C24" s="12"/>
      <c r="D24" s="12"/>
      <c r="E24" s="7"/>
      <c r="F24" s="7"/>
      <c r="G24" s="236"/>
      <c r="H24" s="237"/>
      <c r="I24" s="13"/>
      <c r="J24" s="14"/>
      <c r="K24" s="14"/>
      <c r="L24" s="14"/>
      <c r="M24" s="15"/>
      <c r="N24" s="11"/>
      <c r="R24" s="2" t="str">
        <f t="shared" si="0"/>
        <v/>
      </c>
      <c r="S24" s="22" t="str">
        <f t="shared" si="14"/>
        <v/>
      </c>
      <c r="T24" s="1" t="str">
        <f t="shared" si="4"/>
        <v/>
      </c>
      <c r="U24" s="1" t="str">
        <f t="shared" si="1"/>
        <v/>
      </c>
      <c r="V24" s="1" t="str">
        <f t="shared" si="2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3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41" t="s">
        <v>355</v>
      </c>
      <c r="AI24" s="39" t="str">
        <f t="shared" si="13"/>
        <v>　</v>
      </c>
    </row>
    <row r="25" spans="1:35" ht="22.5" customHeight="1">
      <c r="A25" s="42">
        <v>19</v>
      </c>
      <c r="B25" s="12"/>
      <c r="C25" s="12"/>
      <c r="D25" s="12"/>
      <c r="E25" s="7"/>
      <c r="F25" s="7"/>
      <c r="G25" s="236"/>
      <c r="H25" s="237"/>
      <c r="I25" s="13"/>
      <c r="J25" s="14"/>
      <c r="K25" s="14"/>
      <c r="L25" s="14"/>
      <c r="M25" s="15"/>
      <c r="N25" s="11"/>
      <c r="R25" s="2" t="str">
        <f t="shared" si="0"/>
        <v/>
      </c>
      <c r="S25" s="22" t="str">
        <f t="shared" si="14"/>
        <v/>
      </c>
      <c r="T25" s="1" t="str">
        <f t="shared" si="4"/>
        <v/>
      </c>
      <c r="U25" s="1" t="str">
        <f t="shared" si="1"/>
        <v/>
      </c>
      <c r="V25" s="1" t="str">
        <f t="shared" si="2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3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41" t="s">
        <v>355</v>
      </c>
      <c r="AI25" s="39" t="str">
        <f t="shared" si="13"/>
        <v>　</v>
      </c>
    </row>
    <row r="26" spans="1:35" ht="22.5" customHeight="1">
      <c r="A26" s="42">
        <v>20</v>
      </c>
      <c r="B26" s="12"/>
      <c r="C26" s="12"/>
      <c r="D26" s="12"/>
      <c r="E26" s="7"/>
      <c r="F26" s="7"/>
      <c r="G26" s="236"/>
      <c r="H26" s="237"/>
      <c r="I26" s="13"/>
      <c r="J26" s="14"/>
      <c r="K26" s="14"/>
      <c r="L26" s="14"/>
      <c r="M26" s="15"/>
      <c r="N26" s="11"/>
      <c r="R26" s="2" t="str">
        <f t="shared" si="0"/>
        <v/>
      </c>
      <c r="S26" s="22" t="str">
        <f t="shared" si="14"/>
        <v/>
      </c>
      <c r="T26" s="1" t="str">
        <f t="shared" si="4"/>
        <v/>
      </c>
      <c r="U26" s="1" t="str">
        <f t="shared" si="1"/>
        <v/>
      </c>
      <c r="V26" s="1" t="str">
        <f t="shared" si="2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3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41" t="s">
        <v>355</v>
      </c>
      <c r="AI26" s="39" t="str">
        <f t="shared" si="13"/>
        <v>　</v>
      </c>
    </row>
    <row r="27" spans="1:35" ht="22.5" customHeight="1">
      <c r="A27" s="42">
        <v>21</v>
      </c>
      <c r="B27" s="7"/>
      <c r="C27" s="27"/>
      <c r="D27" s="7"/>
      <c r="E27" s="7"/>
      <c r="F27" s="7"/>
      <c r="G27" s="236"/>
      <c r="H27" s="237"/>
      <c r="I27" s="13"/>
      <c r="J27" s="14"/>
      <c r="K27" s="14"/>
      <c r="L27" s="14"/>
      <c r="M27" s="15"/>
      <c r="N27" s="11"/>
      <c r="R27" s="2" t="str">
        <f t="shared" si="0"/>
        <v/>
      </c>
      <c r="S27" s="22" t="str">
        <f t="shared" si="14"/>
        <v/>
      </c>
      <c r="T27" s="1" t="str">
        <f t="shared" si="4"/>
        <v/>
      </c>
      <c r="U27" s="1" t="str">
        <f t="shared" si="1"/>
        <v/>
      </c>
      <c r="V27" s="1" t="str">
        <f t="shared" si="2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3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41" t="s">
        <v>355</v>
      </c>
      <c r="AI27" s="39" t="str">
        <f t="shared" si="13"/>
        <v>　</v>
      </c>
    </row>
    <row r="28" spans="1:35" ht="22.5" customHeight="1">
      <c r="A28" s="42">
        <v>22</v>
      </c>
      <c r="B28" s="12"/>
      <c r="C28" s="12"/>
      <c r="D28" s="12"/>
      <c r="E28" s="7"/>
      <c r="F28" s="7"/>
      <c r="G28" s="236"/>
      <c r="H28" s="237"/>
      <c r="I28" s="13"/>
      <c r="J28" s="14"/>
      <c r="K28" s="14"/>
      <c r="L28" s="14"/>
      <c r="M28" s="15"/>
      <c r="N28" s="11"/>
      <c r="R28" s="2" t="str">
        <f t="shared" si="0"/>
        <v/>
      </c>
      <c r="S28" s="22" t="str">
        <f t="shared" si="14"/>
        <v/>
      </c>
      <c r="T28" s="1" t="str">
        <f t="shared" si="4"/>
        <v/>
      </c>
      <c r="U28" s="1" t="str">
        <f t="shared" si="1"/>
        <v/>
      </c>
      <c r="V28" s="1" t="str">
        <f t="shared" si="2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3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41" t="s">
        <v>355</v>
      </c>
      <c r="AI28" s="39" t="str">
        <f t="shared" si="13"/>
        <v>　</v>
      </c>
    </row>
    <row r="29" spans="1:35" ht="22.5" customHeight="1">
      <c r="A29" s="42">
        <v>23</v>
      </c>
      <c r="B29" s="12"/>
      <c r="C29" s="12"/>
      <c r="D29" s="12"/>
      <c r="E29" s="7"/>
      <c r="F29" s="7"/>
      <c r="G29" s="236"/>
      <c r="H29" s="237"/>
      <c r="I29" s="13"/>
      <c r="J29" s="14"/>
      <c r="K29" s="14"/>
      <c r="L29" s="14"/>
      <c r="M29" s="15"/>
      <c r="N29" s="11"/>
      <c r="R29" s="2" t="str">
        <f t="shared" si="0"/>
        <v/>
      </c>
      <c r="S29" s="22" t="str">
        <f t="shared" si="14"/>
        <v/>
      </c>
      <c r="T29" s="1" t="str">
        <f t="shared" si="4"/>
        <v/>
      </c>
      <c r="U29" s="1" t="str">
        <f t="shared" si="1"/>
        <v/>
      </c>
      <c r="V29" s="1" t="str">
        <f t="shared" si="2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3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41" t="s">
        <v>355</v>
      </c>
      <c r="AI29" s="39" t="str">
        <f t="shared" si="13"/>
        <v>　</v>
      </c>
    </row>
    <row r="30" spans="1:35" ht="22.5" customHeight="1">
      <c r="A30" s="42">
        <v>24</v>
      </c>
      <c r="B30" s="12"/>
      <c r="C30" s="12"/>
      <c r="D30" s="12"/>
      <c r="E30" s="7"/>
      <c r="F30" s="7"/>
      <c r="G30" s="236"/>
      <c r="H30" s="237"/>
      <c r="I30" s="13"/>
      <c r="J30" s="14"/>
      <c r="K30" s="14"/>
      <c r="L30" s="14"/>
      <c r="M30" s="15"/>
      <c r="N30" s="11"/>
      <c r="R30" s="2" t="str">
        <f t="shared" si="0"/>
        <v/>
      </c>
      <c r="S30" s="22" t="str">
        <f t="shared" si="14"/>
        <v/>
      </c>
      <c r="T30" s="1" t="str">
        <f t="shared" si="4"/>
        <v/>
      </c>
      <c r="U30" s="1" t="str">
        <f t="shared" si="1"/>
        <v/>
      </c>
      <c r="V30" s="1" t="str">
        <f t="shared" si="2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3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41" t="s">
        <v>355</v>
      </c>
      <c r="AI30" s="39" t="str">
        <f t="shared" si="13"/>
        <v>　</v>
      </c>
    </row>
    <row r="31" spans="1:35" ht="22.5" customHeight="1">
      <c r="A31" s="43">
        <v>25</v>
      </c>
      <c r="B31" s="12"/>
      <c r="C31" s="12"/>
      <c r="D31" s="12"/>
      <c r="E31" s="7"/>
      <c r="F31" s="7"/>
      <c r="G31" s="236"/>
      <c r="H31" s="237"/>
      <c r="I31" s="13"/>
      <c r="J31" s="14"/>
      <c r="K31" s="14"/>
      <c r="L31" s="14"/>
      <c r="M31" s="15"/>
      <c r="N31" s="11"/>
      <c r="R31" s="2" t="str">
        <f t="shared" si="0"/>
        <v/>
      </c>
      <c r="S31" s="22" t="str">
        <f t="shared" si="14"/>
        <v/>
      </c>
      <c r="T31" s="1" t="str">
        <f t="shared" si="4"/>
        <v/>
      </c>
      <c r="U31" s="1" t="str">
        <f t="shared" si="1"/>
        <v/>
      </c>
      <c r="V31" s="1" t="str">
        <f t="shared" si="2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3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41" t="s">
        <v>355</v>
      </c>
      <c r="AI31" s="39" t="str">
        <f t="shared" si="13"/>
        <v>　</v>
      </c>
    </row>
    <row r="32" spans="1:35" ht="22.5" customHeight="1">
      <c r="A32" s="44"/>
      <c r="B32" s="45"/>
      <c r="C32" s="45"/>
      <c r="D32" s="45"/>
      <c r="E32" s="45"/>
      <c r="F32" s="45"/>
      <c r="G32" s="46" t="s">
        <v>14</v>
      </c>
      <c r="H32" s="243">
        <f>基礎データ【必ず入力してください】!$C$6</f>
        <v>0</v>
      </c>
      <c r="I32" s="243"/>
      <c r="J32" s="243"/>
      <c r="K32" s="243"/>
      <c r="L32" s="243"/>
      <c r="M32" s="243"/>
      <c r="N32" s="47" t="s">
        <v>13</v>
      </c>
      <c r="R32" s="2"/>
      <c r="T32" s="1" t="str">
        <f>IF($S32="","",VLOOKUP($S32,'(種目・作業用)'!$A$2:$D$84,2,FALSE))</f>
        <v/>
      </c>
      <c r="U32" s="1" t="str">
        <f>IF($S32="","",VLOOKUP($S32,'(種目・作業用)'!$A$2:$D$84,3,FALSE))</f>
        <v/>
      </c>
      <c r="V32" s="1" t="str">
        <f>IF($S32="","",VLOOKUP($S32,'(種目・作業用)'!$A$2:$D$84,4,FALSE))</f>
        <v/>
      </c>
      <c r="Z32" s="2"/>
      <c r="AB32" s="3"/>
      <c r="AD32" s="2"/>
      <c r="AI32" s="39"/>
    </row>
    <row r="33" spans="1:35" ht="7.5" customHeight="1">
      <c r="A33" s="48"/>
      <c r="B33" s="48"/>
      <c r="C33" s="48"/>
      <c r="D33" s="48"/>
      <c r="E33" s="48"/>
      <c r="F33" s="48"/>
      <c r="G33" s="49"/>
      <c r="H33" s="50"/>
      <c r="I33" s="50"/>
      <c r="J33" s="50"/>
      <c r="K33" s="50"/>
      <c r="L33" s="50"/>
      <c r="M33" s="50"/>
      <c r="N33" s="51"/>
      <c r="R33" s="2"/>
      <c r="T33" s="1" t="str">
        <f>IF($S33="","",VLOOKUP($S33,'(種目・作業用)'!$A$2:$D$84,2,FALSE))</f>
        <v/>
      </c>
      <c r="U33" s="1" t="str">
        <f>IF($S33="","",VLOOKUP($S33,'(種目・作業用)'!$A$2:$D$84,3,FALSE))</f>
        <v/>
      </c>
      <c r="V33" s="1" t="str">
        <f>IF($S33="","",VLOOKUP($S33,'(種目・作業用)'!$A$2:$D$84,4,FALSE))</f>
        <v/>
      </c>
      <c r="Z33" s="2"/>
      <c r="AB33" s="3"/>
      <c r="AD33" s="2"/>
      <c r="AI33" s="39"/>
    </row>
    <row r="34" spans="1:35" ht="22.5" customHeight="1">
      <c r="A34" s="233" t="s">
        <v>470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R34" s="2"/>
      <c r="T34" s="1" t="str">
        <f>IF($S34="","",VLOOKUP($S34,'(種目・作業用)'!$A$2:$D$84,2,FALSE))</f>
        <v/>
      </c>
      <c r="U34" s="1" t="str">
        <f>IF($S34="","",VLOOKUP($S34,'(種目・作業用)'!$A$2:$D$84,3,FALSE))</f>
        <v/>
      </c>
      <c r="V34" s="1" t="str">
        <f>IF($S34="","",VLOOKUP($S34,'(種目・作業用)'!$A$2:$D$84,4,FALSE))</f>
        <v/>
      </c>
      <c r="Z34" s="2"/>
      <c r="AB34" s="3"/>
      <c r="AD34" s="2"/>
      <c r="AI34" s="39"/>
    </row>
    <row r="35" spans="1:35" ht="7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R35" s="2"/>
      <c r="T35" s="1" t="str">
        <f>IF($S35="","",VLOOKUP($S35,'(種目・作業用)'!$A$2:$D$84,2,FALSE))</f>
        <v/>
      </c>
      <c r="U35" s="1" t="str">
        <f>IF($S35="","",VLOOKUP($S35,'(種目・作業用)'!$A$2:$D$84,3,FALSE))</f>
        <v/>
      </c>
      <c r="V35" s="1" t="str">
        <f>IF($S35="","",VLOOKUP($S35,'(種目・作業用)'!$A$2:$D$84,4,FALSE))</f>
        <v/>
      </c>
      <c r="Z35" s="2"/>
      <c r="AB35" s="3"/>
      <c r="AD35" s="2"/>
      <c r="AI35" s="39"/>
    </row>
    <row r="36" spans="1:35">
      <c r="A36" s="33"/>
      <c r="B36" s="33"/>
      <c r="C36" s="33" t="s">
        <v>15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R36" s="2"/>
      <c r="T36" s="1" t="str">
        <f>IF($S36="","",VLOOKUP($S36,'(種目・作業用)'!$A$2:$D$84,2,FALSE))</f>
        <v/>
      </c>
      <c r="U36" s="1" t="str">
        <f>IF($S36="","",VLOOKUP($S36,'(種目・作業用)'!$A$2:$D$84,3,FALSE))</f>
        <v/>
      </c>
      <c r="V36" s="1" t="str">
        <f>IF($S36="","",VLOOKUP($S36,'(種目・作業用)'!$A$2:$D$84,4,FALSE))</f>
        <v/>
      </c>
      <c r="Z36" s="2"/>
      <c r="AB36" s="3"/>
      <c r="AD36" s="2"/>
      <c r="AI36" s="39"/>
    </row>
    <row r="37" spans="1: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R37" s="2"/>
      <c r="T37" s="1" t="str">
        <f>IF($S37="","",VLOOKUP($S37,'(種目・作業用)'!$A$2:$D$84,2,FALSE))</f>
        <v/>
      </c>
      <c r="U37" s="1" t="str">
        <f>IF($S37="","",VLOOKUP($S37,'(種目・作業用)'!$A$2:$D$84,3,FALSE))</f>
        <v/>
      </c>
      <c r="V37" s="1" t="str">
        <f>IF($S37="","",VLOOKUP($S37,'(種目・作業用)'!$A$2:$D$84,4,FALSE))</f>
        <v/>
      </c>
      <c r="Z37" s="2"/>
      <c r="AB37" s="3"/>
      <c r="AD37" s="2"/>
      <c r="AI37" s="39"/>
    </row>
    <row r="38" spans="1:35">
      <c r="A38" s="33"/>
      <c r="B38" s="33"/>
      <c r="C38" s="273" t="s">
        <v>528</v>
      </c>
      <c r="D38" s="273"/>
      <c r="E38" s="33"/>
      <c r="F38" s="33"/>
      <c r="G38" s="33"/>
      <c r="H38" s="33"/>
      <c r="I38" s="33"/>
      <c r="J38" s="33"/>
      <c r="K38" s="33"/>
      <c r="L38" s="33"/>
      <c r="M38" s="33"/>
      <c r="N38" s="33"/>
      <c r="R38" s="2"/>
      <c r="T38" s="1" t="str">
        <f>IF($S38="","",VLOOKUP($S38,'(種目・作業用)'!$A$2:$D$84,2,FALSE))</f>
        <v/>
      </c>
      <c r="U38" s="1" t="str">
        <f>IF($S38="","",VLOOKUP($S38,'(種目・作業用)'!$A$2:$D$84,3,FALSE))</f>
        <v/>
      </c>
      <c r="V38" s="1" t="str">
        <f>IF($S38="","",VLOOKUP($S38,'(種目・作業用)'!$A$2:$D$84,4,FALSE))</f>
        <v/>
      </c>
      <c r="Z38" s="2"/>
      <c r="AB38" s="3"/>
      <c r="AD38" s="2"/>
      <c r="AI38" s="39"/>
    </row>
    <row r="39" spans="1:35" ht="22.5" customHeight="1">
      <c r="A39" s="33"/>
      <c r="B39" s="33"/>
      <c r="C39" s="33"/>
      <c r="D39" s="33"/>
      <c r="E39" s="33"/>
      <c r="F39" s="244">
        <f>$C$3</f>
        <v>0</v>
      </c>
      <c r="G39" s="244"/>
      <c r="H39" s="244"/>
      <c r="I39" s="244"/>
      <c r="J39" s="244"/>
      <c r="K39" s="244"/>
      <c r="L39" s="244"/>
      <c r="M39" s="244"/>
      <c r="N39" s="33"/>
      <c r="R39" s="2"/>
      <c r="T39" s="1" t="str">
        <f>IF($S39="","",VLOOKUP($S39,'(種目・作業用)'!$A$2:$D$84,2,FALSE))</f>
        <v/>
      </c>
      <c r="U39" s="1" t="str">
        <f>IF($S39="","",VLOOKUP($S39,'(種目・作業用)'!$A$2:$D$84,3,FALSE))</f>
        <v/>
      </c>
      <c r="V39" s="1" t="str">
        <f>IF($S39="","",VLOOKUP($S39,'(種目・作業用)'!$A$2:$D$84,4,FALSE))</f>
        <v/>
      </c>
      <c r="Z39" s="2"/>
      <c r="AB39" s="3"/>
      <c r="AD39" s="2"/>
      <c r="AI39" s="39"/>
    </row>
    <row r="40" spans="1:35" ht="22.5" customHeight="1">
      <c r="A40" s="33"/>
      <c r="B40" s="33"/>
      <c r="C40" s="33"/>
      <c r="D40" s="33"/>
      <c r="E40" s="33"/>
      <c r="F40" s="33"/>
      <c r="G40" s="52" t="s">
        <v>17</v>
      </c>
      <c r="H40" s="233">
        <f>基礎データ【必ず入力してください】!$C$5</f>
        <v>0</v>
      </c>
      <c r="I40" s="233"/>
      <c r="J40" s="233"/>
      <c r="K40" s="233"/>
      <c r="L40" s="233"/>
      <c r="M40" s="53" t="s">
        <v>13</v>
      </c>
      <c r="N40" s="33"/>
      <c r="R40" s="2"/>
      <c r="T40" s="1" t="str">
        <f>IF($S40="","",VLOOKUP($S40,'(種目・作業用)'!$A$2:$D$84,2,FALSE))</f>
        <v/>
      </c>
      <c r="U40" s="1" t="str">
        <f>IF($S40="","",VLOOKUP($S40,'(種目・作業用)'!$A$2:$D$84,3,FALSE))</f>
        <v/>
      </c>
      <c r="V40" s="1" t="str">
        <f>IF($S40="","",VLOOKUP($S40,'(種目・作業用)'!$A$2:$D$84,4,FALSE))</f>
        <v/>
      </c>
      <c r="Z40" s="2"/>
      <c r="AB40" s="3"/>
      <c r="AD40" s="2"/>
      <c r="AI40" s="39"/>
    </row>
    <row r="41" spans="1:35" ht="60" customHeight="1">
      <c r="A41" s="282" t="str">
        <f t="shared" ref="A41" si="15">$A$1</f>
        <v>　山形陸上競技協会 第61回強化記録会　参加申込書（個人種目）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R41" s="2"/>
      <c r="T41" s="1" t="str">
        <f>IF($S41="","",VLOOKUP($S41,'(種目・作業用)'!$A$2:$D$84,2,FALSE))</f>
        <v/>
      </c>
      <c r="U41" s="1" t="str">
        <f>IF($S41="","",VLOOKUP($S41,'(種目・作業用)'!$A$2:$D$84,3,FALSE))</f>
        <v/>
      </c>
      <c r="V41" s="1" t="str">
        <f>IF($S41="","",VLOOKUP($S41,'(種目・作業用)'!$A$2:$D$84,4,FALSE))</f>
        <v/>
      </c>
      <c r="Z41" s="2"/>
      <c r="AB41" s="3"/>
      <c r="AI41" s="39"/>
    </row>
    <row r="42" spans="1:35" ht="7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R42" s="2"/>
      <c r="T42" s="1" t="str">
        <f>IF($S42="","",VLOOKUP($S42,'(種目・作業用)'!$A$2:$D$84,2,FALSE))</f>
        <v/>
      </c>
      <c r="U42" s="1" t="str">
        <f>IF($S42="","",VLOOKUP($S42,'(種目・作業用)'!$A$2:$D$84,3,FALSE))</f>
        <v/>
      </c>
      <c r="V42" s="1" t="str">
        <f>IF($S42="","",VLOOKUP($S42,'(種目・作業用)'!$A$2:$D$84,4,FALSE))</f>
        <v/>
      </c>
      <c r="Z42" s="2"/>
      <c r="AB42" s="3"/>
      <c r="AD42" s="2"/>
      <c r="AI42" s="39"/>
    </row>
    <row r="43" spans="1:35" ht="22.5" customHeight="1">
      <c r="A43" s="253" t="s">
        <v>0</v>
      </c>
      <c r="B43" s="254"/>
      <c r="C43" s="255">
        <f>$C$3</f>
        <v>0</v>
      </c>
      <c r="D43" s="255"/>
      <c r="E43" s="255"/>
      <c r="F43" s="255"/>
      <c r="G43" s="255"/>
      <c r="H43" s="254" t="s">
        <v>11</v>
      </c>
      <c r="I43" s="254"/>
      <c r="J43" s="256">
        <f>$J$3</f>
        <v>0</v>
      </c>
      <c r="K43" s="256"/>
      <c r="L43" s="256"/>
      <c r="M43" s="256"/>
      <c r="N43" s="257"/>
      <c r="P43" s="30" t="s">
        <v>6</v>
      </c>
      <c r="Q43" s="30">
        <f>COUNTIF(F47:F71,"男")</f>
        <v>0</v>
      </c>
      <c r="R43" s="2"/>
      <c r="T43" s="1" t="str">
        <f>IF($S43="","",VLOOKUP($S43,'(種目・作業用)'!$A$2:$D$84,2,FALSE))</f>
        <v/>
      </c>
      <c r="U43" s="1" t="str">
        <f>IF($S43="","",VLOOKUP($S43,'(種目・作業用)'!$A$2:$D$84,3,FALSE))</f>
        <v/>
      </c>
      <c r="V43" s="1" t="str">
        <f>IF($S43="","",VLOOKUP($S43,'(種目・作業用)'!$A$2:$D$84,4,FALSE))</f>
        <v/>
      </c>
      <c r="Z43" s="2"/>
      <c r="AB43" s="3"/>
      <c r="AD43" s="2"/>
      <c r="AI43" s="39"/>
    </row>
    <row r="44" spans="1:35" ht="22.5" customHeight="1">
      <c r="A44" s="264" t="s">
        <v>12</v>
      </c>
      <c r="B44" s="248"/>
      <c r="C44" s="265">
        <f>$C$4</f>
        <v>0</v>
      </c>
      <c r="D44" s="265"/>
      <c r="E44" s="265"/>
      <c r="F44" s="265"/>
      <c r="G44" s="265"/>
      <c r="H44" s="248" t="s">
        <v>16</v>
      </c>
      <c r="I44" s="248"/>
      <c r="J44" s="266">
        <f>$J$4</f>
        <v>0</v>
      </c>
      <c r="K44" s="266"/>
      <c r="L44" s="266"/>
      <c r="M44" s="266"/>
      <c r="N44" s="267"/>
      <c r="P44" s="30" t="s">
        <v>7</v>
      </c>
      <c r="Q44" s="30">
        <f>COUNTIF(F47:F71,"女")</f>
        <v>0</v>
      </c>
      <c r="R44" s="2"/>
      <c r="T44" s="1" t="str">
        <f>IF($S44="","",VLOOKUP($S44,'(種目・作業用)'!$A$2:$D$84,2,FALSE))</f>
        <v/>
      </c>
      <c r="U44" s="1" t="str">
        <f>IF($S44="","",VLOOKUP($S44,'(種目・作業用)'!$A$2:$D$84,3,FALSE))</f>
        <v/>
      </c>
      <c r="V44" s="1" t="str">
        <f>IF($S44="","",VLOOKUP($S44,'(種目・作業用)'!$A$2:$D$84,4,FALSE))</f>
        <v/>
      </c>
      <c r="Z44" s="2"/>
      <c r="AB44" s="3"/>
      <c r="AD44" s="2"/>
      <c r="AI44" s="39"/>
    </row>
    <row r="45" spans="1:35" ht="17.25" customHeight="1">
      <c r="A45" s="251"/>
      <c r="B45" s="234" t="s">
        <v>1</v>
      </c>
      <c r="C45" s="238" t="s">
        <v>2</v>
      </c>
      <c r="D45" s="239"/>
      <c r="E45" s="234" t="s">
        <v>3</v>
      </c>
      <c r="F45" s="234" t="s">
        <v>4</v>
      </c>
      <c r="G45" s="238" t="s">
        <v>330</v>
      </c>
      <c r="H45" s="239"/>
      <c r="I45" s="238" t="s">
        <v>8</v>
      </c>
      <c r="J45" s="262"/>
      <c r="K45" s="262"/>
      <c r="L45" s="262"/>
      <c r="M45" s="239"/>
      <c r="N45" s="258" t="s">
        <v>5</v>
      </c>
      <c r="R45" s="2"/>
      <c r="T45" s="1" t="str">
        <f>IF($S45="","",VLOOKUP($S45,'(種目・作業用)'!$A$2:$D$84,2,FALSE))</f>
        <v/>
      </c>
      <c r="U45" s="1" t="str">
        <f>IF($S45="","",VLOOKUP($S45,'(種目・作業用)'!$A$2:$D$84,3,FALSE))</f>
        <v/>
      </c>
      <c r="V45" s="1" t="str">
        <f>IF($S45="","",VLOOKUP($S45,'(種目・作業用)'!$A$2:$D$84,4,FALSE))</f>
        <v/>
      </c>
      <c r="Z45" s="2"/>
      <c r="AB45" s="3"/>
      <c r="AD45" s="2"/>
      <c r="AI45" s="39"/>
    </row>
    <row r="46" spans="1:35" ht="17.25" customHeight="1" thickBot="1">
      <c r="A46" s="252"/>
      <c r="B46" s="235"/>
      <c r="C46" s="87" t="s">
        <v>10</v>
      </c>
      <c r="D46" s="87" t="s">
        <v>9</v>
      </c>
      <c r="E46" s="235"/>
      <c r="F46" s="235"/>
      <c r="G46" s="240"/>
      <c r="H46" s="241"/>
      <c r="I46" s="240"/>
      <c r="J46" s="263"/>
      <c r="K46" s="263"/>
      <c r="L46" s="263"/>
      <c r="M46" s="241"/>
      <c r="N46" s="259"/>
      <c r="R46" s="2"/>
      <c r="T46" s="1" t="str">
        <f>IF($S46="","",VLOOKUP($S46,'(種目・作業用)'!$A$2:$D$84,2,FALSE))</f>
        <v/>
      </c>
      <c r="U46" s="1" t="str">
        <f>IF($S46="","",VLOOKUP($S46,'(種目・作業用)'!$A$2:$D$84,3,FALSE))</f>
        <v/>
      </c>
      <c r="V46" s="1" t="str">
        <f>IF($S46="","",VLOOKUP($S46,'(種目・作業用)'!$A$2:$D$84,4,FALSE))</f>
        <v/>
      </c>
      <c r="Z46" s="2"/>
      <c r="AB46" s="3"/>
      <c r="AD46" s="2"/>
      <c r="AI46" s="39"/>
    </row>
    <row r="47" spans="1:35" ht="22.5" customHeight="1" thickTop="1">
      <c r="A47" s="40">
        <v>26</v>
      </c>
      <c r="B47" s="7"/>
      <c r="C47" s="7"/>
      <c r="D47" s="7"/>
      <c r="E47" s="7"/>
      <c r="F47" s="7"/>
      <c r="G47" s="260"/>
      <c r="H47" s="261"/>
      <c r="I47" s="8"/>
      <c r="J47" s="9"/>
      <c r="K47" s="9"/>
      <c r="L47" s="9"/>
      <c r="M47" s="10"/>
      <c r="N47" s="11"/>
      <c r="R47" s="2" t="str">
        <f t="shared" ref="R47:R71" si="16">IF(ISBLANK(B47),"",VLOOKUP(CONCATENATE($AB$4,F47),区分性別,2,FALSE)+B47*100)</f>
        <v/>
      </c>
      <c r="S47" s="22" t="str">
        <f>IF(ISBLANK(G47),"",G47)</f>
        <v/>
      </c>
      <c r="T47" s="1" t="str">
        <f t="shared" ref="T47:T71" si="17">IF($S47="","",VLOOKUP($S47,種目,2,FALSE))</f>
        <v/>
      </c>
      <c r="U47" s="1" t="str">
        <f t="shared" ref="U47:U71" si="18">IF($S47="","",VLOOKUP($S47,種目,3,FALSE))</f>
        <v/>
      </c>
      <c r="V47" s="1" t="str">
        <f t="shared" ref="V47:V71" si="19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20">IF(ISNUMBER(Y47),VLOOKUP(AG47,県,2,FALSE),"")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41" t="s">
        <v>355</v>
      </c>
      <c r="AI47" s="39" t="str">
        <f t="shared" si="13"/>
        <v>　</v>
      </c>
    </row>
    <row r="48" spans="1:35" ht="22.5" customHeight="1">
      <c r="A48" s="42">
        <v>27</v>
      </c>
      <c r="B48" s="12"/>
      <c r="C48" s="12"/>
      <c r="D48" s="12"/>
      <c r="E48" s="7"/>
      <c r="F48" s="7"/>
      <c r="G48" s="236"/>
      <c r="H48" s="237"/>
      <c r="I48" s="13"/>
      <c r="J48" s="14"/>
      <c r="K48" s="14"/>
      <c r="L48" s="14"/>
      <c r="M48" s="15"/>
      <c r="N48" s="11"/>
      <c r="R48" s="2" t="str">
        <f t="shared" si="16"/>
        <v/>
      </c>
      <c r="S48" s="22" t="str">
        <f t="shared" ref="S48:S71" si="21">IF(ISBLANK(G48),"",G48)</f>
        <v/>
      </c>
      <c r="T48" s="1" t="str">
        <f t="shared" si="17"/>
        <v/>
      </c>
      <c r="U48" s="1" t="str">
        <f t="shared" si="18"/>
        <v/>
      </c>
      <c r="V48" s="1" t="str">
        <f t="shared" si="19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20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41" t="s">
        <v>355</v>
      </c>
      <c r="AI48" s="39" t="str">
        <f t="shared" si="13"/>
        <v>　</v>
      </c>
    </row>
    <row r="49" spans="1:35" ht="22.5" customHeight="1">
      <c r="A49" s="42">
        <v>28</v>
      </c>
      <c r="B49" s="12"/>
      <c r="C49" s="12"/>
      <c r="D49" s="12"/>
      <c r="E49" s="7"/>
      <c r="F49" s="7"/>
      <c r="G49" s="236"/>
      <c r="H49" s="237"/>
      <c r="I49" s="13"/>
      <c r="J49" s="14"/>
      <c r="K49" s="14"/>
      <c r="L49" s="14"/>
      <c r="M49" s="15"/>
      <c r="N49" s="11"/>
      <c r="R49" s="2" t="str">
        <f t="shared" si="16"/>
        <v/>
      </c>
      <c r="S49" s="22" t="str">
        <f t="shared" si="21"/>
        <v/>
      </c>
      <c r="T49" s="1" t="str">
        <f t="shared" si="17"/>
        <v/>
      </c>
      <c r="U49" s="1" t="str">
        <f t="shared" si="18"/>
        <v/>
      </c>
      <c r="V49" s="1" t="str">
        <f t="shared" si="19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20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41" t="s">
        <v>355</v>
      </c>
      <c r="AI49" s="39" t="str">
        <f t="shared" si="13"/>
        <v>　</v>
      </c>
    </row>
    <row r="50" spans="1:35" ht="22.5" customHeight="1">
      <c r="A50" s="42">
        <v>29</v>
      </c>
      <c r="B50" s="12"/>
      <c r="C50" s="12"/>
      <c r="D50" s="12"/>
      <c r="E50" s="7"/>
      <c r="F50" s="7"/>
      <c r="G50" s="236"/>
      <c r="H50" s="237"/>
      <c r="I50" s="13"/>
      <c r="J50" s="14"/>
      <c r="K50" s="14"/>
      <c r="L50" s="14"/>
      <c r="M50" s="15"/>
      <c r="N50" s="11"/>
      <c r="R50" s="2" t="str">
        <f t="shared" si="16"/>
        <v/>
      </c>
      <c r="S50" s="22" t="str">
        <f t="shared" si="21"/>
        <v/>
      </c>
      <c r="T50" s="1" t="str">
        <f t="shared" si="17"/>
        <v/>
      </c>
      <c r="U50" s="1" t="str">
        <f t="shared" si="18"/>
        <v/>
      </c>
      <c r="V50" s="1" t="str">
        <f t="shared" si="19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20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41" t="s">
        <v>355</v>
      </c>
      <c r="AI50" s="39" t="str">
        <f t="shared" si="13"/>
        <v>　</v>
      </c>
    </row>
    <row r="51" spans="1:35" ht="22.5" customHeight="1">
      <c r="A51" s="42">
        <v>30</v>
      </c>
      <c r="B51" s="12"/>
      <c r="C51" s="12"/>
      <c r="D51" s="12"/>
      <c r="E51" s="7"/>
      <c r="F51" s="7"/>
      <c r="G51" s="236"/>
      <c r="H51" s="237"/>
      <c r="I51" s="13"/>
      <c r="J51" s="14"/>
      <c r="K51" s="14"/>
      <c r="L51" s="14"/>
      <c r="M51" s="15"/>
      <c r="N51" s="11"/>
      <c r="R51" s="2" t="str">
        <f t="shared" si="16"/>
        <v/>
      </c>
      <c r="S51" s="22" t="str">
        <f t="shared" si="21"/>
        <v/>
      </c>
      <c r="T51" s="1" t="str">
        <f t="shared" si="17"/>
        <v/>
      </c>
      <c r="U51" s="1" t="str">
        <f t="shared" si="18"/>
        <v/>
      </c>
      <c r="V51" s="1" t="str">
        <f t="shared" si="19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20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41" t="s">
        <v>355</v>
      </c>
      <c r="AI51" s="39" t="str">
        <f t="shared" si="13"/>
        <v>　</v>
      </c>
    </row>
    <row r="52" spans="1:35" ht="22.5" customHeight="1">
      <c r="A52" s="42">
        <v>31</v>
      </c>
      <c r="B52" s="12"/>
      <c r="C52" s="12"/>
      <c r="D52" s="12"/>
      <c r="E52" s="7"/>
      <c r="F52" s="7"/>
      <c r="G52" s="236"/>
      <c r="H52" s="237"/>
      <c r="I52" s="13"/>
      <c r="J52" s="14"/>
      <c r="K52" s="14"/>
      <c r="L52" s="14"/>
      <c r="M52" s="15"/>
      <c r="N52" s="11"/>
      <c r="R52" s="2" t="str">
        <f t="shared" si="16"/>
        <v/>
      </c>
      <c r="S52" s="22" t="str">
        <f t="shared" si="21"/>
        <v/>
      </c>
      <c r="T52" s="1" t="str">
        <f t="shared" si="17"/>
        <v/>
      </c>
      <c r="U52" s="1" t="str">
        <f t="shared" si="18"/>
        <v/>
      </c>
      <c r="V52" s="1" t="str">
        <f t="shared" si="19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20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41" t="s">
        <v>355</v>
      </c>
      <c r="AI52" s="39" t="str">
        <f t="shared" si="13"/>
        <v>　</v>
      </c>
    </row>
    <row r="53" spans="1:35" ht="22.5" customHeight="1">
      <c r="A53" s="42">
        <v>32</v>
      </c>
      <c r="B53" s="12"/>
      <c r="C53" s="12"/>
      <c r="D53" s="12"/>
      <c r="E53" s="7"/>
      <c r="F53" s="7"/>
      <c r="G53" s="236"/>
      <c r="H53" s="237"/>
      <c r="I53" s="13"/>
      <c r="J53" s="14"/>
      <c r="K53" s="14"/>
      <c r="L53" s="14"/>
      <c r="M53" s="15"/>
      <c r="N53" s="11"/>
      <c r="R53" s="2" t="str">
        <f t="shared" si="16"/>
        <v/>
      </c>
      <c r="S53" s="22" t="str">
        <f t="shared" si="21"/>
        <v/>
      </c>
      <c r="T53" s="1" t="str">
        <f t="shared" si="17"/>
        <v/>
      </c>
      <c r="U53" s="1" t="str">
        <f t="shared" si="18"/>
        <v/>
      </c>
      <c r="V53" s="1" t="str">
        <f t="shared" si="19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20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41" t="s">
        <v>355</v>
      </c>
      <c r="AI53" s="39" t="str">
        <f t="shared" si="13"/>
        <v>　</v>
      </c>
    </row>
    <row r="54" spans="1:35" ht="22.5" customHeight="1">
      <c r="A54" s="42">
        <v>33</v>
      </c>
      <c r="B54" s="12"/>
      <c r="C54" s="12"/>
      <c r="D54" s="12"/>
      <c r="E54" s="7"/>
      <c r="F54" s="7"/>
      <c r="G54" s="236"/>
      <c r="H54" s="237"/>
      <c r="I54" s="13"/>
      <c r="J54" s="14"/>
      <c r="K54" s="14"/>
      <c r="L54" s="14"/>
      <c r="M54" s="15"/>
      <c r="N54" s="11"/>
      <c r="R54" s="2" t="str">
        <f t="shared" si="16"/>
        <v/>
      </c>
      <c r="S54" s="22" t="str">
        <f t="shared" si="21"/>
        <v/>
      </c>
      <c r="T54" s="1" t="str">
        <f t="shared" si="17"/>
        <v/>
      </c>
      <c r="U54" s="1" t="str">
        <f t="shared" si="18"/>
        <v/>
      </c>
      <c r="V54" s="1" t="str">
        <f t="shared" si="19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20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41" t="s">
        <v>355</v>
      </c>
      <c r="AI54" s="39" t="str">
        <f t="shared" si="13"/>
        <v>　</v>
      </c>
    </row>
    <row r="55" spans="1:35" ht="22.5" customHeight="1">
      <c r="A55" s="42">
        <v>34</v>
      </c>
      <c r="B55" s="12"/>
      <c r="C55" s="12"/>
      <c r="D55" s="12"/>
      <c r="E55" s="7"/>
      <c r="F55" s="7"/>
      <c r="G55" s="236"/>
      <c r="H55" s="237"/>
      <c r="I55" s="13"/>
      <c r="J55" s="14"/>
      <c r="K55" s="14"/>
      <c r="L55" s="14"/>
      <c r="M55" s="15"/>
      <c r="N55" s="11"/>
      <c r="R55" s="2" t="str">
        <f t="shared" si="16"/>
        <v/>
      </c>
      <c r="S55" s="22" t="str">
        <f t="shared" si="21"/>
        <v/>
      </c>
      <c r="T55" s="1" t="str">
        <f t="shared" si="17"/>
        <v/>
      </c>
      <c r="U55" s="1" t="str">
        <f t="shared" si="18"/>
        <v/>
      </c>
      <c r="V55" s="1" t="str">
        <f t="shared" si="19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20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41" t="s">
        <v>355</v>
      </c>
      <c r="AI55" s="39" t="str">
        <f t="shared" si="13"/>
        <v>　</v>
      </c>
    </row>
    <row r="56" spans="1:35" ht="22.5" customHeight="1">
      <c r="A56" s="42">
        <v>35</v>
      </c>
      <c r="B56" s="12"/>
      <c r="C56" s="12"/>
      <c r="D56" s="12"/>
      <c r="E56" s="7"/>
      <c r="F56" s="7"/>
      <c r="G56" s="236"/>
      <c r="H56" s="237"/>
      <c r="I56" s="13"/>
      <c r="J56" s="14"/>
      <c r="K56" s="14"/>
      <c r="L56" s="14"/>
      <c r="M56" s="15"/>
      <c r="N56" s="11"/>
      <c r="R56" s="2" t="str">
        <f t="shared" si="16"/>
        <v/>
      </c>
      <c r="S56" s="22" t="str">
        <f t="shared" si="21"/>
        <v/>
      </c>
      <c r="T56" s="1" t="str">
        <f t="shared" si="17"/>
        <v/>
      </c>
      <c r="U56" s="1" t="str">
        <f t="shared" si="18"/>
        <v/>
      </c>
      <c r="V56" s="1" t="str">
        <f t="shared" si="19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20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41" t="s">
        <v>355</v>
      </c>
      <c r="AI56" s="39" t="str">
        <f t="shared" si="13"/>
        <v>　</v>
      </c>
    </row>
    <row r="57" spans="1:35" ht="22.5" customHeight="1">
      <c r="A57" s="42">
        <v>36</v>
      </c>
      <c r="B57" s="12"/>
      <c r="C57" s="12"/>
      <c r="D57" s="12"/>
      <c r="E57" s="7"/>
      <c r="F57" s="7"/>
      <c r="G57" s="236"/>
      <c r="H57" s="237"/>
      <c r="I57" s="13"/>
      <c r="J57" s="14"/>
      <c r="K57" s="14"/>
      <c r="L57" s="14"/>
      <c r="M57" s="15"/>
      <c r="N57" s="11"/>
      <c r="R57" s="2" t="str">
        <f t="shared" si="16"/>
        <v/>
      </c>
      <c r="S57" s="22" t="str">
        <f t="shared" si="21"/>
        <v/>
      </c>
      <c r="T57" s="1" t="str">
        <f t="shared" si="17"/>
        <v/>
      </c>
      <c r="U57" s="1" t="str">
        <f t="shared" si="18"/>
        <v/>
      </c>
      <c r="V57" s="1" t="str">
        <f t="shared" si="19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20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41" t="s">
        <v>355</v>
      </c>
      <c r="AI57" s="39" t="str">
        <f t="shared" si="13"/>
        <v>　</v>
      </c>
    </row>
    <row r="58" spans="1:35" ht="22.5" customHeight="1">
      <c r="A58" s="42">
        <v>37</v>
      </c>
      <c r="B58" s="12"/>
      <c r="C58" s="12"/>
      <c r="D58" s="12"/>
      <c r="E58" s="7"/>
      <c r="F58" s="7"/>
      <c r="G58" s="236"/>
      <c r="H58" s="237"/>
      <c r="I58" s="13"/>
      <c r="J58" s="14"/>
      <c r="K58" s="14"/>
      <c r="L58" s="14"/>
      <c r="M58" s="15"/>
      <c r="N58" s="11"/>
      <c r="R58" s="2" t="str">
        <f t="shared" si="16"/>
        <v/>
      </c>
      <c r="S58" s="22" t="str">
        <f t="shared" si="21"/>
        <v/>
      </c>
      <c r="T58" s="1" t="str">
        <f t="shared" si="17"/>
        <v/>
      </c>
      <c r="U58" s="1" t="str">
        <f t="shared" si="18"/>
        <v/>
      </c>
      <c r="V58" s="1" t="str">
        <f t="shared" si="19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20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41" t="s">
        <v>355</v>
      </c>
      <c r="AI58" s="39" t="str">
        <f t="shared" si="13"/>
        <v>　</v>
      </c>
    </row>
    <row r="59" spans="1:35" ht="22.5" customHeight="1">
      <c r="A59" s="42">
        <v>38</v>
      </c>
      <c r="B59" s="12"/>
      <c r="C59" s="12"/>
      <c r="D59" s="12"/>
      <c r="E59" s="7"/>
      <c r="F59" s="7"/>
      <c r="G59" s="236"/>
      <c r="H59" s="237"/>
      <c r="I59" s="13"/>
      <c r="J59" s="14"/>
      <c r="K59" s="14"/>
      <c r="L59" s="14"/>
      <c r="M59" s="15"/>
      <c r="N59" s="11"/>
      <c r="R59" s="2" t="str">
        <f t="shared" si="16"/>
        <v/>
      </c>
      <c r="S59" s="22" t="str">
        <f t="shared" si="21"/>
        <v/>
      </c>
      <c r="T59" s="1" t="str">
        <f t="shared" si="17"/>
        <v/>
      </c>
      <c r="U59" s="1" t="str">
        <f t="shared" si="18"/>
        <v/>
      </c>
      <c r="V59" s="1" t="str">
        <f t="shared" si="19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20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41" t="s">
        <v>355</v>
      </c>
      <c r="AI59" s="39" t="str">
        <f t="shared" si="13"/>
        <v>　</v>
      </c>
    </row>
    <row r="60" spans="1:35" ht="22.5" customHeight="1">
      <c r="A60" s="42">
        <v>39</v>
      </c>
      <c r="B60" s="12"/>
      <c r="C60" s="12"/>
      <c r="D60" s="12"/>
      <c r="E60" s="7"/>
      <c r="F60" s="7"/>
      <c r="G60" s="236"/>
      <c r="H60" s="237"/>
      <c r="I60" s="13"/>
      <c r="J60" s="14"/>
      <c r="K60" s="14"/>
      <c r="L60" s="14"/>
      <c r="M60" s="15"/>
      <c r="N60" s="11"/>
      <c r="R60" s="2" t="str">
        <f t="shared" si="16"/>
        <v/>
      </c>
      <c r="S60" s="22" t="str">
        <f t="shared" si="21"/>
        <v/>
      </c>
      <c r="T60" s="1" t="str">
        <f t="shared" si="17"/>
        <v/>
      </c>
      <c r="U60" s="1" t="str">
        <f t="shared" si="18"/>
        <v/>
      </c>
      <c r="V60" s="1" t="str">
        <f t="shared" si="19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20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41" t="s">
        <v>355</v>
      </c>
      <c r="AI60" s="39" t="str">
        <f t="shared" si="13"/>
        <v>　</v>
      </c>
    </row>
    <row r="61" spans="1:35" ht="22.5" customHeight="1">
      <c r="A61" s="42">
        <v>40</v>
      </c>
      <c r="B61" s="12"/>
      <c r="C61" s="12"/>
      <c r="D61" s="12"/>
      <c r="E61" s="7"/>
      <c r="F61" s="7"/>
      <c r="G61" s="236"/>
      <c r="H61" s="237"/>
      <c r="I61" s="13"/>
      <c r="J61" s="14"/>
      <c r="K61" s="14"/>
      <c r="L61" s="14"/>
      <c r="M61" s="15"/>
      <c r="N61" s="11"/>
      <c r="R61" s="2" t="str">
        <f t="shared" si="16"/>
        <v/>
      </c>
      <c r="S61" s="22" t="str">
        <f t="shared" si="21"/>
        <v/>
      </c>
      <c r="T61" s="1" t="str">
        <f t="shared" si="17"/>
        <v/>
      </c>
      <c r="U61" s="1" t="str">
        <f t="shared" si="18"/>
        <v/>
      </c>
      <c r="V61" s="1" t="str">
        <f t="shared" si="19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20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41" t="s">
        <v>355</v>
      </c>
      <c r="AI61" s="39" t="str">
        <f t="shared" si="13"/>
        <v>　</v>
      </c>
    </row>
    <row r="62" spans="1:35" ht="22.5" customHeight="1">
      <c r="A62" s="42">
        <v>41</v>
      </c>
      <c r="B62" s="12"/>
      <c r="C62" s="12"/>
      <c r="D62" s="12"/>
      <c r="E62" s="7"/>
      <c r="F62" s="7"/>
      <c r="G62" s="236"/>
      <c r="H62" s="237"/>
      <c r="I62" s="13"/>
      <c r="J62" s="14"/>
      <c r="K62" s="14"/>
      <c r="L62" s="14"/>
      <c r="M62" s="15"/>
      <c r="N62" s="11"/>
      <c r="R62" s="2" t="str">
        <f t="shared" si="16"/>
        <v/>
      </c>
      <c r="S62" s="22" t="str">
        <f t="shared" si="21"/>
        <v/>
      </c>
      <c r="T62" s="1" t="str">
        <f t="shared" si="17"/>
        <v/>
      </c>
      <c r="U62" s="1" t="str">
        <f t="shared" si="18"/>
        <v/>
      </c>
      <c r="V62" s="1" t="str">
        <f t="shared" si="19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20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41" t="s">
        <v>355</v>
      </c>
      <c r="AI62" s="39" t="str">
        <f t="shared" si="13"/>
        <v>　</v>
      </c>
    </row>
    <row r="63" spans="1:35" ht="22.5" customHeight="1">
      <c r="A63" s="42">
        <v>42</v>
      </c>
      <c r="B63" s="12"/>
      <c r="C63" s="12"/>
      <c r="D63" s="12"/>
      <c r="E63" s="7"/>
      <c r="F63" s="7"/>
      <c r="G63" s="236"/>
      <c r="H63" s="237"/>
      <c r="I63" s="13"/>
      <c r="J63" s="14"/>
      <c r="K63" s="14"/>
      <c r="L63" s="14"/>
      <c r="M63" s="15"/>
      <c r="N63" s="11"/>
      <c r="R63" s="2" t="str">
        <f t="shared" si="16"/>
        <v/>
      </c>
      <c r="S63" s="22" t="str">
        <f t="shared" si="21"/>
        <v/>
      </c>
      <c r="T63" s="1" t="str">
        <f t="shared" si="17"/>
        <v/>
      </c>
      <c r="U63" s="1" t="str">
        <f t="shared" si="18"/>
        <v/>
      </c>
      <c r="V63" s="1" t="str">
        <f t="shared" si="19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20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41" t="s">
        <v>355</v>
      </c>
      <c r="AI63" s="39" t="str">
        <f t="shared" si="13"/>
        <v>　</v>
      </c>
    </row>
    <row r="64" spans="1:35" ht="22.5" customHeight="1">
      <c r="A64" s="42">
        <v>43</v>
      </c>
      <c r="B64" s="12"/>
      <c r="C64" s="12"/>
      <c r="D64" s="12"/>
      <c r="E64" s="7"/>
      <c r="F64" s="7"/>
      <c r="G64" s="236"/>
      <c r="H64" s="237"/>
      <c r="I64" s="13"/>
      <c r="J64" s="14"/>
      <c r="K64" s="14"/>
      <c r="L64" s="14"/>
      <c r="M64" s="15"/>
      <c r="N64" s="11"/>
      <c r="R64" s="2" t="str">
        <f t="shared" si="16"/>
        <v/>
      </c>
      <c r="S64" s="22" t="str">
        <f t="shared" si="21"/>
        <v/>
      </c>
      <c r="T64" s="1" t="str">
        <f t="shared" si="17"/>
        <v/>
      </c>
      <c r="U64" s="1" t="str">
        <f t="shared" si="18"/>
        <v/>
      </c>
      <c r="V64" s="1" t="str">
        <f t="shared" si="19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20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41" t="s">
        <v>355</v>
      </c>
      <c r="AI64" s="39" t="str">
        <f t="shared" si="13"/>
        <v>　</v>
      </c>
    </row>
    <row r="65" spans="1:35" ht="22.5" customHeight="1">
      <c r="A65" s="42">
        <v>44</v>
      </c>
      <c r="B65" s="12"/>
      <c r="C65" s="12"/>
      <c r="D65" s="12"/>
      <c r="E65" s="7"/>
      <c r="F65" s="7"/>
      <c r="G65" s="236"/>
      <c r="H65" s="237"/>
      <c r="I65" s="13"/>
      <c r="J65" s="14"/>
      <c r="K65" s="14"/>
      <c r="L65" s="14"/>
      <c r="M65" s="15"/>
      <c r="N65" s="11"/>
      <c r="R65" s="2" t="str">
        <f t="shared" si="16"/>
        <v/>
      </c>
      <c r="S65" s="22" t="str">
        <f t="shared" si="21"/>
        <v/>
      </c>
      <c r="T65" s="1" t="str">
        <f t="shared" si="17"/>
        <v/>
      </c>
      <c r="U65" s="1" t="str">
        <f t="shared" si="18"/>
        <v/>
      </c>
      <c r="V65" s="1" t="str">
        <f t="shared" si="19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20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41" t="s">
        <v>355</v>
      </c>
      <c r="AI65" s="39" t="str">
        <f t="shared" si="13"/>
        <v>　</v>
      </c>
    </row>
    <row r="66" spans="1:35" ht="22.5" customHeight="1">
      <c r="A66" s="42">
        <v>45</v>
      </c>
      <c r="B66" s="12"/>
      <c r="C66" s="12"/>
      <c r="D66" s="12"/>
      <c r="E66" s="7"/>
      <c r="F66" s="7"/>
      <c r="G66" s="236"/>
      <c r="H66" s="237"/>
      <c r="I66" s="13"/>
      <c r="J66" s="14"/>
      <c r="K66" s="14"/>
      <c r="L66" s="14"/>
      <c r="M66" s="15"/>
      <c r="N66" s="11"/>
      <c r="R66" s="2" t="str">
        <f t="shared" si="16"/>
        <v/>
      </c>
      <c r="S66" s="22" t="str">
        <f t="shared" si="21"/>
        <v/>
      </c>
      <c r="T66" s="1" t="str">
        <f t="shared" si="17"/>
        <v/>
      </c>
      <c r="U66" s="1" t="str">
        <f t="shared" si="18"/>
        <v/>
      </c>
      <c r="V66" s="1" t="str">
        <f t="shared" si="19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20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41" t="s">
        <v>355</v>
      </c>
      <c r="AI66" s="39" t="str">
        <f t="shared" si="13"/>
        <v>　</v>
      </c>
    </row>
    <row r="67" spans="1:35" ht="22.5" customHeight="1">
      <c r="A67" s="42">
        <v>46</v>
      </c>
      <c r="B67" s="12"/>
      <c r="C67" s="12"/>
      <c r="D67" s="12"/>
      <c r="E67" s="7"/>
      <c r="F67" s="7"/>
      <c r="G67" s="236"/>
      <c r="H67" s="237"/>
      <c r="I67" s="13"/>
      <c r="J67" s="14"/>
      <c r="K67" s="14"/>
      <c r="L67" s="14"/>
      <c r="M67" s="15"/>
      <c r="N67" s="11"/>
      <c r="R67" s="2" t="str">
        <f t="shared" si="16"/>
        <v/>
      </c>
      <c r="S67" s="22" t="str">
        <f t="shared" si="21"/>
        <v/>
      </c>
      <c r="T67" s="1" t="str">
        <f t="shared" si="17"/>
        <v/>
      </c>
      <c r="U67" s="1" t="str">
        <f t="shared" si="18"/>
        <v/>
      </c>
      <c r="V67" s="1" t="str">
        <f t="shared" si="19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20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41" t="s">
        <v>355</v>
      </c>
      <c r="AI67" s="39" t="str">
        <f t="shared" si="13"/>
        <v>　</v>
      </c>
    </row>
    <row r="68" spans="1:35" ht="22.5" customHeight="1">
      <c r="A68" s="42">
        <v>47</v>
      </c>
      <c r="B68" s="12"/>
      <c r="C68" s="12"/>
      <c r="D68" s="12"/>
      <c r="E68" s="7"/>
      <c r="F68" s="7"/>
      <c r="G68" s="236"/>
      <c r="H68" s="237"/>
      <c r="I68" s="13"/>
      <c r="J68" s="14"/>
      <c r="K68" s="14"/>
      <c r="L68" s="14"/>
      <c r="M68" s="15"/>
      <c r="N68" s="11"/>
      <c r="R68" s="2" t="str">
        <f t="shared" si="16"/>
        <v/>
      </c>
      <c r="S68" s="22" t="str">
        <f t="shared" si="21"/>
        <v/>
      </c>
      <c r="T68" s="1" t="str">
        <f t="shared" si="17"/>
        <v/>
      </c>
      <c r="U68" s="1" t="str">
        <f t="shared" si="18"/>
        <v/>
      </c>
      <c r="V68" s="1" t="str">
        <f t="shared" si="19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20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41" t="s">
        <v>355</v>
      </c>
      <c r="AI68" s="39" t="str">
        <f t="shared" si="13"/>
        <v>　</v>
      </c>
    </row>
    <row r="69" spans="1:35" ht="22.5" customHeight="1">
      <c r="A69" s="42">
        <v>48</v>
      </c>
      <c r="B69" s="12"/>
      <c r="C69" s="12"/>
      <c r="D69" s="12"/>
      <c r="E69" s="7"/>
      <c r="F69" s="7"/>
      <c r="G69" s="236"/>
      <c r="H69" s="237"/>
      <c r="I69" s="13"/>
      <c r="J69" s="14"/>
      <c r="K69" s="14"/>
      <c r="L69" s="14"/>
      <c r="M69" s="15"/>
      <c r="N69" s="11"/>
      <c r="R69" s="2" t="str">
        <f t="shared" si="16"/>
        <v/>
      </c>
      <c r="S69" s="22" t="str">
        <f t="shared" si="21"/>
        <v/>
      </c>
      <c r="T69" s="1" t="str">
        <f t="shared" si="17"/>
        <v/>
      </c>
      <c r="U69" s="1" t="str">
        <f t="shared" si="18"/>
        <v/>
      </c>
      <c r="V69" s="1" t="str">
        <f t="shared" si="19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20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41" t="s">
        <v>355</v>
      </c>
      <c r="AI69" s="39" t="str">
        <f t="shared" si="13"/>
        <v>　</v>
      </c>
    </row>
    <row r="70" spans="1:35" ht="22.5" customHeight="1">
      <c r="A70" s="42">
        <v>49</v>
      </c>
      <c r="B70" s="12"/>
      <c r="C70" s="12"/>
      <c r="D70" s="12"/>
      <c r="E70" s="7"/>
      <c r="F70" s="7"/>
      <c r="G70" s="236"/>
      <c r="H70" s="237"/>
      <c r="I70" s="13"/>
      <c r="J70" s="14"/>
      <c r="K70" s="14"/>
      <c r="L70" s="14"/>
      <c r="M70" s="15"/>
      <c r="N70" s="11"/>
      <c r="R70" s="2" t="str">
        <f t="shared" si="16"/>
        <v/>
      </c>
      <c r="S70" s="22" t="str">
        <f t="shared" si="21"/>
        <v/>
      </c>
      <c r="T70" s="1" t="str">
        <f t="shared" si="17"/>
        <v/>
      </c>
      <c r="U70" s="1" t="str">
        <f t="shared" si="18"/>
        <v/>
      </c>
      <c r="V70" s="1" t="str">
        <f t="shared" si="19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20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41" t="s">
        <v>355</v>
      </c>
      <c r="AI70" s="39" t="str">
        <f t="shared" si="13"/>
        <v>　</v>
      </c>
    </row>
    <row r="71" spans="1:35" ht="22.5" customHeight="1">
      <c r="A71" s="43">
        <v>50</v>
      </c>
      <c r="B71" s="12"/>
      <c r="C71" s="12"/>
      <c r="D71" s="12"/>
      <c r="E71" s="7"/>
      <c r="F71" s="7"/>
      <c r="G71" s="236"/>
      <c r="H71" s="237"/>
      <c r="I71" s="13"/>
      <c r="J71" s="14"/>
      <c r="K71" s="14"/>
      <c r="L71" s="14"/>
      <c r="M71" s="15"/>
      <c r="N71" s="11"/>
      <c r="R71" s="2" t="str">
        <f t="shared" si="16"/>
        <v/>
      </c>
      <c r="S71" s="22" t="str">
        <f t="shared" si="21"/>
        <v/>
      </c>
      <c r="T71" s="1" t="str">
        <f t="shared" si="17"/>
        <v/>
      </c>
      <c r="U71" s="1" t="str">
        <f t="shared" si="18"/>
        <v/>
      </c>
      <c r="V71" s="1" t="str">
        <f t="shared" si="19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20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41" t="s">
        <v>355</v>
      </c>
      <c r="AI71" s="39" t="str">
        <f t="shared" si="13"/>
        <v>　</v>
      </c>
    </row>
    <row r="72" spans="1:35" ht="22.5" customHeight="1">
      <c r="A72" s="44"/>
      <c r="B72" s="45"/>
      <c r="C72" s="45"/>
      <c r="D72" s="45"/>
      <c r="E72" s="45"/>
      <c r="F72" s="45"/>
      <c r="G72" s="46" t="s">
        <v>14</v>
      </c>
      <c r="H72" s="243">
        <f>$H$32</f>
        <v>0</v>
      </c>
      <c r="I72" s="243"/>
      <c r="J72" s="243"/>
      <c r="K72" s="243"/>
      <c r="L72" s="243"/>
      <c r="M72" s="243"/>
      <c r="N72" s="47" t="s">
        <v>13</v>
      </c>
      <c r="R72" s="2"/>
      <c r="T72" s="1" t="str">
        <f>IF($S72="","",VLOOKUP($S72,'(種目・作業用)'!$A$2:$D$84,2,FALSE))</f>
        <v/>
      </c>
      <c r="U72" s="1" t="str">
        <f>IF($S72="","",VLOOKUP($S72,'(種目・作業用)'!$A$2:$D$84,3,FALSE))</f>
        <v/>
      </c>
      <c r="V72" s="1" t="str">
        <f>IF($S72="","",VLOOKUP($S72,'(種目・作業用)'!$A$2:$D$84,4,FALSE))</f>
        <v/>
      </c>
      <c r="Z72" s="2"/>
      <c r="AB72" s="3"/>
      <c r="AD72" s="2"/>
      <c r="AI72" s="39"/>
    </row>
    <row r="73" spans="1:35" ht="7.5" customHeight="1">
      <c r="A73" s="48"/>
      <c r="B73" s="48"/>
      <c r="C73" s="48"/>
      <c r="D73" s="48"/>
      <c r="E73" s="48"/>
      <c r="F73" s="48"/>
      <c r="G73" s="49"/>
      <c r="H73" s="50"/>
      <c r="I73" s="50"/>
      <c r="J73" s="50"/>
      <c r="K73" s="50"/>
      <c r="L73" s="50"/>
      <c r="M73" s="50"/>
      <c r="N73" s="51"/>
      <c r="R73" s="2"/>
      <c r="T73" s="1" t="str">
        <f>IF($S73="","",VLOOKUP($S73,'(種目・作業用)'!$A$2:$D$84,2,FALSE))</f>
        <v/>
      </c>
      <c r="U73" s="1" t="str">
        <f>IF($S73="","",VLOOKUP($S73,'(種目・作業用)'!$A$2:$D$84,3,FALSE))</f>
        <v/>
      </c>
      <c r="V73" s="1" t="str">
        <f>IF($S73="","",VLOOKUP($S73,'(種目・作業用)'!$A$2:$D$84,4,FALSE))</f>
        <v/>
      </c>
      <c r="Z73" s="2"/>
      <c r="AB73" s="3"/>
      <c r="AD73" s="2"/>
      <c r="AI73" s="39"/>
    </row>
    <row r="74" spans="1:35" ht="22.5" customHeight="1">
      <c r="A74" s="233" t="s">
        <v>470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R74" s="2"/>
      <c r="T74" s="1" t="str">
        <f>IF($S74="","",VLOOKUP($S74,'(種目・作業用)'!$A$2:$D$84,2,FALSE))</f>
        <v/>
      </c>
      <c r="U74" s="1" t="str">
        <f>IF($S74="","",VLOOKUP($S74,'(種目・作業用)'!$A$2:$D$84,3,FALSE))</f>
        <v/>
      </c>
      <c r="V74" s="1" t="str">
        <f>IF($S74="","",VLOOKUP($S74,'(種目・作業用)'!$A$2:$D$84,4,FALSE))</f>
        <v/>
      </c>
      <c r="Z74" s="2"/>
      <c r="AB74" s="3"/>
      <c r="AD74" s="2"/>
      <c r="AI74" s="39"/>
    </row>
    <row r="75" spans="1:35" ht="7.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R75" s="2"/>
      <c r="T75" s="1" t="str">
        <f>IF($S75="","",VLOOKUP($S75,'(種目・作業用)'!$A$2:$D$84,2,FALSE))</f>
        <v/>
      </c>
      <c r="U75" s="1" t="str">
        <f>IF($S75="","",VLOOKUP($S75,'(種目・作業用)'!$A$2:$D$84,3,FALSE))</f>
        <v/>
      </c>
      <c r="V75" s="1" t="str">
        <f>IF($S75="","",VLOOKUP($S75,'(種目・作業用)'!$A$2:$D$84,4,FALSE))</f>
        <v/>
      </c>
      <c r="Z75" s="2"/>
      <c r="AB75" s="3"/>
      <c r="AD75" s="2"/>
      <c r="AI75" s="39"/>
    </row>
    <row r="76" spans="1:35">
      <c r="A76" s="33"/>
      <c r="B76" s="33"/>
      <c r="C76" s="33" t="s">
        <v>15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R76" s="2"/>
      <c r="T76" s="1" t="str">
        <f>IF($S76="","",VLOOKUP($S76,'(種目・作業用)'!$A$2:$D$84,2,FALSE))</f>
        <v/>
      </c>
      <c r="U76" s="1" t="str">
        <f>IF($S76="","",VLOOKUP($S76,'(種目・作業用)'!$A$2:$D$84,3,FALSE))</f>
        <v/>
      </c>
      <c r="V76" s="1" t="str">
        <f>IF($S76="","",VLOOKUP($S76,'(種目・作業用)'!$A$2:$D$84,4,FALSE))</f>
        <v/>
      </c>
      <c r="Z76" s="2"/>
      <c r="AB76" s="3"/>
      <c r="AD76" s="2"/>
      <c r="AI76" s="39"/>
    </row>
    <row r="77" spans="1: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R77" s="2"/>
      <c r="T77" s="1" t="str">
        <f>IF($S77="","",VLOOKUP($S77,'(種目・作業用)'!$A$2:$D$84,2,FALSE))</f>
        <v/>
      </c>
      <c r="U77" s="1" t="str">
        <f>IF($S77="","",VLOOKUP($S77,'(種目・作業用)'!$A$2:$D$84,3,FALSE))</f>
        <v/>
      </c>
      <c r="V77" s="1" t="str">
        <f>IF($S77="","",VLOOKUP($S77,'(種目・作業用)'!$A$2:$D$84,4,FALSE))</f>
        <v/>
      </c>
      <c r="Z77" s="2"/>
      <c r="AB77" s="3"/>
      <c r="AD77" s="2"/>
      <c r="AI77" s="39"/>
    </row>
    <row r="78" spans="1:35">
      <c r="A78" s="33"/>
      <c r="B78" s="33"/>
      <c r="C78" s="242" t="str">
        <f>$C$38</f>
        <v>年　　月　　日</v>
      </c>
      <c r="D78" s="242"/>
      <c r="E78" s="33"/>
      <c r="F78" s="33"/>
      <c r="G78" s="33"/>
      <c r="H78" s="33"/>
      <c r="I78" s="33"/>
      <c r="J78" s="33"/>
      <c r="K78" s="33"/>
      <c r="L78" s="33"/>
      <c r="M78" s="33"/>
      <c r="N78" s="33"/>
      <c r="R78" s="2"/>
      <c r="T78" s="1" t="str">
        <f>IF($S78="","",VLOOKUP($S78,'(種目・作業用)'!$A$2:$D$84,2,FALSE))</f>
        <v/>
      </c>
      <c r="U78" s="1" t="str">
        <f>IF($S78="","",VLOOKUP($S78,'(種目・作業用)'!$A$2:$D$84,3,FALSE))</f>
        <v/>
      </c>
      <c r="V78" s="1" t="str">
        <f>IF($S78="","",VLOOKUP($S78,'(種目・作業用)'!$A$2:$D$84,4,FALSE))</f>
        <v/>
      </c>
      <c r="Z78" s="2"/>
      <c r="AB78" s="3"/>
      <c r="AD78" s="2"/>
      <c r="AI78" s="39"/>
    </row>
    <row r="79" spans="1:35" ht="22.5" customHeight="1">
      <c r="A79" s="33"/>
      <c r="B79" s="33"/>
      <c r="C79" s="33"/>
      <c r="D79" s="33"/>
      <c r="E79" s="33"/>
      <c r="F79" s="244">
        <f>$F$39</f>
        <v>0</v>
      </c>
      <c r="G79" s="244"/>
      <c r="H79" s="244"/>
      <c r="I79" s="244"/>
      <c r="J79" s="244"/>
      <c r="K79" s="244"/>
      <c r="L79" s="244"/>
      <c r="M79" s="244"/>
      <c r="N79" s="33"/>
      <c r="R79" s="2"/>
      <c r="T79" s="1" t="str">
        <f>IF($S79="","",VLOOKUP($S79,'(種目・作業用)'!$A$2:$D$84,2,FALSE))</f>
        <v/>
      </c>
      <c r="U79" s="1" t="str">
        <f>IF($S79="","",VLOOKUP($S79,'(種目・作業用)'!$A$2:$D$84,3,FALSE))</f>
        <v/>
      </c>
      <c r="V79" s="1" t="str">
        <f>IF($S79="","",VLOOKUP($S79,'(種目・作業用)'!$A$2:$D$84,4,FALSE))</f>
        <v/>
      </c>
      <c r="Z79" s="2"/>
      <c r="AB79" s="3"/>
      <c r="AD79" s="2"/>
      <c r="AI79" s="39"/>
    </row>
    <row r="80" spans="1:35" ht="22.5" customHeight="1">
      <c r="A80" s="33"/>
      <c r="B80" s="33"/>
      <c r="C80" s="33"/>
      <c r="D80" s="33"/>
      <c r="E80" s="33"/>
      <c r="F80" s="33"/>
      <c r="G80" s="52" t="s">
        <v>17</v>
      </c>
      <c r="H80" s="233">
        <f>$H$40</f>
        <v>0</v>
      </c>
      <c r="I80" s="233"/>
      <c r="J80" s="233"/>
      <c r="K80" s="233"/>
      <c r="L80" s="233"/>
      <c r="M80" s="53" t="s">
        <v>13</v>
      </c>
      <c r="N80" s="33"/>
      <c r="R80" s="2"/>
      <c r="T80" s="1" t="str">
        <f>IF($S80="","",VLOOKUP($S80,'(種目・作業用)'!$A$2:$D$84,2,FALSE))</f>
        <v/>
      </c>
      <c r="U80" s="1" t="str">
        <f>IF($S80="","",VLOOKUP($S80,'(種目・作業用)'!$A$2:$D$84,3,FALSE))</f>
        <v/>
      </c>
      <c r="V80" s="1" t="str">
        <f>IF($S80="","",VLOOKUP($S80,'(種目・作業用)'!$A$2:$D$84,4,FALSE))</f>
        <v/>
      </c>
      <c r="Z80" s="2"/>
      <c r="AB80" s="3"/>
      <c r="AD80" s="2"/>
      <c r="AI80" s="39"/>
    </row>
    <row r="81" spans="1:35" ht="60" customHeight="1">
      <c r="A81" s="282" t="str">
        <f t="shared" ref="A81" si="29">$A$1</f>
        <v>　山形陸上競技協会 第61回強化記録会　参加申込書（個人種目）</v>
      </c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R81" s="2"/>
      <c r="T81" s="1" t="str">
        <f>IF($S81="","",VLOOKUP($S81,'(種目・作業用)'!$A$2:$D$84,2,FALSE))</f>
        <v/>
      </c>
      <c r="U81" s="1" t="str">
        <f>IF($S81="","",VLOOKUP($S81,'(種目・作業用)'!$A$2:$D$84,3,FALSE))</f>
        <v/>
      </c>
      <c r="V81" s="1" t="str">
        <f>IF($S81="","",VLOOKUP($S81,'(種目・作業用)'!$A$2:$D$84,4,FALSE))</f>
        <v/>
      </c>
      <c r="Z81" s="2"/>
      <c r="AB81" s="3"/>
      <c r="AI81" s="39"/>
    </row>
    <row r="82" spans="1:35" ht="7.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R82" s="2"/>
      <c r="T82" s="1" t="str">
        <f>IF($S82="","",VLOOKUP($S82,'(種目・作業用)'!$A$2:$D$84,2,FALSE))</f>
        <v/>
      </c>
      <c r="U82" s="1" t="str">
        <f>IF($S82="","",VLOOKUP($S82,'(種目・作業用)'!$A$2:$D$84,3,FALSE))</f>
        <v/>
      </c>
      <c r="V82" s="1" t="str">
        <f>IF($S82="","",VLOOKUP($S82,'(種目・作業用)'!$A$2:$D$84,4,FALSE))</f>
        <v/>
      </c>
      <c r="Z82" s="2"/>
      <c r="AB82" s="3"/>
      <c r="AD82" s="2"/>
      <c r="AI82" s="39"/>
    </row>
    <row r="83" spans="1:35" ht="22.5" customHeight="1">
      <c r="A83" s="253" t="s">
        <v>0</v>
      </c>
      <c r="B83" s="254"/>
      <c r="C83" s="255">
        <f>$C$3</f>
        <v>0</v>
      </c>
      <c r="D83" s="255"/>
      <c r="E83" s="255"/>
      <c r="F83" s="255"/>
      <c r="G83" s="255"/>
      <c r="H83" s="254" t="s">
        <v>11</v>
      </c>
      <c r="I83" s="254"/>
      <c r="J83" s="256">
        <f>$J$3</f>
        <v>0</v>
      </c>
      <c r="K83" s="256"/>
      <c r="L83" s="256"/>
      <c r="M83" s="256"/>
      <c r="N83" s="257"/>
      <c r="P83" s="30" t="s">
        <v>6</v>
      </c>
      <c r="Q83" s="30">
        <f>COUNTIF(F87:F111,"男")</f>
        <v>0</v>
      </c>
      <c r="R83" s="2"/>
      <c r="T83" s="1" t="str">
        <f>IF($S83="","",VLOOKUP($S83,'(種目・作業用)'!$A$2:$D$84,2,FALSE))</f>
        <v/>
      </c>
      <c r="U83" s="1" t="str">
        <f>IF($S83="","",VLOOKUP($S83,'(種目・作業用)'!$A$2:$D$84,3,FALSE))</f>
        <v/>
      </c>
      <c r="V83" s="1" t="str">
        <f>IF($S83="","",VLOOKUP($S83,'(種目・作業用)'!$A$2:$D$84,4,FALSE))</f>
        <v/>
      </c>
      <c r="Z83" s="2"/>
      <c r="AB83" s="3"/>
      <c r="AD83" s="2"/>
      <c r="AI83" s="39"/>
    </row>
    <row r="84" spans="1:35" ht="22.5" customHeight="1">
      <c r="A84" s="245" t="s">
        <v>12</v>
      </c>
      <c r="B84" s="246"/>
      <c r="C84" s="247">
        <f>$C$4</f>
        <v>0</v>
      </c>
      <c r="D84" s="247"/>
      <c r="E84" s="247"/>
      <c r="F84" s="247"/>
      <c r="G84" s="247"/>
      <c r="H84" s="248" t="s">
        <v>16</v>
      </c>
      <c r="I84" s="248"/>
      <c r="J84" s="249">
        <f>$J$4</f>
        <v>0</v>
      </c>
      <c r="K84" s="249"/>
      <c r="L84" s="249"/>
      <c r="M84" s="249"/>
      <c r="N84" s="250"/>
      <c r="P84" s="30" t="s">
        <v>7</v>
      </c>
      <c r="Q84" s="30">
        <f>COUNTIF(F87:F111,"女")</f>
        <v>0</v>
      </c>
      <c r="R84" s="2"/>
      <c r="T84" s="1" t="str">
        <f>IF($S84="","",VLOOKUP($S84,'(種目・作業用)'!$A$2:$D$84,2,FALSE))</f>
        <v/>
      </c>
      <c r="U84" s="1" t="str">
        <f>IF($S84="","",VLOOKUP($S84,'(種目・作業用)'!$A$2:$D$84,3,FALSE))</f>
        <v/>
      </c>
      <c r="V84" s="1" t="str">
        <f>IF($S84="","",VLOOKUP($S84,'(種目・作業用)'!$A$2:$D$84,4,FALSE))</f>
        <v/>
      </c>
      <c r="Z84" s="2"/>
      <c r="AB84" s="3"/>
      <c r="AD84" s="2"/>
      <c r="AI84" s="39"/>
    </row>
    <row r="85" spans="1:35" ht="17.25" customHeight="1">
      <c r="A85" s="251"/>
      <c r="B85" s="234" t="s">
        <v>1</v>
      </c>
      <c r="C85" s="234" t="s">
        <v>2</v>
      </c>
      <c r="D85" s="234"/>
      <c r="E85" s="234" t="s">
        <v>3</v>
      </c>
      <c r="F85" s="234" t="s">
        <v>4</v>
      </c>
      <c r="G85" s="238" t="s">
        <v>330</v>
      </c>
      <c r="H85" s="239"/>
      <c r="I85" s="234" t="s">
        <v>8</v>
      </c>
      <c r="J85" s="234"/>
      <c r="K85" s="234"/>
      <c r="L85" s="234"/>
      <c r="M85" s="234"/>
      <c r="N85" s="258" t="s">
        <v>5</v>
      </c>
      <c r="R85" s="2"/>
      <c r="T85" s="1" t="str">
        <f>IF($S85="","",VLOOKUP($S85,'(種目・作業用)'!$A$2:$D$84,2,FALSE))</f>
        <v/>
      </c>
      <c r="U85" s="1" t="str">
        <f>IF($S85="","",VLOOKUP($S85,'(種目・作業用)'!$A$2:$D$84,3,FALSE))</f>
        <v/>
      </c>
      <c r="V85" s="1" t="str">
        <f>IF($S85="","",VLOOKUP($S85,'(種目・作業用)'!$A$2:$D$84,4,FALSE))</f>
        <v/>
      </c>
      <c r="Z85" s="2"/>
      <c r="AB85" s="3"/>
      <c r="AD85" s="2"/>
      <c r="AI85" s="39"/>
    </row>
    <row r="86" spans="1:35" ht="17.25" customHeight="1" thickBot="1">
      <c r="A86" s="252"/>
      <c r="B86" s="235"/>
      <c r="C86" s="38" t="s">
        <v>10</v>
      </c>
      <c r="D86" s="38" t="s">
        <v>9</v>
      </c>
      <c r="E86" s="235"/>
      <c r="F86" s="235"/>
      <c r="G86" s="240"/>
      <c r="H86" s="241"/>
      <c r="I86" s="235"/>
      <c r="J86" s="235"/>
      <c r="K86" s="235"/>
      <c r="L86" s="235"/>
      <c r="M86" s="235"/>
      <c r="N86" s="259"/>
      <c r="R86" s="2"/>
      <c r="T86" s="1" t="str">
        <f>IF($S86="","",VLOOKUP($S86,'(種目・作業用)'!$A$2:$D$84,2,FALSE))</f>
        <v/>
      </c>
      <c r="U86" s="1" t="str">
        <f>IF($S86="","",VLOOKUP($S86,'(種目・作業用)'!$A$2:$D$84,3,FALSE))</f>
        <v/>
      </c>
      <c r="V86" s="1" t="str">
        <f>IF($S86="","",VLOOKUP($S86,'(種目・作業用)'!$A$2:$D$84,4,FALSE))</f>
        <v/>
      </c>
      <c r="Z86" s="2"/>
      <c r="AB86" s="3"/>
      <c r="AD86" s="2"/>
      <c r="AI86" s="39"/>
    </row>
    <row r="87" spans="1:35" ht="22.5" customHeight="1" thickTop="1">
      <c r="A87" s="40">
        <v>51</v>
      </c>
      <c r="B87" s="7"/>
      <c r="C87" s="7"/>
      <c r="D87" s="7"/>
      <c r="E87" s="7"/>
      <c r="F87" s="7"/>
      <c r="G87" s="236"/>
      <c r="H87" s="237"/>
      <c r="I87" s="8"/>
      <c r="J87" s="9"/>
      <c r="K87" s="9"/>
      <c r="L87" s="9"/>
      <c r="M87" s="10"/>
      <c r="N87" s="11"/>
      <c r="R87" s="2" t="str">
        <f t="shared" ref="R87:R111" si="30">IF(ISBLANK(B87),"",VLOOKUP(CONCATENATE($AB$4,F87),区分性別,2,FALSE)+B87*100)</f>
        <v/>
      </c>
      <c r="S87" s="22" t="str">
        <f>IF(ISBLANK(G87),"",G87)</f>
        <v/>
      </c>
      <c r="T87" s="1" t="str">
        <f t="shared" ref="T87:T111" si="31">IF($S87="","",VLOOKUP($S87,種目,2,FALSE))</f>
        <v/>
      </c>
      <c r="U87" s="1" t="str">
        <f t="shared" ref="U87:U111" si="32">IF($S87="","",VLOOKUP($S87,種目,3,FALSE))</f>
        <v/>
      </c>
      <c r="V87" s="1" t="str">
        <f t="shared" ref="V87:V111" si="33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4">IF(ISNUMBER(Y87),IF(ISBLANK(E87),AI87,CONCATENATE(AI87,"(",E87,")")),"")</f>
        <v/>
      </c>
      <c r="AA87" s="2" t="str">
        <f>IF(ISNUMBER(Y87),D87,"")</f>
        <v/>
      </c>
      <c r="AB87" s="3" t="str">
        <f t="shared" ref="AB87:AB111" si="35">IF(ISNUMBER(Y87),VLOOKUP(AG87,県,2,FALSE),"")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41" t="s">
        <v>355</v>
      </c>
      <c r="AI87" s="39" t="str">
        <f t="shared" ref="AI87:AI111" si="36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42">
        <v>52</v>
      </c>
      <c r="B88" s="12"/>
      <c r="C88" s="12"/>
      <c r="D88" s="12"/>
      <c r="E88" s="7"/>
      <c r="F88" s="7"/>
      <c r="G88" s="236"/>
      <c r="H88" s="237"/>
      <c r="I88" s="13"/>
      <c r="J88" s="14"/>
      <c r="K88" s="14"/>
      <c r="L88" s="14"/>
      <c r="M88" s="15"/>
      <c r="N88" s="11"/>
      <c r="R88" s="2" t="str">
        <f t="shared" si="30"/>
        <v/>
      </c>
      <c r="S88" s="22" t="str">
        <f t="shared" ref="S88:S111" si="37">IF(ISBLANK(G88),"",G88)</f>
        <v/>
      </c>
      <c r="T88" s="1" t="str">
        <f t="shared" si="31"/>
        <v/>
      </c>
      <c r="U88" s="1" t="str">
        <f t="shared" si="32"/>
        <v/>
      </c>
      <c r="V88" s="1" t="str">
        <f t="shared" si="33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4"/>
        <v/>
      </c>
      <c r="AA88" s="2" t="str">
        <f t="shared" ref="AA88:AA111" si="41">IF(ISNUMBER(Y88),D88,"")</f>
        <v/>
      </c>
      <c r="AB88" s="3" t="str">
        <f t="shared" si="35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41" t="s">
        <v>355</v>
      </c>
      <c r="AI88" s="39" t="str">
        <f t="shared" si="36"/>
        <v>　</v>
      </c>
    </row>
    <row r="89" spans="1:35" ht="22.5" customHeight="1">
      <c r="A89" s="42">
        <v>53</v>
      </c>
      <c r="B89" s="12"/>
      <c r="C89" s="12"/>
      <c r="D89" s="12"/>
      <c r="E89" s="7"/>
      <c r="F89" s="7"/>
      <c r="G89" s="236"/>
      <c r="H89" s="237"/>
      <c r="I89" s="13"/>
      <c r="J89" s="14"/>
      <c r="K89" s="14"/>
      <c r="L89" s="14"/>
      <c r="M89" s="15"/>
      <c r="N89" s="11"/>
      <c r="R89" s="2" t="str">
        <f t="shared" si="30"/>
        <v/>
      </c>
      <c r="S89" s="22" t="str">
        <f t="shared" si="37"/>
        <v/>
      </c>
      <c r="T89" s="1" t="str">
        <f t="shared" si="31"/>
        <v/>
      </c>
      <c r="U89" s="1" t="str">
        <f t="shared" si="32"/>
        <v/>
      </c>
      <c r="V89" s="1" t="str">
        <f t="shared" si="33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4"/>
        <v/>
      </c>
      <c r="AA89" s="2" t="str">
        <f t="shared" si="41"/>
        <v/>
      </c>
      <c r="AB89" s="3" t="str">
        <f t="shared" si="35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41" t="s">
        <v>355</v>
      </c>
      <c r="AI89" s="39" t="str">
        <f t="shared" si="36"/>
        <v>　</v>
      </c>
    </row>
    <row r="90" spans="1:35" ht="22.5" customHeight="1">
      <c r="A90" s="42">
        <v>54</v>
      </c>
      <c r="B90" s="12"/>
      <c r="C90" s="12"/>
      <c r="D90" s="12"/>
      <c r="E90" s="7"/>
      <c r="F90" s="7"/>
      <c r="G90" s="236"/>
      <c r="H90" s="237"/>
      <c r="I90" s="13"/>
      <c r="J90" s="14"/>
      <c r="K90" s="14"/>
      <c r="L90" s="14"/>
      <c r="M90" s="15"/>
      <c r="N90" s="11"/>
      <c r="R90" s="2" t="str">
        <f t="shared" si="30"/>
        <v/>
      </c>
      <c r="S90" s="22" t="str">
        <f t="shared" si="37"/>
        <v/>
      </c>
      <c r="T90" s="1" t="str">
        <f t="shared" si="31"/>
        <v/>
      </c>
      <c r="U90" s="1" t="str">
        <f t="shared" si="32"/>
        <v/>
      </c>
      <c r="V90" s="1" t="str">
        <f t="shared" si="33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4"/>
        <v/>
      </c>
      <c r="AA90" s="2" t="str">
        <f t="shared" si="41"/>
        <v/>
      </c>
      <c r="AB90" s="3" t="str">
        <f t="shared" si="35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41" t="s">
        <v>355</v>
      </c>
      <c r="AI90" s="39" t="str">
        <f t="shared" si="36"/>
        <v>　</v>
      </c>
    </row>
    <row r="91" spans="1:35" ht="22.5" customHeight="1">
      <c r="A91" s="42">
        <v>55</v>
      </c>
      <c r="B91" s="12"/>
      <c r="C91" s="12"/>
      <c r="D91" s="12"/>
      <c r="E91" s="7"/>
      <c r="F91" s="7"/>
      <c r="G91" s="236"/>
      <c r="H91" s="237"/>
      <c r="I91" s="13"/>
      <c r="J91" s="14"/>
      <c r="K91" s="14"/>
      <c r="L91" s="14"/>
      <c r="M91" s="15"/>
      <c r="N91" s="11"/>
      <c r="R91" s="2" t="str">
        <f t="shared" si="30"/>
        <v/>
      </c>
      <c r="S91" s="22" t="str">
        <f t="shared" si="37"/>
        <v/>
      </c>
      <c r="T91" s="1" t="str">
        <f t="shared" si="31"/>
        <v/>
      </c>
      <c r="U91" s="1" t="str">
        <f t="shared" si="32"/>
        <v/>
      </c>
      <c r="V91" s="1" t="str">
        <f t="shared" si="33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4"/>
        <v/>
      </c>
      <c r="AA91" s="2" t="str">
        <f t="shared" si="41"/>
        <v/>
      </c>
      <c r="AB91" s="3" t="str">
        <f t="shared" si="35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41" t="s">
        <v>355</v>
      </c>
      <c r="AI91" s="39" t="str">
        <f t="shared" si="36"/>
        <v>　</v>
      </c>
    </row>
    <row r="92" spans="1:35" ht="22.5" customHeight="1">
      <c r="A92" s="42">
        <v>56</v>
      </c>
      <c r="B92" s="12"/>
      <c r="C92" s="12"/>
      <c r="D92" s="12"/>
      <c r="E92" s="7"/>
      <c r="F92" s="7"/>
      <c r="G92" s="236"/>
      <c r="H92" s="237"/>
      <c r="I92" s="13"/>
      <c r="J92" s="14"/>
      <c r="K92" s="14"/>
      <c r="L92" s="14"/>
      <c r="M92" s="15"/>
      <c r="N92" s="11"/>
      <c r="R92" s="2" t="str">
        <f t="shared" si="30"/>
        <v/>
      </c>
      <c r="S92" s="22" t="str">
        <f t="shared" si="37"/>
        <v/>
      </c>
      <c r="T92" s="1" t="str">
        <f t="shared" si="31"/>
        <v/>
      </c>
      <c r="U92" s="1" t="str">
        <f t="shared" si="32"/>
        <v/>
      </c>
      <c r="V92" s="1" t="str">
        <f t="shared" si="33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4"/>
        <v/>
      </c>
      <c r="AA92" s="2" t="str">
        <f t="shared" si="41"/>
        <v/>
      </c>
      <c r="AB92" s="3" t="str">
        <f t="shared" si="35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41" t="s">
        <v>355</v>
      </c>
      <c r="AI92" s="39" t="str">
        <f t="shared" si="36"/>
        <v>　</v>
      </c>
    </row>
    <row r="93" spans="1:35" ht="22.5" customHeight="1">
      <c r="A93" s="42">
        <v>57</v>
      </c>
      <c r="B93" s="12"/>
      <c r="C93" s="12"/>
      <c r="D93" s="12"/>
      <c r="E93" s="7"/>
      <c r="F93" s="7"/>
      <c r="G93" s="236"/>
      <c r="H93" s="237"/>
      <c r="I93" s="13"/>
      <c r="J93" s="14"/>
      <c r="K93" s="14"/>
      <c r="L93" s="14"/>
      <c r="M93" s="15"/>
      <c r="N93" s="11"/>
      <c r="R93" s="2" t="str">
        <f t="shared" si="30"/>
        <v/>
      </c>
      <c r="S93" s="22" t="str">
        <f t="shared" si="37"/>
        <v/>
      </c>
      <c r="T93" s="1" t="str">
        <f t="shared" si="31"/>
        <v/>
      </c>
      <c r="U93" s="1" t="str">
        <f t="shared" si="32"/>
        <v/>
      </c>
      <c r="V93" s="1" t="str">
        <f t="shared" si="33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4"/>
        <v/>
      </c>
      <c r="AA93" s="2" t="str">
        <f t="shared" si="41"/>
        <v/>
      </c>
      <c r="AB93" s="3" t="str">
        <f t="shared" si="35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41" t="s">
        <v>355</v>
      </c>
      <c r="AI93" s="39" t="str">
        <f t="shared" si="36"/>
        <v>　</v>
      </c>
    </row>
    <row r="94" spans="1:35" ht="22.5" customHeight="1">
      <c r="A94" s="42">
        <v>58</v>
      </c>
      <c r="B94" s="12"/>
      <c r="C94" s="12"/>
      <c r="D94" s="12"/>
      <c r="E94" s="7"/>
      <c r="F94" s="7"/>
      <c r="G94" s="236"/>
      <c r="H94" s="237"/>
      <c r="I94" s="13"/>
      <c r="J94" s="14"/>
      <c r="K94" s="14"/>
      <c r="L94" s="14"/>
      <c r="M94" s="15"/>
      <c r="N94" s="11"/>
      <c r="R94" s="2" t="str">
        <f t="shared" si="30"/>
        <v/>
      </c>
      <c r="S94" s="22" t="str">
        <f t="shared" si="37"/>
        <v/>
      </c>
      <c r="T94" s="1" t="str">
        <f t="shared" si="31"/>
        <v/>
      </c>
      <c r="U94" s="1" t="str">
        <f t="shared" si="32"/>
        <v/>
      </c>
      <c r="V94" s="1" t="str">
        <f t="shared" si="33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4"/>
        <v/>
      </c>
      <c r="AA94" s="2" t="str">
        <f t="shared" si="41"/>
        <v/>
      </c>
      <c r="AB94" s="3" t="str">
        <f t="shared" si="35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41" t="s">
        <v>355</v>
      </c>
      <c r="AI94" s="39" t="str">
        <f t="shared" si="36"/>
        <v>　</v>
      </c>
    </row>
    <row r="95" spans="1:35" ht="22.5" customHeight="1">
      <c r="A95" s="42">
        <v>59</v>
      </c>
      <c r="B95" s="12"/>
      <c r="C95" s="12"/>
      <c r="D95" s="12"/>
      <c r="E95" s="7"/>
      <c r="F95" s="7"/>
      <c r="G95" s="236"/>
      <c r="H95" s="237"/>
      <c r="I95" s="13"/>
      <c r="J95" s="14"/>
      <c r="K95" s="14"/>
      <c r="L95" s="14"/>
      <c r="M95" s="15"/>
      <c r="N95" s="11"/>
      <c r="R95" s="2" t="str">
        <f t="shared" si="30"/>
        <v/>
      </c>
      <c r="S95" s="22" t="str">
        <f t="shared" si="37"/>
        <v/>
      </c>
      <c r="T95" s="1" t="str">
        <f t="shared" si="31"/>
        <v/>
      </c>
      <c r="U95" s="1" t="str">
        <f t="shared" si="32"/>
        <v/>
      </c>
      <c r="V95" s="1" t="str">
        <f t="shared" si="33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4"/>
        <v/>
      </c>
      <c r="AA95" s="2" t="str">
        <f t="shared" si="41"/>
        <v/>
      </c>
      <c r="AB95" s="3" t="str">
        <f t="shared" si="35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41" t="s">
        <v>355</v>
      </c>
      <c r="AI95" s="39" t="str">
        <f t="shared" si="36"/>
        <v>　</v>
      </c>
    </row>
    <row r="96" spans="1:35" ht="22.5" customHeight="1">
      <c r="A96" s="42">
        <v>60</v>
      </c>
      <c r="B96" s="12"/>
      <c r="C96" s="12"/>
      <c r="D96" s="12"/>
      <c r="E96" s="7"/>
      <c r="F96" s="7"/>
      <c r="G96" s="236"/>
      <c r="H96" s="237"/>
      <c r="I96" s="13"/>
      <c r="J96" s="14"/>
      <c r="K96" s="14"/>
      <c r="L96" s="14"/>
      <c r="M96" s="15"/>
      <c r="N96" s="11"/>
      <c r="R96" s="2" t="str">
        <f t="shared" si="30"/>
        <v/>
      </c>
      <c r="S96" s="22" t="str">
        <f t="shared" si="37"/>
        <v/>
      </c>
      <c r="T96" s="1" t="str">
        <f t="shared" si="31"/>
        <v/>
      </c>
      <c r="U96" s="1" t="str">
        <f t="shared" si="32"/>
        <v/>
      </c>
      <c r="V96" s="1" t="str">
        <f t="shared" si="33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4"/>
        <v/>
      </c>
      <c r="AA96" s="2" t="str">
        <f t="shared" si="41"/>
        <v/>
      </c>
      <c r="AB96" s="3" t="str">
        <f t="shared" si="35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41" t="s">
        <v>355</v>
      </c>
      <c r="AI96" s="39" t="str">
        <f t="shared" si="36"/>
        <v>　</v>
      </c>
    </row>
    <row r="97" spans="1:35" ht="22.5" customHeight="1">
      <c r="A97" s="42">
        <v>61</v>
      </c>
      <c r="B97" s="12"/>
      <c r="C97" s="12"/>
      <c r="D97" s="12"/>
      <c r="E97" s="7"/>
      <c r="F97" s="7"/>
      <c r="G97" s="236"/>
      <c r="H97" s="237"/>
      <c r="I97" s="13"/>
      <c r="J97" s="14"/>
      <c r="K97" s="14"/>
      <c r="L97" s="14"/>
      <c r="M97" s="15"/>
      <c r="N97" s="11"/>
      <c r="R97" s="2" t="str">
        <f t="shared" si="30"/>
        <v/>
      </c>
      <c r="S97" s="22" t="str">
        <f t="shared" si="37"/>
        <v/>
      </c>
      <c r="T97" s="1" t="str">
        <f t="shared" si="31"/>
        <v/>
      </c>
      <c r="U97" s="1" t="str">
        <f t="shared" si="32"/>
        <v/>
      </c>
      <c r="V97" s="1" t="str">
        <f t="shared" si="33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4"/>
        <v/>
      </c>
      <c r="AA97" s="2" t="str">
        <f t="shared" si="41"/>
        <v/>
      </c>
      <c r="AB97" s="3" t="str">
        <f t="shared" si="35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41" t="s">
        <v>355</v>
      </c>
      <c r="AI97" s="39" t="str">
        <f t="shared" si="36"/>
        <v>　</v>
      </c>
    </row>
    <row r="98" spans="1:35" ht="22.5" customHeight="1">
      <c r="A98" s="42">
        <v>62</v>
      </c>
      <c r="B98" s="12"/>
      <c r="C98" s="12"/>
      <c r="D98" s="12"/>
      <c r="E98" s="7"/>
      <c r="F98" s="7"/>
      <c r="G98" s="236"/>
      <c r="H98" s="237"/>
      <c r="I98" s="13"/>
      <c r="J98" s="14"/>
      <c r="K98" s="14"/>
      <c r="L98" s="14"/>
      <c r="M98" s="15"/>
      <c r="N98" s="11"/>
      <c r="R98" s="2" t="str">
        <f t="shared" si="30"/>
        <v/>
      </c>
      <c r="S98" s="22" t="str">
        <f t="shared" si="37"/>
        <v/>
      </c>
      <c r="T98" s="1" t="str">
        <f t="shared" si="31"/>
        <v/>
      </c>
      <c r="U98" s="1" t="str">
        <f t="shared" si="32"/>
        <v/>
      </c>
      <c r="V98" s="1" t="str">
        <f t="shared" si="33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4"/>
        <v/>
      </c>
      <c r="AA98" s="2" t="str">
        <f t="shared" si="41"/>
        <v/>
      </c>
      <c r="AB98" s="3" t="str">
        <f t="shared" si="35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41" t="s">
        <v>355</v>
      </c>
      <c r="AI98" s="39" t="str">
        <f t="shared" si="36"/>
        <v>　</v>
      </c>
    </row>
    <row r="99" spans="1:35" ht="22.5" customHeight="1">
      <c r="A99" s="42">
        <v>63</v>
      </c>
      <c r="B99" s="12"/>
      <c r="C99" s="12"/>
      <c r="D99" s="12"/>
      <c r="E99" s="7"/>
      <c r="F99" s="7"/>
      <c r="G99" s="236"/>
      <c r="H99" s="237"/>
      <c r="I99" s="13"/>
      <c r="J99" s="14"/>
      <c r="K99" s="14"/>
      <c r="L99" s="14"/>
      <c r="M99" s="15"/>
      <c r="N99" s="11"/>
      <c r="R99" s="2" t="str">
        <f t="shared" si="30"/>
        <v/>
      </c>
      <c r="S99" s="22" t="str">
        <f t="shared" si="37"/>
        <v/>
      </c>
      <c r="T99" s="1" t="str">
        <f t="shared" si="31"/>
        <v/>
      </c>
      <c r="U99" s="1" t="str">
        <f t="shared" si="32"/>
        <v/>
      </c>
      <c r="V99" s="1" t="str">
        <f t="shared" si="33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4"/>
        <v/>
      </c>
      <c r="AA99" s="2" t="str">
        <f t="shared" si="41"/>
        <v/>
      </c>
      <c r="AB99" s="3" t="str">
        <f t="shared" si="35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41" t="s">
        <v>355</v>
      </c>
      <c r="AI99" s="39" t="str">
        <f t="shared" si="36"/>
        <v>　</v>
      </c>
    </row>
    <row r="100" spans="1:35" ht="22.5" customHeight="1">
      <c r="A100" s="42">
        <v>64</v>
      </c>
      <c r="B100" s="12"/>
      <c r="C100" s="12"/>
      <c r="D100" s="12"/>
      <c r="E100" s="7"/>
      <c r="F100" s="7"/>
      <c r="G100" s="236"/>
      <c r="H100" s="237"/>
      <c r="I100" s="13"/>
      <c r="J100" s="14"/>
      <c r="K100" s="14"/>
      <c r="L100" s="14"/>
      <c r="M100" s="15"/>
      <c r="N100" s="11"/>
      <c r="R100" s="2" t="str">
        <f t="shared" si="30"/>
        <v/>
      </c>
      <c r="S100" s="22" t="str">
        <f t="shared" si="37"/>
        <v/>
      </c>
      <c r="T100" s="1" t="str">
        <f t="shared" si="31"/>
        <v/>
      </c>
      <c r="U100" s="1" t="str">
        <f t="shared" si="32"/>
        <v/>
      </c>
      <c r="V100" s="1" t="str">
        <f t="shared" si="33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4"/>
        <v/>
      </c>
      <c r="AA100" s="2" t="str">
        <f t="shared" si="41"/>
        <v/>
      </c>
      <c r="AB100" s="3" t="str">
        <f t="shared" si="35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41" t="s">
        <v>355</v>
      </c>
      <c r="AI100" s="39" t="str">
        <f t="shared" si="36"/>
        <v>　</v>
      </c>
    </row>
    <row r="101" spans="1:35" ht="22.5" customHeight="1">
      <c r="A101" s="42">
        <v>65</v>
      </c>
      <c r="B101" s="12"/>
      <c r="C101" s="12"/>
      <c r="D101" s="12"/>
      <c r="E101" s="7"/>
      <c r="F101" s="7"/>
      <c r="G101" s="236"/>
      <c r="H101" s="237"/>
      <c r="I101" s="13"/>
      <c r="J101" s="14"/>
      <c r="K101" s="14"/>
      <c r="L101" s="14"/>
      <c r="M101" s="15"/>
      <c r="N101" s="11"/>
      <c r="R101" s="2" t="str">
        <f t="shared" si="30"/>
        <v/>
      </c>
      <c r="S101" s="22" t="str">
        <f t="shared" si="37"/>
        <v/>
      </c>
      <c r="T101" s="1" t="str">
        <f t="shared" si="31"/>
        <v/>
      </c>
      <c r="U101" s="1" t="str">
        <f t="shared" si="32"/>
        <v/>
      </c>
      <c r="V101" s="1" t="str">
        <f t="shared" si="33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4"/>
        <v/>
      </c>
      <c r="AA101" s="2" t="str">
        <f t="shared" si="41"/>
        <v/>
      </c>
      <c r="AB101" s="3" t="str">
        <f t="shared" si="35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41" t="s">
        <v>355</v>
      </c>
      <c r="AI101" s="39" t="str">
        <f t="shared" si="36"/>
        <v>　</v>
      </c>
    </row>
    <row r="102" spans="1:35" ht="22.5" customHeight="1">
      <c r="A102" s="42">
        <v>66</v>
      </c>
      <c r="B102" s="12"/>
      <c r="C102" s="12"/>
      <c r="D102" s="12"/>
      <c r="E102" s="7"/>
      <c r="F102" s="7"/>
      <c r="G102" s="236"/>
      <c r="H102" s="237"/>
      <c r="I102" s="13"/>
      <c r="J102" s="14"/>
      <c r="K102" s="14"/>
      <c r="L102" s="14"/>
      <c r="M102" s="15"/>
      <c r="N102" s="11"/>
      <c r="R102" s="2" t="str">
        <f t="shared" si="30"/>
        <v/>
      </c>
      <c r="S102" s="22" t="str">
        <f t="shared" si="37"/>
        <v/>
      </c>
      <c r="T102" s="1" t="str">
        <f t="shared" si="31"/>
        <v/>
      </c>
      <c r="U102" s="1" t="str">
        <f t="shared" si="32"/>
        <v/>
      </c>
      <c r="V102" s="1" t="str">
        <f t="shared" si="33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4"/>
        <v/>
      </c>
      <c r="AA102" s="2" t="str">
        <f t="shared" si="41"/>
        <v/>
      </c>
      <c r="AB102" s="3" t="str">
        <f t="shared" si="35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41" t="s">
        <v>355</v>
      </c>
      <c r="AI102" s="39" t="str">
        <f t="shared" si="36"/>
        <v>　</v>
      </c>
    </row>
    <row r="103" spans="1:35" ht="22.5" customHeight="1">
      <c r="A103" s="42">
        <v>67</v>
      </c>
      <c r="B103" s="12"/>
      <c r="C103" s="12"/>
      <c r="D103" s="12"/>
      <c r="E103" s="7"/>
      <c r="F103" s="7"/>
      <c r="G103" s="236"/>
      <c r="H103" s="237"/>
      <c r="I103" s="13"/>
      <c r="J103" s="14"/>
      <c r="K103" s="14"/>
      <c r="L103" s="14"/>
      <c r="M103" s="15"/>
      <c r="N103" s="11"/>
      <c r="R103" s="2" t="str">
        <f t="shared" si="30"/>
        <v/>
      </c>
      <c r="S103" s="22" t="str">
        <f t="shared" si="37"/>
        <v/>
      </c>
      <c r="T103" s="1" t="str">
        <f t="shared" si="31"/>
        <v/>
      </c>
      <c r="U103" s="1" t="str">
        <f t="shared" si="32"/>
        <v/>
      </c>
      <c r="V103" s="1" t="str">
        <f t="shared" si="33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4"/>
        <v/>
      </c>
      <c r="AA103" s="2" t="str">
        <f t="shared" si="41"/>
        <v/>
      </c>
      <c r="AB103" s="3" t="str">
        <f t="shared" si="35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41" t="s">
        <v>355</v>
      </c>
      <c r="AI103" s="39" t="str">
        <f t="shared" si="36"/>
        <v>　</v>
      </c>
    </row>
    <row r="104" spans="1:35" ht="22.5" customHeight="1">
      <c r="A104" s="42">
        <v>68</v>
      </c>
      <c r="B104" s="12"/>
      <c r="C104" s="12"/>
      <c r="D104" s="12"/>
      <c r="E104" s="7"/>
      <c r="F104" s="7"/>
      <c r="G104" s="236"/>
      <c r="H104" s="237"/>
      <c r="I104" s="13"/>
      <c r="J104" s="14"/>
      <c r="K104" s="14"/>
      <c r="L104" s="14"/>
      <c r="M104" s="15"/>
      <c r="N104" s="11"/>
      <c r="R104" s="2" t="str">
        <f t="shared" si="30"/>
        <v/>
      </c>
      <c r="S104" s="22" t="str">
        <f t="shared" si="37"/>
        <v/>
      </c>
      <c r="T104" s="1" t="str">
        <f t="shared" si="31"/>
        <v/>
      </c>
      <c r="U104" s="1" t="str">
        <f t="shared" si="32"/>
        <v/>
      </c>
      <c r="V104" s="1" t="str">
        <f t="shared" si="33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4"/>
        <v/>
      </c>
      <c r="AA104" s="2" t="str">
        <f t="shared" si="41"/>
        <v/>
      </c>
      <c r="AB104" s="3" t="str">
        <f t="shared" si="35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41" t="s">
        <v>355</v>
      </c>
      <c r="AI104" s="39" t="str">
        <f t="shared" si="36"/>
        <v>　</v>
      </c>
    </row>
    <row r="105" spans="1:35" ht="22.5" customHeight="1">
      <c r="A105" s="42">
        <v>69</v>
      </c>
      <c r="B105" s="12"/>
      <c r="C105" s="12"/>
      <c r="D105" s="12"/>
      <c r="E105" s="7"/>
      <c r="F105" s="7"/>
      <c r="G105" s="236"/>
      <c r="H105" s="237"/>
      <c r="I105" s="13"/>
      <c r="J105" s="14"/>
      <c r="K105" s="14"/>
      <c r="L105" s="14"/>
      <c r="M105" s="15"/>
      <c r="N105" s="11"/>
      <c r="R105" s="2" t="str">
        <f t="shared" si="30"/>
        <v/>
      </c>
      <c r="S105" s="22" t="str">
        <f t="shared" si="37"/>
        <v/>
      </c>
      <c r="T105" s="1" t="str">
        <f t="shared" si="31"/>
        <v/>
      </c>
      <c r="U105" s="1" t="str">
        <f t="shared" si="32"/>
        <v/>
      </c>
      <c r="V105" s="1" t="str">
        <f t="shared" si="33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4"/>
        <v/>
      </c>
      <c r="AA105" s="2" t="str">
        <f t="shared" si="41"/>
        <v/>
      </c>
      <c r="AB105" s="3" t="str">
        <f t="shared" si="35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41" t="s">
        <v>355</v>
      </c>
      <c r="AI105" s="39" t="str">
        <f t="shared" si="36"/>
        <v>　</v>
      </c>
    </row>
    <row r="106" spans="1:35" ht="22.5" customHeight="1">
      <c r="A106" s="42">
        <v>70</v>
      </c>
      <c r="B106" s="12"/>
      <c r="C106" s="12"/>
      <c r="D106" s="12"/>
      <c r="E106" s="7"/>
      <c r="F106" s="7"/>
      <c r="G106" s="236"/>
      <c r="H106" s="237"/>
      <c r="I106" s="13"/>
      <c r="J106" s="14"/>
      <c r="K106" s="14"/>
      <c r="L106" s="14"/>
      <c r="M106" s="15"/>
      <c r="N106" s="11"/>
      <c r="R106" s="2" t="str">
        <f t="shared" si="30"/>
        <v/>
      </c>
      <c r="S106" s="22" t="str">
        <f t="shared" si="37"/>
        <v/>
      </c>
      <c r="T106" s="1" t="str">
        <f t="shared" si="31"/>
        <v/>
      </c>
      <c r="U106" s="1" t="str">
        <f t="shared" si="32"/>
        <v/>
      </c>
      <c r="V106" s="1" t="str">
        <f t="shared" si="33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4"/>
        <v/>
      </c>
      <c r="AA106" s="2" t="str">
        <f t="shared" si="41"/>
        <v/>
      </c>
      <c r="AB106" s="3" t="str">
        <f t="shared" si="35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41" t="s">
        <v>355</v>
      </c>
      <c r="AI106" s="39" t="str">
        <f t="shared" si="36"/>
        <v>　</v>
      </c>
    </row>
    <row r="107" spans="1:35" ht="22.5" customHeight="1">
      <c r="A107" s="42">
        <v>71</v>
      </c>
      <c r="B107" s="12"/>
      <c r="C107" s="12"/>
      <c r="D107" s="12"/>
      <c r="E107" s="7"/>
      <c r="F107" s="7"/>
      <c r="G107" s="236"/>
      <c r="H107" s="237"/>
      <c r="I107" s="13"/>
      <c r="J107" s="14"/>
      <c r="K107" s="14"/>
      <c r="L107" s="14"/>
      <c r="M107" s="15"/>
      <c r="N107" s="11"/>
      <c r="R107" s="2" t="str">
        <f t="shared" si="30"/>
        <v/>
      </c>
      <c r="S107" s="22" t="str">
        <f t="shared" si="37"/>
        <v/>
      </c>
      <c r="T107" s="1" t="str">
        <f t="shared" si="31"/>
        <v/>
      </c>
      <c r="U107" s="1" t="str">
        <f t="shared" si="32"/>
        <v/>
      </c>
      <c r="V107" s="1" t="str">
        <f t="shared" si="33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4"/>
        <v/>
      </c>
      <c r="AA107" s="2" t="str">
        <f t="shared" si="41"/>
        <v/>
      </c>
      <c r="AB107" s="3" t="str">
        <f t="shared" si="35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41" t="s">
        <v>355</v>
      </c>
      <c r="AI107" s="39" t="str">
        <f t="shared" si="36"/>
        <v>　</v>
      </c>
    </row>
    <row r="108" spans="1:35" ht="22.5" customHeight="1">
      <c r="A108" s="42">
        <v>72</v>
      </c>
      <c r="B108" s="12"/>
      <c r="C108" s="12"/>
      <c r="D108" s="12"/>
      <c r="E108" s="7"/>
      <c r="F108" s="7"/>
      <c r="G108" s="236"/>
      <c r="H108" s="237"/>
      <c r="I108" s="13"/>
      <c r="J108" s="14"/>
      <c r="K108" s="14"/>
      <c r="L108" s="14"/>
      <c r="M108" s="15"/>
      <c r="N108" s="11"/>
      <c r="R108" s="2" t="str">
        <f t="shared" si="30"/>
        <v/>
      </c>
      <c r="S108" s="22" t="str">
        <f t="shared" si="37"/>
        <v/>
      </c>
      <c r="T108" s="1" t="str">
        <f t="shared" si="31"/>
        <v/>
      </c>
      <c r="U108" s="1" t="str">
        <f t="shared" si="32"/>
        <v/>
      </c>
      <c r="V108" s="1" t="str">
        <f t="shared" si="33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4"/>
        <v/>
      </c>
      <c r="AA108" s="2" t="str">
        <f t="shared" si="41"/>
        <v/>
      </c>
      <c r="AB108" s="3" t="str">
        <f t="shared" si="35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41" t="s">
        <v>355</v>
      </c>
      <c r="AI108" s="39" t="str">
        <f t="shared" si="36"/>
        <v>　</v>
      </c>
    </row>
    <row r="109" spans="1:35" ht="22.5" customHeight="1">
      <c r="A109" s="42">
        <v>73</v>
      </c>
      <c r="B109" s="12"/>
      <c r="C109" s="12"/>
      <c r="D109" s="12"/>
      <c r="E109" s="7"/>
      <c r="F109" s="7"/>
      <c r="G109" s="236"/>
      <c r="H109" s="237"/>
      <c r="I109" s="13"/>
      <c r="J109" s="14"/>
      <c r="K109" s="14"/>
      <c r="L109" s="14"/>
      <c r="M109" s="15"/>
      <c r="N109" s="11"/>
      <c r="R109" s="2" t="str">
        <f t="shared" si="30"/>
        <v/>
      </c>
      <c r="S109" s="22" t="str">
        <f t="shared" si="37"/>
        <v/>
      </c>
      <c r="T109" s="1" t="str">
        <f t="shared" si="31"/>
        <v/>
      </c>
      <c r="U109" s="1" t="str">
        <f t="shared" si="32"/>
        <v/>
      </c>
      <c r="V109" s="1" t="str">
        <f t="shared" si="33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4"/>
        <v/>
      </c>
      <c r="AA109" s="2" t="str">
        <f t="shared" si="41"/>
        <v/>
      </c>
      <c r="AB109" s="3" t="str">
        <f t="shared" si="35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41" t="s">
        <v>355</v>
      </c>
      <c r="AI109" s="39" t="str">
        <f t="shared" si="36"/>
        <v>　</v>
      </c>
    </row>
    <row r="110" spans="1:35" ht="22.5" customHeight="1">
      <c r="A110" s="42">
        <v>74</v>
      </c>
      <c r="B110" s="12"/>
      <c r="C110" s="12"/>
      <c r="D110" s="12"/>
      <c r="E110" s="7"/>
      <c r="F110" s="7"/>
      <c r="G110" s="236"/>
      <c r="H110" s="237"/>
      <c r="I110" s="13"/>
      <c r="J110" s="14"/>
      <c r="K110" s="14"/>
      <c r="L110" s="14"/>
      <c r="M110" s="15"/>
      <c r="N110" s="11"/>
      <c r="R110" s="2" t="str">
        <f t="shared" si="30"/>
        <v/>
      </c>
      <c r="S110" s="22" t="str">
        <f t="shared" si="37"/>
        <v/>
      </c>
      <c r="T110" s="1" t="str">
        <f t="shared" si="31"/>
        <v/>
      </c>
      <c r="U110" s="1" t="str">
        <f t="shared" si="32"/>
        <v/>
      </c>
      <c r="V110" s="1" t="str">
        <f t="shared" si="33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4"/>
        <v/>
      </c>
      <c r="AA110" s="2" t="str">
        <f t="shared" si="41"/>
        <v/>
      </c>
      <c r="AB110" s="3" t="str">
        <f t="shared" si="35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41" t="s">
        <v>355</v>
      </c>
      <c r="AI110" s="39" t="str">
        <f t="shared" si="36"/>
        <v>　</v>
      </c>
    </row>
    <row r="111" spans="1:35" ht="22.5" customHeight="1">
      <c r="A111" s="43">
        <v>75</v>
      </c>
      <c r="B111" s="12"/>
      <c r="C111" s="12"/>
      <c r="D111" s="12"/>
      <c r="E111" s="7"/>
      <c r="F111" s="7"/>
      <c r="G111" s="236"/>
      <c r="H111" s="237"/>
      <c r="I111" s="13"/>
      <c r="J111" s="14"/>
      <c r="K111" s="14"/>
      <c r="L111" s="14"/>
      <c r="M111" s="15"/>
      <c r="N111" s="11"/>
      <c r="R111" s="2" t="str">
        <f t="shared" si="30"/>
        <v/>
      </c>
      <c r="S111" s="22" t="str">
        <f t="shared" si="37"/>
        <v/>
      </c>
      <c r="T111" s="1" t="str">
        <f t="shared" si="31"/>
        <v/>
      </c>
      <c r="U111" s="1" t="str">
        <f t="shared" si="32"/>
        <v/>
      </c>
      <c r="V111" s="1" t="str">
        <f t="shared" si="33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4"/>
        <v/>
      </c>
      <c r="AA111" s="2" t="str">
        <f t="shared" si="41"/>
        <v/>
      </c>
      <c r="AB111" s="3" t="str">
        <f t="shared" si="35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41" t="s">
        <v>355</v>
      </c>
      <c r="AI111" s="39" t="str">
        <f t="shared" si="36"/>
        <v>　</v>
      </c>
    </row>
    <row r="112" spans="1:35" ht="22.5" customHeight="1">
      <c r="A112" s="44"/>
      <c r="B112" s="45"/>
      <c r="C112" s="45"/>
      <c r="D112" s="45"/>
      <c r="E112" s="45"/>
      <c r="F112" s="45"/>
      <c r="G112" s="46" t="s">
        <v>14</v>
      </c>
      <c r="H112" s="243">
        <f>$H$32</f>
        <v>0</v>
      </c>
      <c r="I112" s="243"/>
      <c r="J112" s="243"/>
      <c r="K112" s="243"/>
      <c r="L112" s="243"/>
      <c r="M112" s="243"/>
      <c r="N112" s="47" t="s">
        <v>13</v>
      </c>
      <c r="R112" s="2"/>
      <c r="T112" s="1" t="str">
        <f>IF($S112="","",VLOOKUP($S112,'(種目・作業用)'!$A$2:$D$84,2,FALSE))</f>
        <v/>
      </c>
      <c r="U112" s="1" t="str">
        <f>IF($S112="","",VLOOKUP($S112,'(種目・作業用)'!$A$2:$D$84,3,FALSE))</f>
        <v/>
      </c>
      <c r="V112" s="1" t="str">
        <f>IF($S112="","",VLOOKUP($S112,'(種目・作業用)'!$A$2:$D$84,4,FALSE))</f>
        <v/>
      </c>
      <c r="Z112" s="2"/>
      <c r="AB112" s="3"/>
      <c r="AD112" s="2"/>
      <c r="AI112" s="39"/>
    </row>
    <row r="113" spans="1:35" ht="7.5" customHeight="1">
      <c r="A113" s="48"/>
      <c r="B113" s="48"/>
      <c r="C113" s="48"/>
      <c r="D113" s="48"/>
      <c r="E113" s="48"/>
      <c r="F113" s="48"/>
      <c r="G113" s="49"/>
      <c r="H113" s="50"/>
      <c r="I113" s="50"/>
      <c r="J113" s="50"/>
      <c r="K113" s="50"/>
      <c r="L113" s="50"/>
      <c r="M113" s="50"/>
      <c r="N113" s="51"/>
      <c r="R113" s="2"/>
      <c r="T113" s="1" t="str">
        <f>IF($S113="","",VLOOKUP($S113,'(種目・作業用)'!$A$2:$D$84,2,FALSE))</f>
        <v/>
      </c>
      <c r="U113" s="1" t="str">
        <f>IF($S113="","",VLOOKUP($S113,'(種目・作業用)'!$A$2:$D$84,3,FALSE))</f>
        <v/>
      </c>
      <c r="V113" s="1" t="str">
        <f>IF($S113="","",VLOOKUP($S113,'(種目・作業用)'!$A$2:$D$84,4,FALSE))</f>
        <v/>
      </c>
      <c r="Z113" s="2"/>
      <c r="AB113" s="3"/>
      <c r="AD113" s="2"/>
      <c r="AI113" s="39"/>
    </row>
    <row r="114" spans="1:35" ht="22.5" customHeight="1">
      <c r="A114" s="233" t="s">
        <v>470</v>
      </c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R114" s="2"/>
      <c r="T114" s="1" t="str">
        <f>IF($S114="","",VLOOKUP($S114,'(種目・作業用)'!$A$2:$D$84,2,FALSE))</f>
        <v/>
      </c>
      <c r="U114" s="1" t="str">
        <f>IF($S114="","",VLOOKUP($S114,'(種目・作業用)'!$A$2:$D$84,3,FALSE))</f>
        <v/>
      </c>
      <c r="V114" s="1" t="str">
        <f>IF($S114="","",VLOOKUP($S114,'(種目・作業用)'!$A$2:$D$84,4,FALSE))</f>
        <v/>
      </c>
      <c r="Z114" s="2"/>
      <c r="AB114" s="3"/>
      <c r="AD114" s="2"/>
      <c r="AI114" s="39"/>
    </row>
    <row r="115" spans="1:35" ht="7.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R115" s="2"/>
      <c r="T115" s="1" t="str">
        <f>IF($S115="","",VLOOKUP($S115,'(種目・作業用)'!$A$2:$D$84,2,FALSE))</f>
        <v/>
      </c>
      <c r="U115" s="1" t="str">
        <f>IF($S115="","",VLOOKUP($S115,'(種目・作業用)'!$A$2:$D$84,3,FALSE))</f>
        <v/>
      </c>
      <c r="V115" s="1" t="str">
        <f>IF($S115="","",VLOOKUP($S115,'(種目・作業用)'!$A$2:$D$84,4,FALSE))</f>
        <v/>
      </c>
      <c r="Z115" s="2"/>
      <c r="AB115" s="3"/>
      <c r="AD115" s="2"/>
      <c r="AI115" s="39"/>
    </row>
    <row r="116" spans="1:35">
      <c r="A116" s="33"/>
      <c r="B116" s="33"/>
      <c r="C116" s="33" t="s">
        <v>15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R116" s="2"/>
      <c r="T116" s="1" t="str">
        <f>IF($S116="","",VLOOKUP($S116,'(種目・作業用)'!$A$2:$D$84,2,FALSE))</f>
        <v/>
      </c>
      <c r="U116" s="1" t="str">
        <f>IF($S116="","",VLOOKUP($S116,'(種目・作業用)'!$A$2:$D$84,3,FALSE))</f>
        <v/>
      </c>
      <c r="V116" s="1" t="str">
        <f>IF($S116="","",VLOOKUP($S116,'(種目・作業用)'!$A$2:$D$84,4,FALSE))</f>
        <v/>
      </c>
      <c r="Z116" s="2"/>
      <c r="AB116" s="3"/>
      <c r="AD116" s="2"/>
      <c r="AI116" s="39"/>
    </row>
    <row r="117" spans="1: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R117" s="2"/>
      <c r="T117" s="1" t="str">
        <f>IF($S117="","",VLOOKUP($S117,'(種目・作業用)'!$A$2:$D$84,2,FALSE))</f>
        <v/>
      </c>
      <c r="U117" s="1" t="str">
        <f>IF($S117="","",VLOOKUP($S117,'(種目・作業用)'!$A$2:$D$84,3,FALSE))</f>
        <v/>
      </c>
      <c r="V117" s="1" t="str">
        <f>IF($S117="","",VLOOKUP($S117,'(種目・作業用)'!$A$2:$D$84,4,FALSE))</f>
        <v/>
      </c>
      <c r="Z117" s="2"/>
      <c r="AB117" s="3"/>
      <c r="AD117" s="2"/>
      <c r="AI117" s="39"/>
    </row>
    <row r="118" spans="1:35">
      <c r="A118" s="33"/>
      <c r="B118" s="33"/>
      <c r="C118" s="242" t="str">
        <f>$C$38</f>
        <v>年　　月　　日</v>
      </c>
      <c r="D118" s="24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R118" s="2"/>
      <c r="T118" s="1" t="str">
        <f>IF($S118="","",VLOOKUP($S118,'(種目・作業用)'!$A$2:$D$84,2,FALSE))</f>
        <v/>
      </c>
      <c r="U118" s="1" t="str">
        <f>IF($S118="","",VLOOKUP($S118,'(種目・作業用)'!$A$2:$D$84,3,FALSE))</f>
        <v/>
      </c>
      <c r="V118" s="1" t="str">
        <f>IF($S118="","",VLOOKUP($S118,'(種目・作業用)'!$A$2:$D$84,4,FALSE))</f>
        <v/>
      </c>
      <c r="Z118" s="2"/>
      <c r="AB118" s="3"/>
      <c r="AD118" s="2"/>
      <c r="AI118" s="39"/>
    </row>
    <row r="119" spans="1:35" ht="22.5" customHeight="1">
      <c r="A119" s="33"/>
      <c r="B119" s="33"/>
      <c r="C119" s="33"/>
      <c r="D119" s="33"/>
      <c r="E119" s="33"/>
      <c r="F119" s="244">
        <f>$F$39</f>
        <v>0</v>
      </c>
      <c r="G119" s="244"/>
      <c r="H119" s="244"/>
      <c r="I119" s="244"/>
      <c r="J119" s="244"/>
      <c r="K119" s="244"/>
      <c r="L119" s="244"/>
      <c r="M119" s="244"/>
      <c r="N119" s="33"/>
      <c r="R119" s="2"/>
      <c r="T119" s="1" t="str">
        <f>IF($S119="","",VLOOKUP($S119,'(種目・作業用)'!$A$2:$D$84,2,FALSE))</f>
        <v/>
      </c>
      <c r="U119" s="1" t="str">
        <f>IF($S119="","",VLOOKUP($S119,'(種目・作業用)'!$A$2:$D$84,3,FALSE))</f>
        <v/>
      </c>
      <c r="V119" s="1" t="str">
        <f>IF($S119="","",VLOOKUP($S119,'(種目・作業用)'!$A$2:$D$84,4,FALSE))</f>
        <v/>
      </c>
      <c r="Z119" s="2"/>
      <c r="AB119" s="3"/>
      <c r="AD119" s="2"/>
      <c r="AI119" s="39"/>
    </row>
    <row r="120" spans="1:35" ht="22.5" customHeight="1">
      <c r="A120" s="33"/>
      <c r="B120" s="33"/>
      <c r="C120" s="33"/>
      <c r="D120" s="33"/>
      <c r="E120" s="33"/>
      <c r="F120" s="33"/>
      <c r="G120" s="52" t="s">
        <v>17</v>
      </c>
      <c r="H120" s="233">
        <f>$H$40</f>
        <v>0</v>
      </c>
      <c r="I120" s="233"/>
      <c r="J120" s="233"/>
      <c r="K120" s="233"/>
      <c r="L120" s="233"/>
      <c r="M120" s="53" t="s">
        <v>13</v>
      </c>
      <c r="N120" s="33"/>
      <c r="R120" s="2"/>
      <c r="T120" s="1" t="str">
        <f>IF($S120="","",VLOOKUP($S120,'(種目・作業用)'!$A$2:$D$84,2,FALSE))</f>
        <v/>
      </c>
      <c r="U120" s="1" t="str">
        <f>IF($S120="","",VLOOKUP($S120,'(種目・作業用)'!$A$2:$D$84,3,FALSE))</f>
        <v/>
      </c>
      <c r="V120" s="1" t="str">
        <f>IF($S120="","",VLOOKUP($S120,'(種目・作業用)'!$A$2:$D$84,4,FALSE))</f>
        <v/>
      </c>
      <c r="Z120" s="2"/>
      <c r="AB120" s="3"/>
      <c r="AD120" s="2"/>
      <c r="AI120" s="39"/>
    </row>
    <row r="121" spans="1:35" ht="60" customHeight="1">
      <c r="A121" s="282" t="str">
        <f t="shared" ref="A121" si="45">$A$1</f>
        <v>　山形陸上競技協会 第61回強化記録会　参加申込書（個人種目）</v>
      </c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R121" s="2"/>
      <c r="T121" s="1" t="str">
        <f>IF($S121="","",VLOOKUP($S121,'(種目・作業用)'!$A$2:$D$84,2,FALSE))</f>
        <v/>
      </c>
      <c r="U121" s="1" t="str">
        <f>IF($S121="","",VLOOKUP($S121,'(種目・作業用)'!$A$2:$D$84,3,FALSE))</f>
        <v/>
      </c>
      <c r="V121" s="1" t="str">
        <f>IF($S121="","",VLOOKUP($S121,'(種目・作業用)'!$A$2:$D$84,4,FALSE))</f>
        <v/>
      </c>
      <c r="Z121" s="2"/>
      <c r="AB121" s="3"/>
      <c r="AI121" s="39"/>
    </row>
    <row r="122" spans="1:35" ht="7.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R122" s="2"/>
      <c r="T122" s="1" t="str">
        <f>IF($S122="","",VLOOKUP($S122,'(種目・作業用)'!$A$2:$D$84,2,FALSE))</f>
        <v/>
      </c>
      <c r="U122" s="1" t="str">
        <f>IF($S122="","",VLOOKUP($S122,'(種目・作業用)'!$A$2:$D$84,3,FALSE))</f>
        <v/>
      </c>
      <c r="V122" s="1" t="str">
        <f>IF($S122="","",VLOOKUP($S122,'(種目・作業用)'!$A$2:$D$84,4,FALSE))</f>
        <v/>
      </c>
      <c r="Z122" s="2"/>
      <c r="AB122" s="3"/>
      <c r="AD122" s="2"/>
      <c r="AI122" s="39"/>
    </row>
    <row r="123" spans="1:35" ht="22.5" customHeight="1">
      <c r="A123" s="253" t="s">
        <v>0</v>
      </c>
      <c r="B123" s="254"/>
      <c r="C123" s="255">
        <f>$C$3</f>
        <v>0</v>
      </c>
      <c r="D123" s="255"/>
      <c r="E123" s="255"/>
      <c r="F123" s="255"/>
      <c r="G123" s="255"/>
      <c r="H123" s="254" t="s">
        <v>11</v>
      </c>
      <c r="I123" s="254"/>
      <c r="J123" s="256">
        <f>$J$3</f>
        <v>0</v>
      </c>
      <c r="K123" s="256"/>
      <c r="L123" s="256"/>
      <c r="M123" s="256"/>
      <c r="N123" s="257"/>
      <c r="P123" s="30" t="s">
        <v>6</v>
      </c>
      <c r="Q123" s="30">
        <f>COUNTIF(F127:F151,"男")</f>
        <v>0</v>
      </c>
      <c r="R123" s="2"/>
      <c r="T123" s="1" t="str">
        <f>IF($S123="","",VLOOKUP($S123,'(種目・作業用)'!$A$2:$D$84,2,FALSE))</f>
        <v/>
      </c>
      <c r="U123" s="1" t="str">
        <f>IF($S123="","",VLOOKUP($S123,'(種目・作業用)'!$A$2:$D$84,3,FALSE))</f>
        <v/>
      </c>
      <c r="V123" s="1" t="str">
        <f>IF($S123="","",VLOOKUP($S123,'(種目・作業用)'!$A$2:$D$84,4,FALSE))</f>
        <v/>
      </c>
      <c r="Z123" s="2"/>
      <c r="AB123" s="3"/>
      <c r="AD123" s="2"/>
      <c r="AI123" s="39"/>
    </row>
    <row r="124" spans="1:35" ht="22.5" customHeight="1">
      <c r="A124" s="245" t="s">
        <v>12</v>
      </c>
      <c r="B124" s="246"/>
      <c r="C124" s="247">
        <f>$C$4</f>
        <v>0</v>
      </c>
      <c r="D124" s="247"/>
      <c r="E124" s="247"/>
      <c r="F124" s="247"/>
      <c r="G124" s="247"/>
      <c r="H124" s="248" t="s">
        <v>16</v>
      </c>
      <c r="I124" s="248"/>
      <c r="J124" s="249">
        <f>$J$4</f>
        <v>0</v>
      </c>
      <c r="K124" s="249"/>
      <c r="L124" s="249"/>
      <c r="M124" s="249"/>
      <c r="N124" s="250"/>
      <c r="P124" s="30" t="s">
        <v>7</v>
      </c>
      <c r="Q124" s="30">
        <f>COUNTIF(F127:F151,"女")</f>
        <v>0</v>
      </c>
      <c r="R124" s="2"/>
      <c r="T124" s="1" t="str">
        <f>IF($S124="","",VLOOKUP($S124,'(種目・作業用)'!$A$2:$D$84,2,FALSE))</f>
        <v/>
      </c>
      <c r="U124" s="1" t="str">
        <f>IF($S124="","",VLOOKUP($S124,'(種目・作業用)'!$A$2:$D$84,3,FALSE))</f>
        <v/>
      </c>
      <c r="V124" s="1" t="str">
        <f>IF($S124="","",VLOOKUP($S124,'(種目・作業用)'!$A$2:$D$84,4,FALSE))</f>
        <v/>
      </c>
      <c r="Z124" s="2"/>
      <c r="AB124" s="3"/>
      <c r="AD124" s="2"/>
      <c r="AI124" s="39"/>
    </row>
    <row r="125" spans="1:35" ht="17.25" customHeight="1">
      <c r="A125" s="251"/>
      <c r="B125" s="234" t="s">
        <v>1</v>
      </c>
      <c r="C125" s="234" t="s">
        <v>2</v>
      </c>
      <c r="D125" s="234"/>
      <c r="E125" s="234" t="s">
        <v>3</v>
      </c>
      <c r="F125" s="234" t="s">
        <v>4</v>
      </c>
      <c r="G125" s="238" t="s">
        <v>330</v>
      </c>
      <c r="H125" s="239"/>
      <c r="I125" s="234" t="s">
        <v>8</v>
      </c>
      <c r="J125" s="234"/>
      <c r="K125" s="234"/>
      <c r="L125" s="234"/>
      <c r="M125" s="234"/>
      <c r="N125" s="258" t="s">
        <v>5</v>
      </c>
      <c r="R125" s="2"/>
      <c r="T125" s="1" t="str">
        <f>IF($S125="","",VLOOKUP($S125,'(種目・作業用)'!$A$2:$D$84,2,FALSE))</f>
        <v/>
      </c>
      <c r="U125" s="1" t="str">
        <f>IF($S125="","",VLOOKUP($S125,'(種目・作業用)'!$A$2:$D$84,3,FALSE))</f>
        <v/>
      </c>
      <c r="V125" s="1" t="str">
        <f>IF($S125="","",VLOOKUP($S125,'(種目・作業用)'!$A$2:$D$84,4,FALSE))</f>
        <v/>
      </c>
      <c r="Z125" s="2"/>
      <c r="AB125" s="3"/>
      <c r="AD125" s="2"/>
      <c r="AI125" s="39"/>
    </row>
    <row r="126" spans="1:35" ht="17.25" customHeight="1" thickBot="1">
      <c r="A126" s="252"/>
      <c r="B126" s="235"/>
      <c r="C126" s="38" t="s">
        <v>10</v>
      </c>
      <c r="D126" s="38" t="s">
        <v>9</v>
      </c>
      <c r="E126" s="235"/>
      <c r="F126" s="235"/>
      <c r="G126" s="240"/>
      <c r="H126" s="241"/>
      <c r="I126" s="235"/>
      <c r="J126" s="235"/>
      <c r="K126" s="235"/>
      <c r="L126" s="235"/>
      <c r="M126" s="235"/>
      <c r="N126" s="259"/>
      <c r="R126" s="2"/>
      <c r="T126" s="1" t="str">
        <f>IF($S126="","",VLOOKUP($S126,'(種目・作業用)'!$A$2:$D$84,2,FALSE))</f>
        <v/>
      </c>
      <c r="U126" s="1" t="str">
        <f>IF($S126="","",VLOOKUP($S126,'(種目・作業用)'!$A$2:$D$84,3,FALSE))</f>
        <v/>
      </c>
      <c r="V126" s="1" t="str">
        <f>IF($S126="","",VLOOKUP($S126,'(種目・作業用)'!$A$2:$D$84,4,FALSE))</f>
        <v/>
      </c>
      <c r="Z126" s="2"/>
      <c r="AB126" s="3"/>
      <c r="AD126" s="2"/>
      <c r="AI126" s="39"/>
    </row>
    <row r="127" spans="1:35" ht="22.5" customHeight="1" thickTop="1">
      <c r="A127" s="40">
        <v>76</v>
      </c>
      <c r="B127" s="7"/>
      <c r="C127" s="7"/>
      <c r="D127" s="7"/>
      <c r="E127" s="7"/>
      <c r="F127" s="7"/>
      <c r="G127" s="236"/>
      <c r="H127" s="237"/>
      <c r="I127" s="8"/>
      <c r="J127" s="9"/>
      <c r="K127" s="9"/>
      <c r="L127" s="9"/>
      <c r="M127" s="10"/>
      <c r="N127" s="11"/>
      <c r="R127" s="2" t="str">
        <f t="shared" ref="R127:R151" si="46">IF(ISBLANK(B127),"",VLOOKUP(CONCATENATE($AB$4,F127),区分性別,2,FALSE)+B127*100)</f>
        <v/>
      </c>
      <c r="S127" s="22" t="str">
        <f>IF(ISBLANK(G127),"",G127)</f>
        <v/>
      </c>
      <c r="T127" s="1" t="str">
        <f t="shared" ref="T127:T151" si="47">IF($S127="","",VLOOKUP($S127,種目,2,FALSE))</f>
        <v/>
      </c>
      <c r="U127" s="1" t="str">
        <f t="shared" ref="U127:U151" si="48">IF($S127="","",VLOOKUP($S127,種目,3,FALSE))</f>
        <v/>
      </c>
      <c r="V127" s="1" t="str">
        <f t="shared" ref="V127:V151" si="49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4"/>
        <v/>
      </c>
      <c r="AA127" s="2" t="str">
        <f>IF(ISNUMBER(Y127),D127,"")</f>
        <v/>
      </c>
      <c r="AB127" s="3" t="str">
        <f t="shared" ref="AB127:AB151" si="50">IF(ISNUMBER(Y127),VLOOKUP(AG127,県,2,FALSE),"")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41" t="s">
        <v>355</v>
      </c>
      <c r="AI127" s="39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42">
        <v>77</v>
      </c>
      <c r="B128" s="12"/>
      <c r="C128" s="12"/>
      <c r="D128" s="12"/>
      <c r="E128" s="7"/>
      <c r="F128" s="7"/>
      <c r="G128" s="236"/>
      <c r="H128" s="237"/>
      <c r="I128" s="13"/>
      <c r="J128" s="14"/>
      <c r="K128" s="14"/>
      <c r="L128" s="14"/>
      <c r="M128" s="15"/>
      <c r="N128" s="11"/>
      <c r="R128" s="2" t="str">
        <f t="shared" si="46"/>
        <v/>
      </c>
      <c r="S128" s="22" t="str">
        <f t="shared" ref="S128:S151" si="51">IF(ISBLANK(G128),"",G128)</f>
        <v/>
      </c>
      <c r="T128" s="1" t="str">
        <f t="shared" si="47"/>
        <v/>
      </c>
      <c r="U128" s="1" t="str">
        <f t="shared" si="48"/>
        <v/>
      </c>
      <c r="V128" s="1" t="str">
        <f t="shared" si="49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4"/>
        <v/>
      </c>
      <c r="AA128" s="2" t="str">
        <f t="shared" ref="AA128:AA151" si="55">IF(ISNUMBER(Y128),D128,"")</f>
        <v/>
      </c>
      <c r="AB128" s="3" t="str">
        <f t="shared" si="50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41" t="s">
        <v>355</v>
      </c>
      <c r="AI128" s="39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>
      <c r="A129" s="42">
        <v>78</v>
      </c>
      <c r="B129" s="12"/>
      <c r="C129" s="12"/>
      <c r="D129" s="12"/>
      <c r="E129" s="7"/>
      <c r="F129" s="7"/>
      <c r="G129" s="236"/>
      <c r="H129" s="237"/>
      <c r="I129" s="13"/>
      <c r="J129" s="14"/>
      <c r="K129" s="14"/>
      <c r="L129" s="14"/>
      <c r="M129" s="15"/>
      <c r="N129" s="11"/>
      <c r="R129" s="2" t="str">
        <f t="shared" si="46"/>
        <v/>
      </c>
      <c r="S129" s="22" t="str">
        <f t="shared" si="51"/>
        <v/>
      </c>
      <c r="T129" s="1" t="str">
        <f t="shared" si="47"/>
        <v/>
      </c>
      <c r="U129" s="1" t="str">
        <f t="shared" si="48"/>
        <v/>
      </c>
      <c r="V129" s="1" t="str">
        <f t="shared" si="49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4"/>
        <v/>
      </c>
      <c r="AA129" s="2" t="str">
        <f t="shared" si="55"/>
        <v/>
      </c>
      <c r="AB129" s="3" t="str">
        <f t="shared" si="50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41" t="s">
        <v>355</v>
      </c>
      <c r="AI129" s="39" t="str">
        <f t="shared" si="59"/>
        <v>　</v>
      </c>
    </row>
    <row r="130" spans="1:35" ht="22.5" customHeight="1">
      <c r="A130" s="42">
        <v>79</v>
      </c>
      <c r="B130" s="12"/>
      <c r="C130" s="12"/>
      <c r="D130" s="12"/>
      <c r="E130" s="7"/>
      <c r="F130" s="7"/>
      <c r="G130" s="236"/>
      <c r="H130" s="237"/>
      <c r="I130" s="13"/>
      <c r="J130" s="14"/>
      <c r="K130" s="14"/>
      <c r="L130" s="14"/>
      <c r="M130" s="15"/>
      <c r="N130" s="11"/>
      <c r="R130" s="2" t="str">
        <f t="shared" si="46"/>
        <v/>
      </c>
      <c r="S130" s="22" t="str">
        <f t="shared" si="51"/>
        <v/>
      </c>
      <c r="T130" s="1" t="str">
        <f t="shared" si="47"/>
        <v/>
      </c>
      <c r="U130" s="1" t="str">
        <f t="shared" si="48"/>
        <v/>
      </c>
      <c r="V130" s="1" t="str">
        <f t="shared" si="49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4"/>
        <v/>
      </c>
      <c r="AA130" s="2" t="str">
        <f t="shared" si="55"/>
        <v/>
      </c>
      <c r="AB130" s="3" t="str">
        <f t="shared" si="50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41" t="s">
        <v>355</v>
      </c>
      <c r="AI130" s="39" t="str">
        <f t="shared" si="59"/>
        <v>　</v>
      </c>
    </row>
    <row r="131" spans="1:35" ht="22.5" customHeight="1">
      <c r="A131" s="42">
        <v>80</v>
      </c>
      <c r="B131" s="12"/>
      <c r="C131" s="12"/>
      <c r="D131" s="12"/>
      <c r="E131" s="7"/>
      <c r="F131" s="7"/>
      <c r="G131" s="236"/>
      <c r="H131" s="237"/>
      <c r="I131" s="13"/>
      <c r="J131" s="14"/>
      <c r="K131" s="14"/>
      <c r="L131" s="14"/>
      <c r="M131" s="15"/>
      <c r="N131" s="11"/>
      <c r="R131" s="2" t="str">
        <f t="shared" si="46"/>
        <v/>
      </c>
      <c r="S131" s="22" t="str">
        <f t="shared" si="51"/>
        <v/>
      </c>
      <c r="T131" s="1" t="str">
        <f t="shared" si="47"/>
        <v/>
      </c>
      <c r="U131" s="1" t="str">
        <f t="shared" si="48"/>
        <v/>
      </c>
      <c r="V131" s="1" t="str">
        <f t="shared" si="49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4"/>
        <v/>
      </c>
      <c r="AA131" s="2" t="str">
        <f t="shared" si="55"/>
        <v/>
      </c>
      <c r="AB131" s="3" t="str">
        <f t="shared" si="50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41" t="s">
        <v>355</v>
      </c>
      <c r="AI131" s="39" t="str">
        <f t="shared" si="59"/>
        <v>　</v>
      </c>
    </row>
    <row r="132" spans="1:35" ht="22.5" customHeight="1">
      <c r="A132" s="42">
        <v>81</v>
      </c>
      <c r="B132" s="12"/>
      <c r="C132" s="12"/>
      <c r="D132" s="12"/>
      <c r="E132" s="7"/>
      <c r="F132" s="7"/>
      <c r="G132" s="236"/>
      <c r="H132" s="237"/>
      <c r="I132" s="13"/>
      <c r="J132" s="14"/>
      <c r="K132" s="14"/>
      <c r="L132" s="14"/>
      <c r="M132" s="15"/>
      <c r="N132" s="11"/>
      <c r="R132" s="2" t="str">
        <f t="shared" si="46"/>
        <v/>
      </c>
      <c r="S132" s="22" t="str">
        <f t="shared" si="51"/>
        <v/>
      </c>
      <c r="T132" s="1" t="str">
        <f t="shared" si="47"/>
        <v/>
      </c>
      <c r="U132" s="1" t="str">
        <f t="shared" si="48"/>
        <v/>
      </c>
      <c r="V132" s="1" t="str">
        <f t="shared" si="49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4"/>
        <v/>
      </c>
      <c r="AA132" s="2" t="str">
        <f t="shared" si="55"/>
        <v/>
      </c>
      <c r="AB132" s="3" t="str">
        <f t="shared" si="50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41" t="s">
        <v>355</v>
      </c>
      <c r="AI132" s="39" t="str">
        <f t="shared" si="59"/>
        <v>　</v>
      </c>
    </row>
    <row r="133" spans="1:35" ht="22.5" customHeight="1">
      <c r="A133" s="42">
        <v>82</v>
      </c>
      <c r="B133" s="12"/>
      <c r="C133" s="12"/>
      <c r="D133" s="12"/>
      <c r="E133" s="7"/>
      <c r="F133" s="7"/>
      <c r="G133" s="236"/>
      <c r="H133" s="237"/>
      <c r="I133" s="13"/>
      <c r="J133" s="14"/>
      <c r="K133" s="14"/>
      <c r="L133" s="14"/>
      <c r="M133" s="15"/>
      <c r="N133" s="11"/>
      <c r="R133" s="2" t="str">
        <f t="shared" si="46"/>
        <v/>
      </c>
      <c r="S133" s="22" t="str">
        <f t="shared" si="51"/>
        <v/>
      </c>
      <c r="T133" s="1" t="str">
        <f t="shared" si="47"/>
        <v/>
      </c>
      <c r="U133" s="1" t="str">
        <f t="shared" si="48"/>
        <v/>
      </c>
      <c r="V133" s="1" t="str">
        <f t="shared" si="49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4"/>
        <v/>
      </c>
      <c r="AA133" s="2" t="str">
        <f t="shared" si="55"/>
        <v/>
      </c>
      <c r="AB133" s="3" t="str">
        <f t="shared" si="50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41" t="s">
        <v>355</v>
      </c>
      <c r="AI133" s="39" t="str">
        <f t="shared" si="59"/>
        <v>　</v>
      </c>
    </row>
    <row r="134" spans="1:35" ht="22.5" customHeight="1">
      <c r="A134" s="42">
        <v>83</v>
      </c>
      <c r="B134" s="12"/>
      <c r="C134" s="12"/>
      <c r="D134" s="12"/>
      <c r="E134" s="7"/>
      <c r="F134" s="7"/>
      <c r="G134" s="236"/>
      <c r="H134" s="237"/>
      <c r="I134" s="13"/>
      <c r="J134" s="14"/>
      <c r="K134" s="14"/>
      <c r="L134" s="14"/>
      <c r="M134" s="15"/>
      <c r="N134" s="11"/>
      <c r="R134" s="2" t="str">
        <f t="shared" si="46"/>
        <v/>
      </c>
      <c r="S134" s="22" t="str">
        <f t="shared" si="51"/>
        <v/>
      </c>
      <c r="T134" s="1" t="str">
        <f t="shared" si="47"/>
        <v/>
      </c>
      <c r="U134" s="1" t="str">
        <f t="shared" si="48"/>
        <v/>
      </c>
      <c r="V134" s="1" t="str">
        <f t="shared" si="49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4"/>
        <v/>
      </c>
      <c r="AA134" s="2" t="str">
        <f t="shared" si="55"/>
        <v/>
      </c>
      <c r="AB134" s="3" t="str">
        <f t="shared" si="50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41" t="s">
        <v>355</v>
      </c>
      <c r="AI134" s="39" t="str">
        <f t="shared" si="59"/>
        <v>　</v>
      </c>
    </row>
    <row r="135" spans="1:35" ht="22.5" customHeight="1">
      <c r="A135" s="42">
        <v>84</v>
      </c>
      <c r="B135" s="12"/>
      <c r="C135" s="12"/>
      <c r="D135" s="12"/>
      <c r="E135" s="7"/>
      <c r="F135" s="7"/>
      <c r="G135" s="236"/>
      <c r="H135" s="237"/>
      <c r="I135" s="13"/>
      <c r="J135" s="14"/>
      <c r="K135" s="14"/>
      <c r="L135" s="14"/>
      <c r="M135" s="15"/>
      <c r="N135" s="11"/>
      <c r="R135" s="2" t="str">
        <f t="shared" si="46"/>
        <v/>
      </c>
      <c r="S135" s="22" t="str">
        <f t="shared" si="51"/>
        <v/>
      </c>
      <c r="T135" s="1" t="str">
        <f t="shared" si="47"/>
        <v/>
      </c>
      <c r="U135" s="1" t="str">
        <f t="shared" si="48"/>
        <v/>
      </c>
      <c r="V135" s="1" t="str">
        <f t="shared" si="49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4"/>
        <v/>
      </c>
      <c r="AA135" s="2" t="str">
        <f t="shared" si="55"/>
        <v/>
      </c>
      <c r="AB135" s="3" t="str">
        <f t="shared" si="50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41" t="s">
        <v>355</v>
      </c>
      <c r="AI135" s="39" t="str">
        <f t="shared" si="59"/>
        <v>　</v>
      </c>
    </row>
    <row r="136" spans="1:35" ht="22.5" customHeight="1">
      <c r="A136" s="42">
        <v>85</v>
      </c>
      <c r="B136" s="12"/>
      <c r="C136" s="12"/>
      <c r="D136" s="12"/>
      <c r="E136" s="7"/>
      <c r="F136" s="7"/>
      <c r="G136" s="236"/>
      <c r="H136" s="237"/>
      <c r="I136" s="13"/>
      <c r="J136" s="14"/>
      <c r="K136" s="14"/>
      <c r="L136" s="14"/>
      <c r="M136" s="15"/>
      <c r="N136" s="11"/>
      <c r="R136" s="2" t="str">
        <f t="shared" si="46"/>
        <v/>
      </c>
      <c r="S136" s="22" t="str">
        <f t="shared" si="51"/>
        <v/>
      </c>
      <c r="T136" s="1" t="str">
        <f t="shared" si="47"/>
        <v/>
      </c>
      <c r="U136" s="1" t="str">
        <f t="shared" si="48"/>
        <v/>
      </c>
      <c r="V136" s="1" t="str">
        <f t="shared" si="49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50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41" t="s">
        <v>355</v>
      </c>
      <c r="AI136" s="39" t="str">
        <f t="shared" si="59"/>
        <v>　</v>
      </c>
    </row>
    <row r="137" spans="1:35" ht="22.5" customHeight="1">
      <c r="A137" s="42">
        <v>86</v>
      </c>
      <c r="B137" s="12"/>
      <c r="C137" s="12"/>
      <c r="D137" s="12"/>
      <c r="E137" s="7"/>
      <c r="F137" s="7"/>
      <c r="G137" s="236"/>
      <c r="H137" s="237"/>
      <c r="I137" s="13"/>
      <c r="J137" s="14"/>
      <c r="K137" s="14"/>
      <c r="L137" s="14"/>
      <c r="M137" s="15"/>
      <c r="N137" s="11"/>
      <c r="R137" s="2" t="str">
        <f t="shared" si="46"/>
        <v/>
      </c>
      <c r="S137" s="22" t="str">
        <f t="shared" si="51"/>
        <v/>
      </c>
      <c r="T137" s="1" t="str">
        <f t="shared" si="47"/>
        <v/>
      </c>
      <c r="U137" s="1" t="str">
        <f t="shared" si="48"/>
        <v/>
      </c>
      <c r="V137" s="1" t="str">
        <f t="shared" si="49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50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41" t="s">
        <v>355</v>
      </c>
      <c r="AI137" s="39" t="str">
        <f t="shared" si="59"/>
        <v>　</v>
      </c>
    </row>
    <row r="138" spans="1:35" ht="22.5" customHeight="1">
      <c r="A138" s="42">
        <v>87</v>
      </c>
      <c r="B138" s="12"/>
      <c r="C138" s="12"/>
      <c r="D138" s="12"/>
      <c r="E138" s="7"/>
      <c r="F138" s="7"/>
      <c r="G138" s="236"/>
      <c r="H138" s="237"/>
      <c r="I138" s="13"/>
      <c r="J138" s="14"/>
      <c r="K138" s="14"/>
      <c r="L138" s="14"/>
      <c r="M138" s="15"/>
      <c r="N138" s="11"/>
      <c r="R138" s="2" t="str">
        <f t="shared" si="46"/>
        <v/>
      </c>
      <c r="S138" s="22" t="str">
        <f t="shared" si="51"/>
        <v/>
      </c>
      <c r="T138" s="1" t="str">
        <f t="shared" si="47"/>
        <v/>
      </c>
      <c r="U138" s="1" t="str">
        <f t="shared" si="48"/>
        <v/>
      </c>
      <c r="V138" s="1" t="str">
        <f t="shared" si="49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50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41" t="s">
        <v>355</v>
      </c>
      <c r="AI138" s="39" t="str">
        <f t="shared" si="59"/>
        <v>　</v>
      </c>
    </row>
    <row r="139" spans="1:35" ht="22.5" customHeight="1">
      <c r="A139" s="42">
        <v>88</v>
      </c>
      <c r="B139" s="12"/>
      <c r="C139" s="12"/>
      <c r="D139" s="12"/>
      <c r="E139" s="7"/>
      <c r="F139" s="7"/>
      <c r="G139" s="236"/>
      <c r="H139" s="237"/>
      <c r="I139" s="13"/>
      <c r="J139" s="14"/>
      <c r="K139" s="14"/>
      <c r="L139" s="14"/>
      <c r="M139" s="15"/>
      <c r="N139" s="11"/>
      <c r="R139" s="2" t="str">
        <f t="shared" si="46"/>
        <v/>
      </c>
      <c r="S139" s="22" t="str">
        <f t="shared" si="51"/>
        <v/>
      </c>
      <c r="T139" s="1" t="str">
        <f t="shared" si="47"/>
        <v/>
      </c>
      <c r="U139" s="1" t="str">
        <f t="shared" si="48"/>
        <v/>
      </c>
      <c r="V139" s="1" t="str">
        <f t="shared" si="49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50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41" t="s">
        <v>355</v>
      </c>
      <c r="AI139" s="39" t="str">
        <f t="shared" si="59"/>
        <v>　</v>
      </c>
    </row>
    <row r="140" spans="1:35" ht="22.5" customHeight="1">
      <c r="A140" s="42">
        <v>89</v>
      </c>
      <c r="B140" s="12"/>
      <c r="C140" s="12"/>
      <c r="D140" s="12"/>
      <c r="E140" s="7"/>
      <c r="F140" s="7"/>
      <c r="G140" s="236"/>
      <c r="H140" s="237"/>
      <c r="I140" s="13"/>
      <c r="J140" s="14"/>
      <c r="K140" s="14"/>
      <c r="L140" s="14"/>
      <c r="M140" s="15"/>
      <c r="N140" s="11"/>
      <c r="R140" s="2" t="str">
        <f t="shared" si="46"/>
        <v/>
      </c>
      <c r="S140" s="22" t="str">
        <f t="shared" si="51"/>
        <v/>
      </c>
      <c r="T140" s="1" t="str">
        <f t="shared" si="47"/>
        <v/>
      </c>
      <c r="U140" s="1" t="str">
        <f t="shared" si="48"/>
        <v/>
      </c>
      <c r="V140" s="1" t="str">
        <f t="shared" si="49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50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41" t="s">
        <v>355</v>
      </c>
      <c r="AI140" s="39" t="str">
        <f t="shared" si="59"/>
        <v>　</v>
      </c>
    </row>
    <row r="141" spans="1:35" ht="22.5" customHeight="1">
      <c r="A141" s="42">
        <v>90</v>
      </c>
      <c r="B141" s="12"/>
      <c r="C141" s="12"/>
      <c r="D141" s="12"/>
      <c r="E141" s="7"/>
      <c r="F141" s="7"/>
      <c r="G141" s="236"/>
      <c r="H141" s="237"/>
      <c r="I141" s="13"/>
      <c r="J141" s="14"/>
      <c r="K141" s="14"/>
      <c r="L141" s="14"/>
      <c r="M141" s="15"/>
      <c r="N141" s="11"/>
      <c r="R141" s="2" t="str">
        <f t="shared" si="46"/>
        <v/>
      </c>
      <c r="S141" s="22" t="str">
        <f t="shared" si="51"/>
        <v/>
      </c>
      <c r="T141" s="1" t="str">
        <f t="shared" si="47"/>
        <v/>
      </c>
      <c r="U141" s="1" t="str">
        <f t="shared" si="48"/>
        <v/>
      </c>
      <c r="V141" s="1" t="str">
        <f t="shared" si="49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50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41" t="s">
        <v>355</v>
      </c>
      <c r="AI141" s="39" t="str">
        <f t="shared" si="59"/>
        <v>　</v>
      </c>
    </row>
    <row r="142" spans="1:35" ht="22.5" customHeight="1">
      <c r="A142" s="42">
        <v>91</v>
      </c>
      <c r="B142" s="12"/>
      <c r="C142" s="12"/>
      <c r="D142" s="12"/>
      <c r="E142" s="7"/>
      <c r="F142" s="7"/>
      <c r="G142" s="236"/>
      <c r="H142" s="237"/>
      <c r="I142" s="13"/>
      <c r="J142" s="14"/>
      <c r="K142" s="14"/>
      <c r="L142" s="14"/>
      <c r="M142" s="15"/>
      <c r="N142" s="11"/>
      <c r="R142" s="2" t="str">
        <f t="shared" si="46"/>
        <v/>
      </c>
      <c r="S142" s="22" t="str">
        <f t="shared" si="51"/>
        <v/>
      </c>
      <c r="T142" s="1" t="str">
        <f t="shared" si="47"/>
        <v/>
      </c>
      <c r="U142" s="1" t="str">
        <f t="shared" si="48"/>
        <v/>
      </c>
      <c r="V142" s="1" t="str">
        <f t="shared" si="49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50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41" t="s">
        <v>355</v>
      </c>
      <c r="AI142" s="39" t="str">
        <f t="shared" si="59"/>
        <v>　</v>
      </c>
    </row>
    <row r="143" spans="1:35" ht="22.5" customHeight="1">
      <c r="A143" s="42">
        <v>92</v>
      </c>
      <c r="B143" s="12"/>
      <c r="C143" s="12"/>
      <c r="D143" s="12"/>
      <c r="E143" s="7"/>
      <c r="F143" s="7"/>
      <c r="G143" s="236"/>
      <c r="H143" s="237"/>
      <c r="I143" s="13"/>
      <c r="J143" s="14"/>
      <c r="K143" s="14"/>
      <c r="L143" s="14"/>
      <c r="M143" s="15"/>
      <c r="N143" s="11"/>
      <c r="R143" s="2" t="str">
        <f t="shared" si="46"/>
        <v/>
      </c>
      <c r="S143" s="22" t="str">
        <f t="shared" si="51"/>
        <v/>
      </c>
      <c r="T143" s="1" t="str">
        <f t="shared" si="47"/>
        <v/>
      </c>
      <c r="U143" s="1" t="str">
        <f t="shared" si="48"/>
        <v/>
      </c>
      <c r="V143" s="1" t="str">
        <f t="shared" si="49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50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41" t="s">
        <v>355</v>
      </c>
      <c r="AI143" s="39" t="str">
        <f t="shared" si="59"/>
        <v>　</v>
      </c>
    </row>
    <row r="144" spans="1:35" ht="22.5" customHeight="1">
      <c r="A144" s="42">
        <v>93</v>
      </c>
      <c r="B144" s="12"/>
      <c r="C144" s="12"/>
      <c r="D144" s="12"/>
      <c r="E144" s="7"/>
      <c r="F144" s="7"/>
      <c r="G144" s="236"/>
      <c r="H144" s="237"/>
      <c r="I144" s="13"/>
      <c r="J144" s="14"/>
      <c r="K144" s="14"/>
      <c r="L144" s="14"/>
      <c r="M144" s="15"/>
      <c r="N144" s="11"/>
      <c r="R144" s="2" t="str">
        <f t="shared" si="46"/>
        <v/>
      </c>
      <c r="S144" s="22" t="str">
        <f t="shared" si="51"/>
        <v/>
      </c>
      <c r="T144" s="1" t="str">
        <f t="shared" si="47"/>
        <v/>
      </c>
      <c r="U144" s="1" t="str">
        <f t="shared" si="48"/>
        <v/>
      </c>
      <c r="V144" s="1" t="str">
        <f t="shared" si="49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50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41" t="s">
        <v>355</v>
      </c>
      <c r="AI144" s="39" t="str">
        <f t="shared" si="59"/>
        <v>　</v>
      </c>
    </row>
    <row r="145" spans="1:35" ht="22.5" customHeight="1">
      <c r="A145" s="42">
        <v>94</v>
      </c>
      <c r="B145" s="12"/>
      <c r="C145" s="12"/>
      <c r="D145" s="12"/>
      <c r="E145" s="7"/>
      <c r="F145" s="7"/>
      <c r="G145" s="236"/>
      <c r="H145" s="237"/>
      <c r="I145" s="13"/>
      <c r="J145" s="14"/>
      <c r="K145" s="14"/>
      <c r="L145" s="14"/>
      <c r="M145" s="15"/>
      <c r="N145" s="11"/>
      <c r="R145" s="2" t="str">
        <f t="shared" si="46"/>
        <v/>
      </c>
      <c r="S145" s="22" t="str">
        <f t="shared" si="51"/>
        <v/>
      </c>
      <c r="T145" s="1" t="str">
        <f t="shared" si="47"/>
        <v/>
      </c>
      <c r="U145" s="1" t="str">
        <f t="shared" si="48"/>
        <v/>
      </c>
      <c r="V145" s="1" t="str">
        <f t="shared" si="49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50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41" t="s">
        <v>355</v>
      </c>
      <c r="AI145" s="39" t="str">
        <f t="shared" si="59"/>
        <v>　</v>
      </c>
    </row>
    <row r="146" spans="1:35" ht="22.5" customHeight="1">
      <c r="A146" s="42">
        <v>95</v>
      </c>
      <c r="B146" s="12"/>
      <c r="C146" s="12"/>
      <c r="D146" s="12"/>
      <c r="E146" s="7"/>
      <c r="F146" s="7"/>
      <c r="G146" s="236"/>
      <c r="H146" s="237"/>
      <c r="I146" s="13"/>
      <c r="J146" s="14"/>
      <c r="K146" s="14"/>
      <c r="L146" s="14"/>
      <c r="M146" s="15"/>
      <c r="N146" s="11"/>
      <c r="R146" s="2" t="str">
        <f t="shared" si="46"/>
        <v/>
      </c>
      <c r="S146" s="22" t="str">
        <f t="shared" si="51"/>
        <v/>
      </c>
      <c r="T146" s="1" t="str">
        <f t="shared" si="47"/>
        <v/>
      </c>
      <c r="U146" s="1" t="str">
        <f t="shared" si="48"/>
        <v/>
      </c>
      <c r="V146" s="1" t="str">
        <f t="shared" si="49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50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41" t="s">
        <v>355</v>
      </c>
      <c r="AI146" s="39" t="str">
        <f t="shared" si="59"/>
        <v>　</v>
      </c>
    </row>
    <row r="147" spans="1:35" ht="22.5" customHeight="1">
      <c r="A147" s="42">
        <v>96</v>
      </c>
      <c r="B147" s="12"/>
      <c r="C147" s="12"/>
      <c r="D147" s="12"/>
      <c r="E147" s="7"/>
      <c r="F147" s="7"/>
      <c r="G147" s="236"/>
      <c r="H147" s="237"/>
      <c r="I147" s="13"/>
      <c r="J147" s="14"/>
      <c r="K147" s="14"/>
      <c r="L147" s="14"/>
      <c r="M147" s="15"/>
      <c r="N147" s="11"/>
      <c r="R147" s="2" t="str">
        <f t="shared" si="46"/>
        <v/>
      </c>
      <c r="S147" s="22" t="str">
        <f t="shared" si="51"/>
        <v/>
      </c>
      <c r="T147" s="1" t="str">
        <f t="shared" si="47"/>
        <v/>
      </c>
      <c r="U147" s="1" t="str">
        <f t="shared" si="48"/>
        <v/>
      </c>
      <c r="V147" s="1" t="str">
        <f t="shared" si="49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50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41" t="s">
        <v>355</v>
      </c>
      <c r="AI147" s="39" t="str">
        <f t="shared" si="59"/>
        <v>　</v>
      </c>
    </row>
    <row r="148" spans="1:35" ht="22.5" customHeight="1">
      <c r="A148" s="42">
        <v>97</v>
      </c>
      <c r="B148" s="12"/>
      <c r="C148" s="12"/>
      <c r="D148" s="12"/>
      <c r="E148" s="7"/>
      <c r="F148" s="7"/>
      <c r="G148" s="236"/>
      <c r="H148" s="237"/>
      <c r="I148" s="13"/>
      <c r="J148" s="14"/>
      <c r="K148" s="14"/>
      <c r="L148" s="14"/>
      <c r="M148" s="15"/>
      <c r="N148" s="11"/>
      <c r="R148" s="2" t="str">
        <f t="shared" si="46"/>
        <v/>
      </c>
      <c r="S148" s="22" t="str">
        <f t="shared" si="51"/>
        <v/>
      </c>
      <c r="T148" s="1" t="str">
        <f t="shared" si="47"/>
        <v/>
      </c>
      <c r="U148" s="1" t="str">
        <f t="shared" si="48"/>
        <v/>
      </c>
      <c r="V148" s="1" t="str">
        <f t="shared" si="49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50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41" t="s">
        <v>355</v>
      </c>
      <c r="AI148" s="39" t="str">
        <f t="shared" si="59"/>
        <v>　</v>
      </c>
    </row>
    <row r="149" spans="1:35" ht="22.5" customHeight="1">
      <c r="A149" s="42">
        <v>98</v>
      </c>
      <c r="B149" s="12"/>
      <c r="C149" s="12"/>
      <c r="D149" s="12"/>
      <c r="E149" s="7"/>
      <c r="F149" s="7"/>
      <c r="G149" s="236"/>
      <c r="H149" s="237"/>
      <c r="I149" s="13"/>
      <c r="J149" s="14"/>
      <c r="K149" s="14"/>
      <c r="L149" s="14"/>
      <c r="M149" s="15"/>
      <c r="N149" s="11"/>
      <c r="R149" s="2" t="str">
        <f t="shared" si="46"/>
        <v/>
      </c>
      <c r="S149" s="22" t="str">
        <f t="shared" si="51"/>
        <v/>
      </c>
      <c r="T149" s="1" t="str">
        <f t="shared" si="47"/>
        <v/>
      </c>
      <c r="U149" s="1" t="str">
        <f t="shared" si="48"/>
        <v/>
      </c>
      <c r="V149" s="1" t="str">
        <f t="shared" si="49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50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41" t="s">
        <v>355</v>
      </c>
      <c r="AI149" s="39" t="str">
        <f t="shared" si="59"/>
        <v>　</v>
      </c>
    </row>
    <row r="150" spans="1:35" ht="22.5" customHeight="1">
      <c r="A150" s="42">
        <v>99</v>
      </c>
      <c r="B150" s="12"/>
      <c r="C150" s="12"/>
      <c r="D150" s="12"/>
      <c r="E150" s="7"/>
      <c r="F150" s="7"/>
      <c r="G150" s="236"/>
      <c r="H150" s="237"/>
      <c r="I150" s="13"/>
      <c r="J150" s="14"/>
      <c r="K150" s="14"/>
      <c r="L150" s="14"/>
      <c r="M150" s="15"/>
      <c r="N150" s="11"/>
      <c r="R150" s="2" t="str">
        <f t="shared" si="46"/>
        <v/>
      </c>
      <c r="S150" s="22" t="str">
        <f t="shared" si="51"/>
        <v/>
      </c>
      <c r="T150" s="1" t="str">
        <f t="shared" si="47"/>
        <v/>
      </c>
      <c r="U150" s="1" t="str">
        <f t="shared" si="48"/>
        <v/>
      </c>
      <c r="V150" s="1" t="str">
        <f t="shared" si="49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50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41" t="s">
        <v>355</v>
      </c>
      <c r="AI150" s="39" t="str">
        <f t="shared" si="59"/>
        <v>　</v>
      </c>
    </row>
    <row r="151" spans="1:35" ht="22.5" customHeight="1">
      <c r="A151" s="54">
        <v>100</v>
      </c>
      <c r="B151" s="12"/>
      <c r="C151" s="12"/>
      <c r="D151" s="12"/>
      <c r="E151" s="7"/>
      <c r="F151" s="7"/>
      <c r="G151" s="236"/>
      <c r="H151" s="237"/>
      <c r="I151" s="13"/>
      <c r="J151" s="14"/>
      <c r="K151" s="14"/>
      <c r="L151" s="14"/>
      <c r="M151" s="15"/>
      <c r="N151" s="11"/>
      <c r="R151" s="2" t="str">
        <f t="shared" si="46"/>
        <v/>
      </c>
      <c r="S151" s="22" t="str">
        <f t="shared" si="51"/>
        <v/>
      </c>
      <c r="T151" s="1" t="str">
        <f t="shared" si="47"/>
        <v/>
      </c>
      <c r="U151" s="1" t="str">
        <f t="shared" si="48"/>
        <v/>
      </c>
      <c r="V151" s="1" t="str">
        <f t="shared" si="49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50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41" t="s">
        <v>355</v>
      </c>
      <c r="AI151" s="39" t="str">
        <f t="shared" si="59"/>
        <v>　</v>
      </c>
    </row>
    <row r="152" spans="1:35" ht="22.5" customHeight="1">
      <c r="A152" s="44"/>
      <c r="B152" s="45"/>
      <c r="C152" s="45"/>
      <c r="D152" s="45"/>
      <c r="E152" s="45"/>
      <c r="F152" s="45"/>
      <c r="G152" s="46" t="s">
        <v>14</v>
      </c>
      <c r="H152" s="243">
        <f>$H$32</f>
        <v>0</v>
      </c>
      <c r="I152" s="243"/>
      <c r="J152" s="243"/>
      <c r="K152" s="243"/>
      <c r="L152" s="243"/>
      <c r="M152" s="243"/>
      <c r="N152" s="47" t="s">
        <v>13</v>
      </c>
    </row>
    <row r="153" spans="1:35" ht="7.5" customHeight="1">
      <c r="A153" s="48"/>
      <c r="B153" s="48"/>
      <c r="C153" s="48"/>
      <c r="D153" s="48"/>
      <c r="E153" s="48"/>
      <c r="F153" s="48"/>
      <c r="G153" s="49"/>
      <c r="H153" s="50"/>
      <c r="I153" s="50"/>
      <c r="J153" s="50"/>
      <c r="K153" s="50"/>
      <c r="L153" s="50"/>
      <c r="M153" s="50"/>
      <c r="N153" s="51"/>
    </row>
    <row r="154" spans="1:35" ht="22.5" customHeight="1">
      <c r="A154" s="233" t="s">
        <v>470</v>
      </c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</row>
    <row r="155" spans="1:35" ht="7.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35">
      <c r="A156" s="33"/>
      <c r="B156" s="33"/>
      <c r="C156" s="33" t="s">
        <v>15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35">
      <c r="A158" s="33"/>
      <c r="B158" s="33"/>
      <c r="C158" s="242" t="str">
        <f>$C$38</f>
        <v>年　　月　　日</v>
      </c>
      <c r="D158" s="242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35" ht="22.5" customHeight="1">
      <c r="A159" s="33"/>
      <c r="B159" s="33"/>
      <c r="C159" s="33"/>
      <c r="D159" s="33"/>
      <c r="E159" s="33"/>
      <c r="F159" s="244">
        <f>$F$39</f>
        <v>0</v>
      </c>
      <c r="G159" s="244"/>
      <c r="H159" s="244"/>
      <c r="I159" s="244"/>
      <c r="J159" s="244"/>
      <c r="K159" s="244"/>
      <c r="L159" s="244"/>
      <c r="M159" s="244"/>
      <c r="N159" s="33"/>
    </row>
    <row r="160" spans="1:35" ht="22.5" customHeight="1">
      <c r="A160" s="33"/>
      <c r="B160" s="33"/>
      <c r="C160" s="33"/>
      <c r="D160" s="33"/>
      <c r="E160" s="33"/>
      <c r="F160" s="33"/>
      <c r="G160" s="52" t="s">
        <v>17</v>
      </c>
      <c r="H160" s="233">
        <f>$H$40</f>
        <v>0</v>
      </c>
      <c r="I160" s="233"/>
      <c r="J160" s="233"/>
      <c r="K160" s="233"/>
      <c r="L160" s="233"/>
      <c r="M160" s="53" t="s">
        <v>13</v>
      </c>
      <c r="N160" s="33"/>
    </row>
    <row r="161" spans="1:1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201" spans="5:34"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6"/>
      <c r="S201" s="57"/>
      <c r="AG201" s="55"/>
      <c r="AH201" s="58"/>
    </row>
    <row r="202" spans="5:34"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6"/>
      <c r="S202" s="57"/>
      <c r="AG202" s="55"/>
      <c r="AH202" s="58"/>
    </row>
    <row r="203" spans="5:34"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6"/>
      <c r="S203" s="57"/>
      <c r="AG203" s="55"/>
      <c r="AH203" s="58"/>
    </row>
    <row r="204" spans="5:34"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6"/>
      <c r="S204" s="57"/>
      <c r="AG204" s="55"/>
      <c r="AH204" s="58"/>
    </row>
    <row r="205" spans="5:34"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6"/>
      <c r="S205" s="57"/>
      <c r="AG205" s="55"/>
      <c r="AH205" s="58"/>
    </row>
    <row r="206" spans="5:34"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6"/>
      <c r="S206" s="57"/>
      <c r="AG206" s="55"/>
      <c r="AH206" s="58"/>
    </row>
    <row r="207" spans="5:34"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6"/>
      <c r="S207" s="57"/>
      <c r="AG207" s="55"/>
      <c r="AH207" s="58"/>
    </row>
    <row r="208" spans="5:34"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6"/>
      <c r="S208" s="57"/>
      <c r="AG208" s="55"/>
      <c r="AH208" s="58"/>
    </row>
    <row r="209" spans="5:34"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6"/>
      <c r="S209" s="57"/>
      <c r="AG209" s="55"/>
      <c r="AH209" s="58"/>
    </row>
    <row r="210" spans="5:34"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6"/>
      <c r="S210" s="57"/>
      <c r="AG210" s="55"/>
      <c r="AH210" s="58"/>
    </row>
    <row r="211" spans="5:34"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6"/>
      <c r="S211" s="57"/>
      <c r="AG211" s="55"/>
      <c r="AH211" s="58"/>
    </row>
    <row r="212" spans="5:34"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6"/>
      <c r="S212" s="57"/>
      <c r="AG212" s="55"/>
      <c r="AH212" s="58"/>
    </row>
    <row r="213" spans="5:34"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6"/>
      <c r="S213" s="57"/>
      <c r="AG213" s="55"/>
      <c r="AH213" s="58"/>
    </row>
    <row r="214" spans="5:34"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6"/>
      <c r="S214" s="57"/>
      <c r="AG214" s="55"/>
      <c r="AH214" s="58"/>
    </row>
    <row r="215" spans="5:34"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6"/>
      <c r="S215" s="57"/>
      <c r="AG215" s="55"/>
      <c r="AH215" s="58"/>
    </row>
    <row r="216" spans="5:34"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6"/>
      <c r="S216" s="57"/>
      <c r="AG216" s="55"/>
      <c r="AH216" s="58"/>
    </row>
    <row r="217" spans="5:34"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6"/>
      <c r="S217" s="57"/>
      <c r="AG217" s="55"/>
      <c r="AH217" s="58"/>
    </row>
    <row r="218" spans="5:34"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6"/>
      <c r="S218" s="57"/>
      <c r="AG218" s="55"/>
      <c r="AH218" s="58"/>
    </row>
    <row r="219" spans="5:34"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6"/>
      <c r="S219" s="57"/>
      <c r="AG219" s="55"/>
      <c r="AH219" s="58"/>
    </row>
    <row r="220" spans="5:34"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6"/>
      <c r="S220" s="57"/>
      <c r="AG220" s="55"/>
      <c r="AH220" s="58"/>
    </row>
    <row r="221" spans="5:34"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6"/>
      <c r="S221" s="57"/>
      <c r="AG221" s="55"/>
      <c r="AH221" s="58"/>
    </row>
    <row r="222" spans="5:34"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6"/>
      <c r="S222" s="57"/>
      <c r="AG222" s="55"/>
      <c r="AH222" s="58"/>
    </row>
    <row r="223" spans="5:34"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6"/>
      <c r="S223" s="57"/>
      <c r="AG223" s="55"/>
      <c r="AH223" s="58"/>
    </row>
    <row r="224" spans="5:34"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6"/>
      <c r="S224" s="57"/>
      <c r="AG224" s="55"/>
      <c r="AH224" s="58"/>
    </row>
    <row r="225" spans="3:34"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6"/>
      <c r="S225" s="57"/>
      <c r="AG225" s="55"/>
      <c r="AH225" s="58"/>
    </row>
    <row r="226" spans="3:34"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6"/>
      <c r="S226" s="57"/>
      <c r="AG226" s="55"/>
      <c r="AH226" s="58"/>
    </row>
    <row r="227" spans="3:34"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  <c r="S227" s="57"/>
      <c r="AG227" s="55"/>
      <c r="AH227" s="58"/>
    </row>
    <row r="228" spans="3:34"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6"/>
      <c r="S228" s="57"/>
      <c r="AG228" s="55"/>
      <c r="AH228" s="58"/>
    </row>
    <row r="229" spans="3:34"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6"/>
      <c r="S229" s="57"/>
      <c r="AG229" s="55"/>
      <c r="AH229" s="58"/>
    </row>
    <row r="230" spans="3:34"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6"/>
      <c r="S230" s="57"/>
      <c r="AG230" s="55"/>
      <c r="AH230" s="58"/>
    </row>
    <row r="231" spans="3:34"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6"/>
      <c r="S231" s="57"/>
      <c r="AG231" s="55"/>
      <c r="AH231" s="58"/>
    </row>
    <row r="232" spans="3:34"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6"/>
      <c r="S232" s="57"/>
      <c r="AG232" s="55"/>
      <c r="AH232" s="58"/>
    </row>
    <row r="233" spans="3:34"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39"/>
      <c r="Q233" s="39"/>
      <c r="R233" s="56"/>
      <c r="S233" s="57"/>
      <c r="AG233" s="55"/>
      <c r="AH233" s="58"/>
    </row>
    <row r="234" spans="3:34"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39"/>
      <c r="Q234" s="39"/>
      <c r="R234" s="56"/>
      <c r="S234" s="57"/>
      <c r="AG234" s="55"/>
      <c r="AH234" s="58"/>
    </row>
    <row r="235" spans="3:34">
      <c r="E235" s="55"/>
      <c r="F235" s="55"/>
      <c r="G235" s="119"/>
      <c r="H235" s="55"/>
      <c r="I235" s="55"/>
      <c r="J235" s="55"/>
      <c r="K235" s="55"/>
      <c r="L235" s="55"/>
      <c r="M235" s="55"/>
      <c r="N235" s="55"/>
      <c r="O235" s="55"/>
      <c r="P235" s="39"/>
      <c r="Q235" s="39"/>
      <c r="R235" s="56"/>
      <c r="S235" s="57"/>
      <c r="AG235" s="55"/>
      <c r="AH235" s="58"/>
    </row>
    <row r="236" spans="3:34"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39"/>
      <c r="Q236" s="39"/>
      <c r="R236" s="56"/>
      <c r="S236" s="57"/>
      <c r="AG236" s="55"/>
      <c r="AH236" s="58"/>
    </row>
    <row r="237" spans="3:34">
      <c r="C237" s="112"/>
      <c r="D237" s="113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39"/>
      <c r="Q237" s="39"/>
      <c r="R237" s="56"/>
      <c r="S237" s="57"/>
      <c r="AG237" s="55"/>
      <c r="AH237" s="58"/>
    </row>
    <row r="238" spans="3:34">
      <c r="C238" s="112"/>
      <c r="D238" s="113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39"/>
      <c r="Q238" s="39"/>
      <c r="R238" s="56"/>
      <c r="S238" s="57"/>
      <c r="AG238" s="55"/>
      <c r="AH238" s="58"/>
    </row>
    <row r="239" spans="3:34">
      <c r="C239" s="112"/>
      <c r="D239" s="113"/>
      <c r="E239" s="55"/>
      <c r="F239" s="55"/>
      <c r="G239" s="39"/>
      <c r="H239" s="55"/>
      <c r="I239" s="55"/>
      <c r="J239" s="55"/>
      <c r="K239" s="55"/>
      <c r="L239" s="55"/>
      <c r="M239" s="55"/>
      <c r="N239" s="55"/>
      <c r="O239" s="55"/>
      <c r="P239" s="39"/>
      <c r="Q239" s="39"/>
      <c r="R239" s="56"/>
      <c r="S239" s="57"/>
      <c r="AG239" s="55"/>
      <c r="AH239" s="58"/>
    </row>
    <row r="240" spans="3:34">
      <c r="C240" s="112"/>
      <c r="D240" s="113"/>
      <c r="E240" s="55"/>
      <c r="F240" s="55"/>
      <c r="G240" s="39"/>
      <c r="H240" s="55"/>
      <c r="I240" s="55"/>
      <c r="J240" s="55"/>
      <c r="K240" s="55"/>
      <c r="L240" s="55"/>
      <c r="M240" s="55"/>
      <c r="N240" s="55"/>
      <c r="O240" s="55"/>
      <c r="P240" s="39"/>
      <c r="Q240" s="39"/>
      <c r="R240" s="56"/>
      <c r="S240" s="57"/>
      <c r="AG240" s="55"/>
      <c r="AH240" s="58"/>
    </row>
    <row r="241" spans="1:34">
      <c r="C241" s="112"/>
      <c r="D241" s="113"/>
      <c r="E241" s="55"/>
      <c r="F241" s="55"/>
      <c r="G241" s="39"/>
      <c r="H241" s="55"/>
      <c r="I241" s="55"/>
      <c r="J241" s="55"/>
      <c r="K241" s="55"/>
      <c r="L241" s="55"/>
      <c r="M241" s="55"/>
      <c r="N241" s="55"/>
      <c r="O241" s="55"/>
      <c r="P241" s="39"/>
      <c r="Q241" s="39"/>
      <c r="R241" s="56"/>
      <c r="S241" s="57"/>
      <c r="AG241" s="55"/>
      <c r="AH241" s="58"/>
    </row>
    <row r="242" spans="1:34">
      <c r="C242" s="112"/>
      <c r="D242" s="113"/>
      <c r="E242" s="55"/>
      <c r="F242" s="55"/>
      <c r="G242" s="39"/>
      <c r="H242" s="55"/>
      <c r="I242" s="55"/>
      <c r="J242" s="55"/>
      <c r="K242" s="55"/>
      <c r="L242" s="55"/>
      <c r="M242" s="55"/>
      <c r="N242" s="55"/>
      <c r="O242" s="55"/>
      <c r="P242" s="39"/>
      <c r="Q242" s="39"/>
      <c r="R242" s="56"/>
      <c r="S242" s="57"/>
      <c r="AG242" s="55"/>
      <c r="AH242" s="58"/>
    </row>
    <row r="243" spans="1:34">
      <c r="C243" s="112"/>
      <c r="D243" s="113"/>
      <c r="E243" s="55"/>
      <c r="F243" s="55"/>
      <c r="G243" s="39"/>
      <c r="L243" s="55"/>
      <c r="M243" s="55"/>
      <c r="N243" s="55"/>
      <c r="O243" s="55"/>
      <c r="P243" s="39"/>
      <c r="Q243" s="39"/>
      <c r="R243" s="56"/>
      <c r="S243" s="57"/>
      <c r="AG243" s="55"/>
      <c r="AH243" s="58"/>
    </row>
    <row r="244" spans="1:34">
      <c r="A244" s="39"/>
      <c r="B244" s="39"/>
      <c r="C244" s="4"/>
      <c r="D244" s="113"/>
      <c r="E244" s="55"/>
      <c r="F244" s="55"/>
      <c r="G244" s="39"/>
      <c r="L244" s="55"/>
      <c r="M244" s="55"/>
      <c r="N244" s="55"/>
      <c r="O244" s="55"/>
      <c r="P244" s="39"/>
      <c r="Q244" s="39"/>
      <c r="R244" s="56"/>
      <c r="S244" s="57"/>
      <c r="AG244" s="55"/>
      <c r="AH244" s="58"/>
    </row>
    <row r="245" spans="1:34">
      <c r="A245" s="39"/>
      <c r="B245" s="39"/>
      <c r="C245" s="4"/>
      <c r="D245" s="113"/>
      <c r="E245" s="55"/>
      <c r="F245" s="55"/>
      <c r="G245" s="39"/>
      <c r="L245" s="55"/>
      <c r="M245" s="55"/>
      <c r="N245" s="55"/>
      <c r="O245" s="55"/>
      <c r="P245" s="39"/>
      <c r="Q245" s="39"/>
      <c r="R245" s="56"/>
      <c r="S245" s="57"/>
      <c r="AG245" s="55"/>
      <c r="AH245" s="58"/>
    </row>
    <row r="246" spans="1:34">
      <c r="A246" s="39"/>
      <c r="B246" s="39"/>
      <c r="C246" s="4"/>
      <c r="D246" s="113"/>
      <c r="E246" s="55"/>
      <c r="F246" s="55"/>
      <c r="L246" s="55"/>
      <c r="M246" s="55"/>
      <c r="N246" s="55"/>
      <c r="O246" s="55"/>
      <c r="P246" s="39"/>
      <c r="Q246" s="39"/>
      <c r="R246" s="56"/>
      <c r="S246" s="57"/>
      <c r="AG246" s="55"/>
      <c r="AH246" s="58"/>
    </row>
    <row r="247" spans="1:34">
      <c r="A247" s="39"/>
      <c r="B247" s="39"/>
      <c r="C247" s="112"/>
      <c r="D247" s="113"/>
      <c r="E247" s="55"/>
      <c r="F247" s="55"/>
      <c r="L247" s="55"/>
      <c r="M247" s="55"/>
      <c r="N247" s="55"/>
      <c r="O247" s="55"/>
      <c r="R247" s="56"/>
      <c r="S247" s="57"/>
      <c r="AG247" s="55"/>
      <c r="AH247" s="58"/>
    </row>
    <row r="248" spans="1:34">
      <c r="A248" s="39"/>
      <c r="B248" s="39"/>
      <c r="C248" s="112"/>
      <c r="D248" s="113"/>
      <c r="E248" s="55"/>
      <c r="F248" s="55"/>
      <c r="L248" s="55"/>
      <c r="M248" s="55"/>
      <c r="N248" s="55"/>
      <c r="O248" s="55"/>
      <c r="R248" s="56"/>
      <c r="S248" s="57"/>
      <c r="AG248" s="55"/>
      <c r="AH248" s="58"/>
    </row>
    <row r="249" spans="1:34">
      <c r="A249" s="39"/>
      <c r="B249" s="39"/>
      <c r="C249" s="4"/>
      <c r="D249" s="113"/>
      <c r="E249" s="55"/>
      <c r="F249" s="39"/>
      <c r="L249" s="55"/>
      <c r="M249" s="55"/>
      <c r="N249" s="55"/>
      <c r="O249" s="55"/>
      <c r="R249" s="56"/>
      <c r="S249" s="57"/>
    </row>
    <row r="250" spans="1:34" s="39" customFormat="1">
      <c r="C250" s="112"/>
      <c r="D250" s="113"/>
      <c r="E250" s="55"/>
      <c r="G250" s="30"/>
      <c r="L250" s="55"/>
      <c r="M250" s="55"/>
      <c r="N250" s="55"/>
      <c r="O250" s="55"/>
      <c r="P250" s="30"/>
      <c r="Q250" s="30"/>
      <c r="R250" s="56"/>
      <c r="S250" s="57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31"/>
      <c r="AH250" s="31"/>
    </row>
    <row r="251" spans="1:34" s="39" customFormat="1">
      <c r="C251" s="112"/>
      <c r="D251" s="113"/>
      <c r="E251" s="55"/>
      <c r="G251" s="30"/>
      <c r="L251" s="55"/>
      <c r="M251" s="55"/>
      <c r="N251" s="55"/>
      <c r="O251" s="55"/>
      <c r="P251" s="30"/>
      <c r="Q251" s="30"/>
      <c r="R251" s="56"/>
      <c r="S251" s="57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31"/>
      <c r="AH251" s="31"/>
    </row>
    <row r="252" spans="1:34" s="39" customFormat="1">
      <c r="C252" s="112"/>
      <c r="D252" s="113"/>
      <c r="E252" s="55"/>
      <c r="G252" s="30"/>
      <c r="L252" s="55"/>
      <c r="M252" s="55"/>
      <c r="N252" s="55"/>
      <c r="O252" s="55"/>
      <c r="P252" s="30"/>
      <c r="Q252" s="30"/>
      <c r="R252" s="56"/>
      <c r="S252" s="57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31"/>
      <c r="AH252" s="31"/>
    </row>
    <row r="253" spans="1:34" s="39" customFormat="1">
      <c r="C253" s="112"/>
      <c r="D253" s="113"/>
      <c r="E253" s="55"/>
      <c r="G253" s="30"/>
      <c r="L253" s="55"/>
      <c r="M253" s="55"/>
      <c r="N253" s="55"/>
      <c r="O253" s="55"/>
      <c r="P253" s="30"/>
      <c r="Q253" s="30"/>
      <c r="R253" s="56"/>
      <c r="S253" s="57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31"/>
      <c r="AH253" s="31"/>
    </row>
    <row r="254" spans="1:34" s="39" customFormat="1">
      <c r="C254" s="112"/>
      <c r="D254" s="113"/>
      <c r="E254" s="55"/>
      <c r="G254" s="30"/>
      <c r="L254" s="55"/>
      <c r="M254" s="55"/>
      <c r="N254" s="55"/>
      <c r="O254" s="55"/>
      <c r="P254" s="30"/>
      <c r="Q254" s="30"/>
      <c r="R254" s="56"/>
      <c r="S254" s="57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31"/>
      <c r="AH254" s="31"/>
    </row>
    <row r="255" spans="1:34" s="39" customFormat="1">
      <c r="C255" s="112"/>
      <c r="D255" s="113"/>
      <c r="E255" s="55"/>
      <c r="G255" s="30"/>
      <c r="P255" s="30"/>
      <c r="Q255" s="30"/>
      <c r="R255" s="61"/>
      <c r="S255" s="62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31"/>
      <c r="AH255" s="31"/>
    </row>
    <row r="256" spans="1:34" s="39" customFormat="1">
      <c r="C256" s="112"/>
      <c r="D256" s="113"/>
      <c r="E256" s="55"/>
      <c r="G256" s="30"/>
      <c r="P256" s="30"/>
      <c r="Q256" s="30"/>
      <c r="R256" s="61"/>
      <c r="S256" s="62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31"/>
      <c r="AH256" s="31"/>
    </row>
    <row r="257" spans="1:34" s="39" customFormat="1">
      <c r="C257" s="112"/>
      <c r="D257" s="113"/>
      <c r="E257" s="55"/>
      <c r="G257" s="30"/>
      <c r="P257" s="30"/>
      <c r="Q257" s="30"/>
      <c r="R257" s="61"/>
      <c r="S257" s="62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31"/>
      <c r="AH257" s="31"/>
    </row>
    <row r="258" spans="1:34" s="39" customFormat="1">
      <c r="C258" s="112"/>
      <c r="D258" s="113"/>
      <c r="E258" s="55"/>
      <c r="G258" s="30"/>
      <c r="P258" s="30"/>
      <c r="Q258" s="30"/>
      <c r="R258" s="61"/>
      <c r="S258" s="62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31"/>
      <c r="AH258" s="31"/>
    </row>
    <row r="259" spans="1:34" s="39" customFormat="1">
      <c r="C259" s="112"/>
      <c r="D259" s="113"/>
      <c r="E259" s="55"/>
      <c r="G259" s="30"/>
      <c r="P259" s="30"/>
      <c r="Q259" s="30"/>
      <c r="R259" s="61"/>
      <c r="S259" s="62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31"/>
      <c r="AH259" s="31"/>
    </row>
    <row r="260" spans="1:34" s="39" customFormat="1">
      <c r="C260" s="112"/>
      <c r="D260" s="113"/>
      <c r="E260" s="55"/>
      <c r="G260" s="30"/>
      <c r="P260" s="30"/>
      <c r="Q260" s="30"/>
      <c r="R260" s="61"/>
      <c r="S260" s="62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31"/>
      <c r="AH260" s="31"/>
    </row>
    <row r="261" spans="1:34" s="39" customFormat="1">
      <c r="C261" s="112"/>
      <c r="D261" s="113"/>
      <c r="E261" s="55"/>
      <c r="G261" s="30"/>
      <c r="P261" s="30"/>
      <c r="Q261" s="30"/>
      <c r="R261" s="61"/>
      <c r="S261" s="62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31"/>
      <c r="AH261" s="31"/>
    </row>
    <row r="262" spans="1:34" s="39" customFormat="1">
      <c r="C262" s="112"/>
      <c r="D262" s="113"/>
      <c r="E262" s="55"/>
      <c r="G262" s="30"/>
      <c r="P262" s="30"/>
      <c r="Q262" s="30"/>
      <c r="R262" s="61"/>
      <c r="S262" s="62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31"/>
      <c r="AH262" s="31"/>
    </row>
    <row r="263" spans="1:34" s="39" customFormat="1">
      <c r="A263" s="30"/>
      <c r="B263" s="30"/>
      <c r="C263" s="112"/>
      <c r="D263" s="113"/>
      <c r="E263" s="55"/>
      <c r="F263" s="30"/>
      <c r="G263" s="30"/>
      <c r="P263" s="30"/>
      <c r="Q263" s="30"/>
      <c r="R263" s="61"/>
      <c r="S263" s="62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31"/>
      <c r="AH263" s="31"/>
    </row>
    <row r="264" spans="1:34" s="39" customFormat="1">
      <c r="A264" s="30"/>
      <c r="B264" s="30"/>
      <c r="C264" s="4"/>
      <c r="D264" s="113"/>
      <c r="E264" s="55"/>
      <c r="F264" s="30"/>
      <c r="G264" s="30"/>
      <c r="P264" s="30"/>
      <c r="Q264" s="30"/>
      <c r="R264" s="61"/>
      <c r="S264" s="62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31"/>
      <c r="AH264" s="31"/>
    </row>
    <row r="265" spans="1:34" s="39" customFormat="1">
      <c r="A265" s="30"/>
      <c r="B265" s="30"/>
      <c r="C265" s="112"/>
      <c r="D265" s="113"/>
      <c r="E265" s="55"/>
      <c r="F265" s="30"/>
      <c r="G265" s="30"/>
      <c r="P265" s="30"/>
      <c r="Q265" s="30"/>
      <c r="R265" s="61"/>
      <c r="S265" s="62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31"/>
      <c r="AH265" s="31"/>
    </row>
    <row r="266" spans="1:34" s="39" customFormat="1">
      <c r="A266" s="30"/>
      <c r="B266" s="30"/>
      <c r="C266" s="4"/>
      <c r="D266" s="113"/>
      <c r="E266" s="55"/>
      <c r="F266" s="30"/>
      <c r="G266" s="30"/>
      <c r="P266" s="30"/>
      <c r="Q266" s="30"/>
      <c r="R266" s="61"/>
      <c r="S266" s="62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31"/>
      <c r="AH266" s="31"/>
    </row>
    <row r="267" spans="1:34" s="39" customFormat="1">
      <c r="A267" s="30"/>
      <c r="B267" s="30"/>
      <c r="C267" s="4"/>
      <c r="D267" s="113"/>
      <c r="E267" s="55"/>
      <c r="F267" s="30"/>
      <c r="G267" s="30"/>
      <c r="P267" s="30"/>
      <c r="Q267" s="30"/>
      <c r="R267" s="61"/>
      <c r="S267" s="62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31"/>
      <c r="AH267" s="31"/>
    </row>
    <row r="268" spans="1:34" s="39" customFormat="1">
      <c r="A268" s="30"/>
      <c r="B268" s="30"/>
      <c r="C268" s="4"/>
      <c r="D268" s="113"/>
      <c r="E268" s="55"/>
      <c r="F268" s="30"/>
      <c r="G268" s="30"/>
      <c r="P268" s="30"/>
      <c r="Q268" s="30"/>
      <c r="R268" s="61"/>
      <c r="S268" s="62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31"/>
      <c r="AH268" s="31"/>
    </row>
    <row r="269" spans="1:34">
      <c r="C269" s="4"/>
      <c r="D269" s="113"/>
      <c r="E269" s="55"/>
    </row>
    <row r="270" spans="1:34">
      <c r="C270" s="112"/>
      <c r="D270" s="113"/>
      <c r="E270" s="55"/>
    </row>
    <row r="271" spans="1:34">
      <c r="C271" s="4"/>
      <c r="D271" s="4"/>
      <c r="E271" s="4"/>
    </row>
    <row r="272" spans="1:34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112"/>
      <c r="D362" s="113"/>
      <c r="E362" s="55"/>
    </row>
    <row r="363" spans="3:5">
      <c r="C363" s="112"/>
      <c r="D363" s="113"/>
      <c r="E363" s="55"/>
    </row>
    <row r="364" spans="3:5">
      <c r="C364" s="112"/>
      <c r="D364" s="113"/>
      <c r="E364" s="55"/>
    </row>
    <row r="365" spans="3:5">
      <c r="C365" s="112"/>
      <c r="D365" s="113"/>
      <c r="E365" s="55"/>
    </row>
    <row r="366" spans="3:5">
      <c r="C366" s="112"/>
      <c r="D366" s="113"/>
      <c r="E366" s="55"/>
    </row>
    <row r="367" spans="3:5">
      <c r="C367" s="112"/>
      <c r="D367" s="113"/>
      <c r="E367" s="55"/>
    </row>
    <row r="368" spans="3:5">
      <c r="C368" s="112"/>
      <c r="D368" s="113"/>
      <c r="E368" s="55"/>
    </row>
    <row r="369" spans="3:5">
      <c r="C369" s="112"/>
      <c r="D369" s="113"/>
      <c r="E369" s="55"/>
    </row>
    <row r="370" spans="3:5">
      <c r="C370" s="112"/>
      <c r="D370" s="113"/>
      <c r="E370" s="55"/>
    </row>
    <row r="371" spans="3:5">
      <c r="C371" s="112"/>
      <c r="D371" s="113"/>
      <c r="E371" s="55"/>
    </row>
    <row r="372" spans="3:5">
      <c r="C372" s="112"/>
      <c r="D372" s="113"/>
      <c r="E372" s="55"/>
    </row>
    <row r="373" spans="3:5">
      <c r="C373" s="112"/>
      <c r="D373" s="113"/>
      <c r="E373" s="55"/>
    </row>
    <row r="374" spans="3:5">
      <c r="C374" s="112"/>
      <c r="D374" s="113"/>
      <c r="E374" s="55"/>
    </row>
    <row r="375" spans="3:5">
      <c r="C375" s="112"/>
      <c r="D375" s="113"/>
      <c r="E375" s="55"/>
    </row>
    <row r="376" spans="3:5">
      <c r="C376" s="112"/>
      <c r="D376" s="113"/>
      <c r="E376" s="55"/>
    </row>
    <row r="377" spans="3:5">
      <c r="C377" s="112"/>
      <c r="D377" s="113"/>
      <c r="E377" s="55"/>
    </row>
    <row r="378" spans="3:5">
      <c r="C378" s="112"/>
      <c r="D378" s="113"/>
      <c r="E378" s="55"/>
    </row>
    <row r="379" spans="3:5">
      <c r="C379" s="112"/>
      <c r="D379" s="113"/>
      <c r="E379" s="55"/>
    </row>
    <row r="380" spans="3:5">
      <c r="C380" s="112"/>
      <c r="D380" s="113"/>
      <c r="E380" s="55"/>
    </row>
    <row r="381" spans="3:5">
      <c r="C381" s="112"/>
      <c r="D381" s="113"/>
      <c r="E381" s="55"/>
    </row>
    <row r="382" spans="3:5">
      <c r="C382" s="112"/>
      <c r="D382" s="113"/>
      <c r="E382" s="55"/>
    </row>
    <row r="383" spans="3:5">
      <c r="C383" s="112"/>
      <c r="D383" s="113"/>
      <c r="E383" s="55"/>
    </row>
    <row r="384" spans="3:5">
      <c r="C384" s="112"/>
      <c r="D384" s="113"/>
      <c r="E384" s="55"/>
    </row>
    <row r="385" spans="3:5">
      <c r="C385" s="112"/>
      <c r="D385" s="113"/>
      <c r="E385" s="55"/>
    </row>
    <row r="386" spans="3:5">
      <c r="C386" s="112"/>
      <c r="D386" s="113"/>
      <c r="E386" s="55"/>
    </row>
    <row r="387" spans="3:5">
      <c r="C387" s="112"/>
      <c r="D387" s="113"/>
      <c r="E387" s="55"/>
    </row>
    <row r="388" spans="3:5">
      <c r="C388" s="112"/>
      <c r="D388" s="113"/>
      <c r="E388" s="55"/>
    </row>
    <row r="389" spans="3:5">
      <c r="C389" s="112"/>
      <c r="D389" s="113"/>
      <c r="E389" s="55"/>
    </row>
    <row r="390" spans="3:5">
      <c r="C390" s="112"/>
      <c r="D390" s="113"/>
      <c r="E390" s="55"/>
    </row>
    <row r="391" spans="3:5">
      <c r="C391" s="112"/>
      <c r="D391" s="113"/>
      <c r="E391" s="55"/>
    </row>
    <row r="392" spans="3:5">
      <c r="C392" s="112"/>
      <c r="D392" s="113"/>
      <c r="E392" s="55"/>
    </row>
    <row r="393" spans="3:5">
      <c r="C393" s="112"/>
      <c r="D393" s="113"/>
      <c r="E393" s="55"/>
    </row>
    <row r="394" spans="3:5">
      <c r="C394" s="112"/>
      <c r="D394" s="113"/>
      <c r="E394" s="55"/>
    </row>
    <row r="395" spans="3:5">
      <c r="C395" s="112"/>
      <c r="D395" s="113"/>
      <c r="E395" s="55"/>
    </row>
    <row r="396" spans="3:5">
      <c r="C396" s="112"/>
      <c r="D396" s="113"/>
      <c r="E396" s="55"/>
    </row>
    <row r="397" spans="3:5">
      <c r="C397" s="112"/>
      <c r="D397" s="113"/>
      <c r="E397" s="55"/>
    </row>
    <row r="398" spans="3:5">
      <c r="C398" s="112"/>
      <c r="D398" s="113"/>
      <c r="E398" s="55"/>
    </row>
    <row r="399" spans="3:5">
      <c r="C399" s="112"/>
      <c r="D399" s="113"/>
      <c r="E399" s="55"/>
    </row>
    <row r="400" spans="3:5">
      <c r="C400" s="112"/>
      <c r="D400" s="113"/>
      <c r="E400" s="55"/>
    </row>
    <row r="401" spans="3:5">
      <c r="C401" s="112"/>
      <c r="D401" s="113"/>
      <c r="E401" s="55"/>
    </row>
    <row r="402" spans="3:5">
      <c r="C402" s="112"/>
      <c r="D402" s="113"/>
      <c r="E402" s="55"/>
    </row>
    <row r="403" spans="3:5">
      <c r="C403" s="112"/>
      <c r="D403" s="113"/>
      <c r="E403" s="55"/>
    </row>
    <row r="404" spans="3:5">
      <c r="C404" s="112"/>
      <c r="D404" s="113"/>
      <c r="E404" s="55"/>
    </row>
    <row r="405" spans="3:5">
      <c r="C405" s="112"/>
      <c r="D405" s="113"/>
      <c r="E405" s="55"/>
    </row>
    <row r="406" spans="3:5">
      <c r="C406" s="112"/>
      <c r="D406" s="113"/>
      <c r="E406" s="55"/>
    </row>
    <row r="407" spans="3:5">
      <c r="C407" s="112"/>
      <c r="D407" s="113"/>
      <c r="E407" s="55"/>
    </row>
    <row r="408" spans="3:5">
      <c r="C408" s="112"/>
      <c r="D408" s="113"/>
      <c r="E408" s="55"/>
    </row>
    <row r="409" spans="3:5">
      <c r="C409" s="112"/>
      <c r="D409" s="113"/>
      <c r="E409" s="55"/>
    </row>
    <row r="410" spans="3:5">
      <c r="C410" s="112"/>
      <c r="D410" s="113"/>
      <c r="E410" s="55"/>
    </row>
    <row r="411" spans="3:5">
      <c r="C411" s="112"/>
      <c r="D411" s="113"/>
      <c r="E411" s="55"/>
    </row>
    <row r="412" spans="3:5">
      <c r="C412" s="112"/>
      <c r="D412" s="113"/>
      <c r="E412" s="55"/>
    </row>
    <row r="413" spans="3:5">
      <c r="C413" s="112"/>
      <c r="D413" s="113"/>
      <c r="E413" s="55"/>
    </row>
    <row r="414" spans="3:5">
      <c r="C414" s="112"/>
      <c r="D414" s="113"/>
      <c r="E414" s="55"/>
    </row>
    <row r="415" spans="3:5">
      <c r="C415" s="112"/>
      <c r="D415" s="113"/>
      <c r="E415" s="55"/>
    </row>
    <row r="416" spans="3:5">
      <c r="C416" s="112"/>
      <c r="D416" s="113"/>
      <c r="E416" s="55"/>
    </row>
    <row r="417" spans="3:5">
      <c r="C417" s="112"/>
      <c r="D417" s="113"/>
      <c r="E417" s="55"/>
    </row>
    <row r="418" spans="3:5">
      <c r="C418" s="112"/>
      <c r="D418" s="113"/>
      <c r="E418" s="55"/>
    </row>
    <row r="419" spans="3:5">
      <c r="C419" s="112"/>
      <c r="D419" s="113"/>
      <c r="E419" s="55"/>
    </row>
    <row r="420" spans="3:5">
      <c r="C420" s="112"/>
      <c r="D420" s="113"/>
      <c r="E420" s="55"/>
    </row>
    <row r="421" spans="3:5">
      <c r="C421" s="112"/>
      <c r="D421" s="113"/>
      <c r="E421" s="55"/>
    </row>
    <row r="422" spans="3:5">
      <c r="C422" s="112"/>
      <c r="D422" s="113"/>
      <c r="E422" s="55"/>
    </row>
    <row r="423" spans="3:5">
      <c r="C423" s="112"/>
      <c r="D423" s="113"/>
      <c r="E423" s="55"/>
    </row>
    <row r="424" spans="3:5">
      <c r="C424" s="112"/>
      <c r="D424" s="113"/>
      <c r="E424" s="55"/>
    </row>
    <row r="425" spans="3:5">
      <c r="C425" s="112"/>
      <c r="D425" s="113"/>
      <c r="E425" s="55"/>
    </row>
    <row r="426" spans="3:5">
      <c r="C426" s="112"/>
      <c r="D426" s="113"/>
      <c r="E426" s="55"/>
    </row>
    <row r="427" spans="3:5">
      <c r="C427" s="112"/>
      <c r="D427" s="113"/>
      <c r="E427" s="55"/>
    </row>
    <row r="428" spans="3:5">
      <c r="C428" s="112"/>
      <c r="D428" s="113"/>
      <c r="E428" s="55"/>
    </row>
    <row r="429" spans="3:5">
      <c r="C429" s="112"/>
      <c r="D429" s="113"/>
      <c r="E429" s="55"/>
    </row>
    <row r="430" spans="3:5">
      <c r="C430" s="112"/>
      <c r="D430" s="113"/>
      <c r="E430" s="55"/>
    </row>
    <row r="431" spans="3:5">
      <c r="C431" s="112"/>
      <c r="D431" s="113"/>
      <c r="E431" s="55"/>
    </row>
    <row r="432" spans="3:5">
      <c r="C432" s="112"/>
      <c r="D432" s="113"/>
      <c r="E432" s="55"/>
    </row>
    <row r="433" spans="3:5">
      <c r="C433" s="112"/>
      <c r="D433" s="113"/>
      <c r="E433" s="55"/>
    </row>
    <row r="434" spans="3:5">
      <c r="C434" s="112"/>
      <c r="D434" s="113"/>
      <c r="E434" s="55"/>
    </row>
    <row r="435" spans="3:5">
      <c r="C435" s="112"/>
      <c r="D435" s="113"/>
      <c r="E435" s="55"/>
    </row>
    <row r="436" spans="3:5">
      <c r="C436" s="112"/>
      <c r="D436" s="113"/>
      <c r="E436" s="55"/>
    </row>
    <row r="437" spans="3:5">
      <c r="C437" s="112"/>
      <c r="D437" s="113"/>
      <c r="E437" s="55"/>
    </row>
    <row r="438" spans="3:5">
      <c r="C438" s="112"/>
      <c r="D438" s="113"/>
      <c r="E438" s="55"/>
    </row>
    <row r="439" spans="3:5">
      <c r="C439" s="112"/>
      <c r="D439" s="113"/>
      <c r="E439" s="55"/>
    </row>
    <row r="440" spans="3:5">
      <c r="C440" s="112"/>
      <c r="D440" s="113"/>
      <c r="E440" s="55"/>
    </row>
    <row r="441" spans="3:5">
      <c r="C441" s="112"/>
      <c r="D441" s="113"/>
      <c r="E441" s="55"/>
    </row>
    <row r="442" spans="3:5">
      <c r="C442" s="112"/>
      <c r="D442" s="113"/>
      <c r="E442" s="55"/>
    </row>
    <row r="443" spans="3:5">
      <c r="C443" s="112"/>
      <c r="D443" s="113"/>
      <c r="E443" s="55"/>
    </row>
    <row r="444" spans="3:5">
      <c r="C444" s="112"/>
      <c r="D444" s="113"/>
      <c r="E444" s="55"/>
    </row>
    <row r="445" spans="3:5">
      <c r="C445" s="112"/>
      <c r="D445" s="113"/>
      <c r="E445" s="55"/>
    </row>
    <row r="446" spans="3:5">
      <c r="C446" s="112"/>
      <c r="D446" s="113"/>
      <c r="E446" s="55"/>
    </row>
    <row r="447" spans="3:5">
      <c r="C447" s="112"/>
      <c r="D447" s="113"/>
      <c r="E447" s="55"/>
    </row>
    <row r="448" spans="3:5">
      <c r="C448" s="112"/>
      <c r="D448" s="113"/>
      <c r="E448" s="55"/>
    </row>
    <row r="449" spans="3:5">
      <c r="C449" s="112"/>
      <c r="D449" s="113"/>
      <c r="E449" s="55"/>
    </row>
    <row r="450" spans="3:5">
      <c r="C450" s="112"/>
      <c r="D450" s="113"/>
      <c r="E450" s="55"/>
    </row>
    <row r="451" spans="3:5">
      <c r="C451" s="112"/>
      <c r="D451" s="113"/>
      <c r="E451" s="55"/>
    </row>
    <row r="452" spans="3:5">
      <c r="C452" s="112"/>
      <c r="D452" s="113"/>
      <c r="E452" s="55"/>
    </row>
    <row r="453" spans="3:5">
      <c r="C453" s="112"/>
      <c r="D453" s="113"/>
      <c r="E453" s="55"/>
    </row>
    <row r="454" spans="3:5">
      <c r="C454" s="112"/>
      <c r="D454" s="113"/>
      <c r="E454" s="55"/>
    </row>
    <row r="455" spans="3:5">
      <c r="C455" s="112"/>
      <c r="D455" s="113"/>
      <c r="E455" s="55"/>
    </row>
    <row r="456" spans="3:5">
      <c r="C456" s="112"/>
      <c r="D456" s="113"/>
      <c r="E456" s="55"/>
    </row>
    <row r="457" spans="3:5">
      <c r="C457" s="112"/>
      <c r="D457" s="113"/>
      <c r="E457" s="55"/>
    </row>
    <row r="458" spans="3:5">
      <c r="C458" s="112"/>
      <c r="D458" s="113"/>
      <c r="E458" s="55"/>
    </row>
    <row r="459" spans="3:5">
      <c r="C459" s="112"/>
      <c r="D459" s="113"/>
      <c r="E459" s="55"/>
    </row>
    <row r="460" spans="3:5">
      <c r="C460" s="112"/>
      <c r="D460" s="113"/>
      <c r="E460" s="55"/>
    </row>
    <row r="461" spans="3:5">
      <c r="C461" s="112"/>
      <c r="D461" s="113"/>
      <c r="E461" s="55"/>
    </row>
    <row r="462" spans="3:5">
      <c r="C462" s="112"/>
      <c r="D462" s="113"/>
      <c r="E462" s="55"/>
    </row>
    <row r="463" spans="3:5">
      <c r="C463" s="112"/>
      <c r="D463" s="113"/>
      <c r="E463" s="55"/>
    </row>
    <row r="464" spans="3:5">
      <c r="C464" s="112"/>
      <c r="D464" s="113"/>
      <c r="E464" s="55"/>
    </row>
    <row r="465" spans="3:5">
      <c r="C465" s="112"/>
      <c r="D465" s="113"/>
      <c r="E465" s="55"/>
    </row>
    <row r="466" spans="3:5">
      <c r="C466" s="112"/>
      <c r="D466" s="113"/>
      <c r="E466" s="55"/>
    </row>
    <row r="467" spans="3:5">
      <c r="C467" s="112"/>
      <c r="D467" s="113"/>
      <c r="E467" s="55"/>
    </row>
    <row r="468" spans="3:5">
      <c r="C468" s="112"/>
      <c r="D468" s="113"/>
      <c r="E468" s="55"/>
    </row>
    <row r="469" spans="3:5">
      <c r="C469" s="112"/>
      <c r="D469" s="113"/>
      <c r="E469" s="55"/>
    </row>
    <row r="470" spans="3:5">
      <c r="C470" s="112"/>
      <c r="D470" s="113"/>
      <c r="E470" s="55"/>
    </row>
    <row r="471" spans="3:5">
      <c r="C471" s="112"/>
      <c r="D471" s="113"/>
      <c r="E471" s="55"/>
    </row>
    <row r="472" spans="3:5">
      <c r="C472" s="112"/>
      <c r="D472" s="113"/>
      <c r="E472" s="55"/>
    </row>
    <row r="473" spans="3:5">
      <c r="C473" s="112"/>
      <c r="D473" s="113"/>
      <c r="E473" s="55"/>
    </row>
    <row r="474" spans="3:5">
      <c r="C474" s="112"/>
      <c r="D474" s="113"/>
      <c r="E474" s="55"/>
    </row>
    <row r="475" spans="3:5">
      <c r="C475" s="112"/>
      <c r="D475" s="113"/>
      <c r="E475" s="55"/>
    </row>
    <row r="476" spans="3:5">
      <c r="C476" s="112"/>
      <c r="D476" s="113"/>
      <c r="E476" s="55"/>
    </row>
    <row r="477" spans="3:5">
      <c r="C477" s="112"/>
      <c r="D477" s="113"/>
      <c r="E477" s="55"/>
    </row>
    <row r="478" spans="3:5">
      <c r="C478" s="112"/>
      <c r="D478" s="113"/>
      <c r="E478" s="55"/>
    </row>
    <row r="479" spans="3:5">
      <c r="C479" s="112"/>
      <c r="D479" s="113"/>
      <c r="E479" s="55"/>
    </row>
    <row r="480" spans="3:5">
      <c r="C480" s="112"/>
      <c r="D480" s="113"/>
      <c r="E480" s="55"/>
    </row>
    <row r="481" spans="3:5">
      <c r="C481" s="112"/>
      <c r="D481" s="113"/>
      <c r="E481" s="55"/>
    </row>
    <row r="482" spans="3:5">
      <c r="C482" s="112"/>
      <c r="D482" s="113"/>
      <c r="E482" s="55"/>
    </row>
    <row r="483" spans="3:5">
      <c r="C483" s="112"/>
      <c r="D483" s="113"/>
      <c r="E483" s="55"/>
    </row>
    <row r="484" spans="3:5">
      <c r="C484" s="112"/>
      <c r="D484" s="113"/>
      <c r="E484" s="55"/>
    </row>
    <row r="485" spans="3:5">
      <c r="C485" s="112"/>
      <c r="D485" s="113"/>
      <c r="E485" s="55"/>
    </row>
    <row r="486" spans="3:5">
      <c r="C486" s="112"/>
      <c r="D486" s="113"/>
      <c r="E486" s="55"/>
    </row>
    <row r="487" spans="3:5">
      <c r="C487" s="112"/>
      <c r="D487" s="113"/>
      <c r="E487" s="55"/>
    </row>
    <row r="488" spans="3:5">
      <c r="C488" s="112"/>
      <c r="D488" s="113"/>
      <c r="E488" s="55"/>
    </row>
    <row r="489" spans="3:5">
      <c r="C489" s="112"/>
      <c r="D489" s="113"/>
      <c r="E489" s="55"/>
    </row>
    <row r="490" spans="3:5">
      <c r="C490" s="4"/>
      <c r="D490" s="113"/>
      <c r="E490" s="55"/>
    </row>
    <row r="491" spans="3:5">
      <c r="C491" s="4"/>
      <c r="D491" s="113"/>
      <c r="E491" s="55"/>
    </row>
    <row r="492" spans="3:5">
      <c r="C492" s="112"/>
      <c r="D492" s="113"/>
      <c r="E492" s="55"/>
    </row>
    <row r="493" spans="3:5">
      <c r="C493" s="112"/>
      <c r="D493" s="113"/>
      <c r="E493" s="55"/>
    </row>
    <row r="494" spans="3:5">
      <c r="C494" s="112"/>
      <c r="D494" s="113"/>
      <c r="E494" s="55"/>
    </row>
    <row r="495" spans="3:5">
      <c r="C495" s="112"/>
      <c r="D495" s="113"/>
      <c r="E495" s="55"/>
    </row>
    <row r="496" spans="3:5">
      <c r="C496" s="112"/>
      <c r="D496" s="113"/>
      <c r="E496" s="55"/>
    </row>
    <row r="497" spans="3:5">
      <c r="C497" s="112"/>
      <c r="D497" s="113"/>
      <c r="E497" s="55"/>
    </row>
    <row r="498" spans="3:5">
      <c r="C498" s="112"/>
      <c r="D498" s="113"/>
      <c r="E498" s="55"/>
    </row>
    <row r="499" spans="3:5">
      <c r="C499" s="112"/>
      <c r="D499" s="113"/>
      <c r="E499" s="55"/>
    </row>
    <row r="500" spans="3:5">
      <c r="C500" s="112"/>
      <c r="D500" s="113"/>
      <c r="E500" s="55"/>
    </row>
    <row r="501" spans="3:5">
      <c r="C501" s="112"/>
      <c r="D501" s="113"/>
      <c r="E501" s="55"/>
    </row>
    <row r="502" spans="3:5">
      <c r="C502" s="112"/>
      <c r="D502" s="113"/>
      <c r="E502" s="55"/>
    </row>
    <row r="503" spans="3:5">
      <c r="C503" s="112"/>
      <c r="D503" s="113"/>
      <c r="E503" s="55"/>
    </row>
    <row r="504" spans="3:5">
      <c r="C504" s="112"/>
      <c r="D504" s="113"/>
      <c r="E504" s="55"/>
    </row>
    <row r="505" spans="3:5">
      <c r="C505" s="4"/>
      <c r="D505" s="113"/>
      <c r="E505" s="55"/>
    </row>
    <row r="506" spans="3:5">
      <c r="C506" s="4"/>
      <c r="D506" s="113"/>
      <c r="E506" s="55"/>
    </row>
    <row r="507" spans="3:5">
      <c r="C507" s="112"/>
      <c r="D507" s="113"/>
      <c r="E507" s="55"/>
    </row>
    <row r="508" spans="3:5">
      <c r="C508" s="4"/>
      <c r="D508" s="113"/>
      <c r="E508" s="55"/>
    </row>
    <row r="509" spans="3:5">
      <c r="C509" s="112"/>
      <c r="D509" s="113"/>
      <c r="E509" s="55"/>
    </row>
    <row r="510" spans="3:5">
      <c r="C510" s="112"/>
      <c r="D510" s="113"/>
      <c r="E510" s="55"/>
    </row>
    <row r="511" spans="3:5">
      <c r="C511" s="112"/>
      <c r="D511" s="113"/>
      <c r="E511" s="55"/>
    </row>
    <row r="512" spans="3:5">
      <c r="C512" s="112"/>
      <c r="D512" s="113"/>
      <c r="E512" s="55"/>
    </row>
    <row r="513" spans="3:8">
      <c r="C513" s="112"/>
      <c r="D513" s="113"/>
      <c r="E513" s="55"/>
      <c r="H513" s="60"/>
    </row>
    <row r="514" spans="3:8">
      <c r="C514" s="112"/>
      <c r="D514" s="113"/>
      <c r="E514" s="55"/>
      <c r="H514" s="60"/>
    </row>
    <row r="515" spans="3:8">
      <c r="C515" s="112"/>
      <c r="D515" s="113"/>
      <c r="E515" s="55"/>
    </row>
    <row r="516" spans="3:8">
      <c r="C516" s="112"/>
      <c r="D516" s="113"/>
      <c r="E516" s="55"/>
    </row>
    <row r="517" spans="3:8">
      <c r="C517" s="112"/>
      <c r="D517" s="113"/>
      <c r="E517" s="55"/>
    </row>
    <row r="518" spans="3:8">
      <c r="C518" s="112"/>
      <c r="D518" s="113"/>
      <c r="E518" s="55"/>
    </row>
    <row r="519" spans="3:8">
      <c r="C519" s="112"/>
      <c r="D519" s="113"/>
      <c r="E519" s="55"/>
    </row>
    <row r="520" spans="3:8">
      <c r="C520" s="112"/>
      <c r="D520" s="113"/>
      <c r="E520" s="55"/>
    </row>
    <row r="521" spans="3:8">
      <c r="C521" s="112"/>
      <c r="D521" s="113"/>
      <c r="E521" s="55"/>
    </row>
    <row r="522" spans="3:8">
      <c r="C522" s="112"/>
      <c r="D522" s="113"/>
      <c r="E522" s="55"/>
    </row>
    <row r="523" spans="3:8">
      <c r="C523" s="112"/>
      <c r="D523" s="113"/>
      <c r="E523" s="55"/>
    </row>
    <row r="524" spans="3:8">
      <c r="C524" s="112"/>
      <c r="D524" s="113"/>
      <c r="E524" s="55"/>
    </row>
  </sheetData>
  <sheetProtection algorithmName="SHA-512" hashValue="0GMNkEa1VI//FkB3B3xfigwHLtSMG8k0naftICkkG1GzWJ3AHdhCL/WVrOFPeLEtPLSobAf6y1bCdDO5ts6GlA==" saltValue="mndv0awuGtKKZqajowvNXQ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2"/>
  <dataValidations xWindow="787" yWindow="367" count="14">
    <dataValidation imeMode="off" allowBlank="1" showInputMessage="1" showErrorMessage="1" sqref="B47:B71 B127:B151 B87:B111 B7:B31"/>
    <dataValidation imeMode="disabled" allowBlank="1" showInputMessage="1" showErrorMessage="1" sqref="J3:N4 J123:N124 I87:I111 J43:N44 J83:N84 C124:G124 I127:I151 I47:I71 C4:G4 C84:G84 C44:G44 I7:I31"/>
    <dataValidation type="textLength" imeMode="disabled" operator="equal" allowBlank="1" showInputMessage="1" showErrorMessage="1" error="半角で２桁の数字を入力してください" prompt="半角で２桁の数字を入力してください" sqref="M91:M111 M51:M71 K87:K111 K127:K151 K47:K71 M131:M151 K7:K31">
      <formula1>2</formula1>
    </dataValidation>
    <dataValidation type="list" allowBlank="1" showInputMessage="1" showErrorMessage="1" prompt="「分」または「ｍ」を選択してください" sqref="J87:J111 J127:J151 J47:J71 J7:J31">
      <formula1>"分,m"</formula1>
    </dataValidation>
    <dataValidation type="list" allowBlank="1" showInputMessage="1" showErrorMessage="1" prompt="「秒」を選択してください" sqref="L87:L111 L127:L151 L47:L71 L7:L3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127:D151 D47:D71 D7:D31"/>
    <dataValidation imeMode="hiragana" allowBlank="1" showInputMessage="1" showErrorMessage="1" prompt="姓と名の間に全角スペースを入れてください" sqref="C87:C111 C127:C151 C47:C71 C7:C3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31 M47:M50 M87:M90 M127:M130">
      <formula1>2</formula1>
    </dataValidation>
    <dataValidation type="list" allowBlank="1" showInputMessage="1" showErrorMessage="1" sqref="AG87:AG111 AG7:AG31 AG47:AG71 AG127:AG151">
      <formula1>県</formula1>
    </dataValidation>
    <dataValidation type="list" imeMode="disabled" allowBlank="1" showInputMessage="1" showErrorMessage="1" prompt="学年を選択してください" sqref="E127:E151 E47:E71 E87:E111 E7:E31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127:H151 G47:H71 G87:H111 G7:H31">
      <formula1>INDIRECT(F7)</formula1>
    </dataValidation>
    <dataValidation type="list" allowBlank="1" showInputMessage="1" showErrorMessage="1" prompt="性別を選択してください" sqref="F127:F151 F47:F71 F87:F111 F7:F3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F432"/>
  <sheetViews>
    <sheetView view="pageBreakPreview" zoomScaleNormal="8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5" sqref="H25:H30"/>
    </sheetView>
  </sheetViews>
  <sheetFormatPr defaultColWidth="3.625" defaultRowHeight="13.5"/>
  <cols>
    <col min="1" max="1" width="4.625" style="30" bestFit="1" customWidth="1"/>
    <col min="2" max="2" width="7.625" style="30" customWidth="1"/>
    <col min="3" max="3" width="17.25" style="30" customWidth="1"/>
    <col min="4" max="4" width="6" style="30" customWidth="1"/>
    <col min="5" max="5" width="3.125" style="30" customWidth="1"/>
    <col min="6" max="6" width="2.5" style="30" customWidth="1"/>
    <col min="7" max="7" width="3.125" style="30" customWidth="1"/>
    <col min="8" max="8" width="2.5" style="30" customWidth="1"/>
    <col min="9" max="9" width="3.125" style="30" customWidth="1"/>
    <col min="10" max="10" width="7.5" style="30" customWidth="1"/>
    <col min="11" max="11" width="13.75" style="30" customWidth="1"/>
    <col min="12" max="12" width="12.25" style="30" customWidth="1"/>
    <col min="13" max="13" width="4.5" style="30" customWidth="1"/>
    <col min="14" max="14" width="6.875" style="30" customWidth="1"/>
    <col min="15" max="17" width="3.625" style="30"/>
    <col min="18" max="18" width="10.5" style="19" bestFit="1" customWidth="1"/>
    <col min="19" max="19" width="29" style="20" customWidth="1"/>
    <col min="20" max="22" width="9.5" style="19" bestFit="1" customWidth="1"/>
    <col min="23" max="23" width="8.5" style="19" bestFit="1" customWidth="1"/>
    <col min="24" max="24" width="15" style="19" bestFit="1" customWidth="1"/>
    <col min="25" max="25" width="7" style="19" customWidth="1"/>
    <col min="26" max="26" width="19.37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4.5" style="19" customWidth="1"/>
    <col min="31" max="31" width="6.75" style="19" customWidth="1"/>
    <col min="32" max="32" width="9.75" style="19" customWidth="1"/>
    <col min="33" max="33" width="7.5" style="31" bestFit="1" customWidth="1"/>
    <col min="34" max="34" width="6.25" style="31" customWidth="1"/>
    <col min="35" max="35" width="13.875" style="32" bestFit="1" customWidth="1"/>
    <col min="36" max="37" width="6.25" style="32" customWidth="1"/>
    <col min="38" max="16384" width="3.625" style="30"/>
  </cols>
  <sheetData>
    <row r="1" spans="1:110" ht="60" customHeight="1">
      <c r="A1" s="330" t="s">
        <v>1695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10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10" s="32" customFormat="1" ht="22.5" customHeight="1" thickBot="1">
      <c r="A3" s="253" t="s">
        <v>0</v>
      </c>
      <c r="B3" s="254"/>
      <c r="C3" s="268">
        <f>基礎データ【必ず入力してください】!$C$2</f>
        <v>0</v>
      </c>
      <c r="D3" s="269"/>
      <c r="E3" s="269"/>
      <c r="F3" s="269"/>
      <c r="G3" s="269"/>
      <c r="H3" s="269"/>
      <c r="I3" s="269"/>
      <c r="J3" s="323"/>
      <c r="K3" s="141" t="s">
        <v>1614</v>
      </c>
      <c r="L3" s="324">
        <f>基礎データ【必ず入力してください】!$C$7</f>
        <v>0</v>
      </c>
      <c r="M3" s="325"/>
      <c r="N3" s="326"/>
      <c r="O3" s="30"/>
      <c r="P3" s="30" t="s">
        <v>6</v>
      </c>
      <c r="Q3" s="30">
        <f>COUNTIF(B7:C30,"男子 4×100mR")</f>
        <v>0</v>
      </c>
      <c r="R3" s="19"/>
      <c r="S3" s="20"/>
      <c r="T3" s="19"/>
      <c r="U3" s="19"/>
      <c r="V3" s="19"/>
      <c r="W3" s="19"/>
      <c r="X3" s="19"/>
      <c r="Y3" s="274" t="s">
        <v>303</v>
      </c>
      <c r="Z3" s="275"/>
      <c r="AA3" s="140" t="s">
        <v>304</v>
      </c>
      <c r="AB3" s="140" t="s">
        <v>311</v>
      </c>
      <c r="AC3" s="35" t="s">
        <v>24</v>
      </c>
      <c r="AD3" s="36"/>
      <c r="AE3" s="19"/>
      <c r="AF3" s="19"/>
      <c r="AG3" s="31"/>
      <c r="AH3" s="31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</row>
    <row r="4" spans="1:110" s="32" customFormat="1" ht="22.5" customHeight="1" thickTop="1">
      <c r="A4" s="264" t="s">
        <v>12</v>
      </c>
      <c r="B4" s="248"/>
      <c r="C4" s="271">
        <f>基礎データ【必ず入力してください】!$C$9</f>
        <v>0</v>
      </c>
      <c r="D4" s="265"/>
      <c r="E4" s="265"/>
      <c r="F4" s="265"/>
      <c r="G4" s="265"/>
      <c r="H4" s="265"/>
      <c r="I4" s="265"/>
      <c r="J4" s="276"/>
      <c r="K4" s="142" t="s">
        <v>1615</v>
      </c>
      <c r="L4" s="327">
        <f>基礎データ【必ず入力してください】!$C$8</f>
        <v>0</v>
      </c>
      <c r="M4" s="328"/>
      <c r="N4" s="329"/>
      <c r="O4" s="30"/>
      <c r="P4" s="30" t="s">
        <v>7</v>
      </c>
      <c r="Q4" s="30">
        <f>COUNTIF(B7:C30,"女子 4×100mR")</f>
        <v>0</v>
      </c>
      <c r="R4" s="19"/>
      <c r="S4" s="20"/>
      <c r="T4" s="19"/>
      <c r="U4" s="19"/>
      <c r="V4" s="19"/>
      <c r="W4" s="19"/>
      <c r="X4" s="19"/>
      <c r="Y4" s="280">
        <f>C3</f>
        <v>0</v>
      </c>
      <c r="Z4" s="281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  <c r="AE4" s="19"/>
      <c r="AF4" s="19"/>
      <c r="AG4" s="31"/>
      <c r="AH4" s="31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</row>
    <row r="5" spans="1:110" s="32" customFormat="1" ht="17.25" customHeight="1">
      <c r="A5" s="251"/>
      <c r="B5" s="238" t="s">
        <v>1616</v>
      </c>
      <c r="C5" s="239"/>
      <c r="D5" s="234" t="s">
        <v>1617</v>
      </c>
      <c r="E5" s="238" t="s">
        <v>8</v>
      </c>
      <c r="F5" s="262"/>
      <c r="G5" s="262"/>
      <c r="H5" s="262"/>
      <c r="I5" s="239"/>
      <c r="J5" s="320" t="s">
        <v>1618</v>
      </c>
      <c r="K5" s="321"/>
      <c r="L5" s="321"/>
      <c r="M5" s="322"/>
      <c r="N5" s="258" t="s">
        <v>5</v>
      </c>
      <c r="O5" s="30"/>
      <c r="P5" s="30"/>
      <c r="Q5" s="30"/>
      <c r="R5" s="19"/>
      <c r="S5" s="20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1"/>
      <c r="AH5" s="31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</row>
    <row r="6" spans="1:110" s="32" customFormat="1" ht="17.25" customHeight="1" thickBot="1">
      <c r="A6" s="252"/>
      <c r="B6" s="240"/>
      <c r="C6" s="241"/>
      <c r="D6" s="235"/>
      <c r="E6" s="240"/>
      <c r="F6" s="263"/>
      <c r="G6" s="263"/>
      <c r="H6" s="263"/>
      <c r="I6" s="241"/>
      <c r="J6" s="137" t="s">
        <v>1</v>
      </c>
      <c r="K6" s="161" t="s">
        <v>1619</v>
      </c>
      <c r="L6" s="161" t="s">
        <v>1620</v>
      </c>
      <c r="M6" s="137" t="s">
        <v>3</v>
      </c>
      <c r="N6" s="259"/>
      <c r="O6" s="30"/>
      <c r="P6" s="30"/>
      <c r="Q6" s="30"/>
      <c r="R6" s="17" t="s">
        <v>18</v>
      </c>
      <c r="S6" s="18" t="s">
        <v>308</v>
      </c>
      <c r="T6" s="17" t="s">
        <v>345</v>
      </c>
      <c r="U6" s="17" t="s">
        <v>332</v>
      </c>
      <c r="V6" s="17" t="s">
        <v>333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302</v>
      </c>
      <c r="AC6" s="17" t="s">
        <v>24</v>
      </c>
      <c r="AD6" s="143" t="s">
        <v>475</v>
      </c>
      <c r="AE6" s="17" t="s">
        <v>307</v>
      </c>
      <c r="AF6" s="17" t="s">
        <v>473</v>
      </c>
      <c r="AG6" s="31" t="s">
        <v>391</v>
      </c>
      <c r="AH6" s="31"/>
      <c r="AI6" s="32" t="s">
        <v>474</v>
      </c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</row>
    <row r="7" spans="1:110" s="32" customFormat="1" ht="22.5" customHeight="1" thickTop="1">
      <c r="A7" s="314">
        <v>1</v>
      </c>
      <c r="B7" s="315"/>
      <c r="C7" s="316"/>
      <c r="D7" s="317"/>
      <c r="E7" s="318"/>
      <c r="F7" s="312" t="s">
        <v>1621</v>
      </c>
      <c r="G7" s="319"/>
      <c r="H7" s="312" t="s">
        <v>1622</v>
      </c>
      <c r="I7" s="313"/>
      <c r="J7" s="144"/>
      <c r="K7" s="144"/>
      <c r="L7" s="144"/>
      <c r="M7" s="144"/>
      <c r="N7" s="145"/>
      <c r="O7" s="30"/>
      <c r="P7" s="30"/>
      <c r="Q7" s="30"/>
      <c r="R7" s="2" t="str">
        <f t="shared" ref="R7:R12" si="0">IF(ISBLANK(J7),"",VLOOKUP(CONCATENATE($AB$4,LEFT($B$7,1)),区分性別,2,FALSE)+J7*100)</f>
        <v/>
      </c>
      <c r="S7" s="22" t="str">
        <f t="shared" ref="S7" si="1">IF(ISBLANK(J7),"",$B$7)</f>
        <v/>
      </c>
      <c r="T7" s="1" t="str">
        <f t="shared" ref="T7:T30" si="2">IF($S7="","",VLOOKUP($S7,種目,2,FALSE))</f>
        <v/>
      </c>
      <c r="U7" s="1" t="str">
        <f t="shared" ref="U7:U69" si="3">IF($S7="","",VLOOKUP($S7,種目,3,FALSE))</f>
        <v/>
      </c>
      <c r="V7" s="1" t="str">
        <f t="shared" ref="V7:V69" si="4">IF($S7="","",VLOOKUP($S7,種目,4,FALSE))</f>
        <v/>
      </c>
      <c r="W7" s="23" t="str">
        <f t="shared" ref="W7" si="5">IF(ISNUMBER(R7),IF(LEN(E7)=1,CONCATENATE(E7,G7,I7),CONCATENATE("0",G7,I7)),"")</f>
        <v/>
      </c>
      <c r="X7" s="2" t="str">
        <f t="shared" ref="X7:X30" si="6">V7</f>
        <v/>
      </c>
      <c r="Y7" s="2" t="str">
        <f t="shared" ref="Y7" si="7">IF(ISBLANK(J7),"",J7)</f>
        <v/>
      </c>
      <c r="Z7" s="2" t="str">
        <f t="shared" ref="Z7" si="8">IF(ISNUMBER(Y7),IF(ISBLANK(M7),AI7,CONCATENATE(AI7,"(",M7,")")),"")</f>
        <v/>
      </c>
      <c r="AA7" s="2" t="str">
        <f t="shared" ref="AA7" si="9">IF(ISNUMBER(Y7),L7,"")</f>
        <v/>
      </c>
      <c r="AB7" s="146" t="str">
        <f t="shared" ref="AB7:AB30" si="10">IF(ISNUMBER(Y7),VLOOKUP(AG7,県,2,FALSE),"")</f>
        <v/>
      </c>
      <c r="AC7" s="147" t="str">
        <f>IF(ISNUMBER(Y7),$AC$4,"")</f>
        <v/>
      </c>
      <c r="AD7" s="148" t="str">
        <f t="shared" ref="AD7" si="11">IF(ISBLANK(J7),"",IF(LEFT($B$7,1)="男",1,2))</f>
        <v/>
      </c>
      <c r="AE7" s="2"/>
      <c r="AF7" s="2" t="str">
        <f>IF(ISNUMBER(Y7),$AA$4,"")</f>
        <v/>
      </c>
      <c r="AG7" s="41" t="s">
        <v>1647</v>
      </c>
      <c r="AH7" s="31"/>
      <c r="AI7" s="39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</row>
    <row r="8" spans="1:110" s="32" customFormat="1" ht="22.5" customHeight="1">
      <c r="A8" s="295"/>
      <c r="B8" s="299"/>
      <c r="C8" s="300"/>
      <c r="D8" s="304"/>
      <c r="E8" s="307"/>
      <c r="F8" s="289"/>
      <c r="G8" s="310"/>
      <c r="H8" s="289"/>
      <c r="I8" s="292"/>
      <c r="J8" s="12"/>
      <c r="K8" s="12"/>
      <c r="L8" s="12"/>
      <c r="M8" s="12"/>
      <c r="N8" s="149"/>
      <c r="O8" s="30"/>
      <c r="P8" s="30"/>
      <c r="Q8" s="30"/>
      <c r="R8" s="2" t="str">
        <f t="shared" si="0"/>
        <v/>
      </c>
      <c r="S8" s="22" t="str">
        <f t="shared" ref="S8:S12" si="12">IF(ISBLANK(J8),"",$B$7)</f>
        <v/>
      </c>
      <c r="T8" s="1" t="str">
        <f t="shared" si="2"/>
        <v/>
      </c>
      <c r="U8" s="1" t="str">
        <f t="shared" si="3"/>
        <v/>
      </c>
      <c r="V8" s="1" t="str">
        <f t="shared" si="4"/>
        <v/>
      </c>
      <c r="W8" s="23"/>
      <c r="X8" s="2" t="str">
        <f t="shared" si="6"/>
        <v/>
      </c>
      <c r="Y8" s="2" t="str">
        <f t="shared" ref="Y8:Y69" si="13">IF(ISBLANK(J8),"",J8)</f>
        <v/>
      </c>
      <c r="Z8" s="2" t="str">
        <f t="shared" ref="Z8:Z69" si="14">IF(ISNUMBER(Y8),IF(ISBLANK(M8),AI8,CONCATENATE(AI8,"(",M8,")")),"")</f>
        <v/>
      </c>
      <c r="AA8" s="2" t="str">
        <f t="shared" ref="AA8:AA69" si="15">IF(ISNUMBER(Y8),L8,"")</f>
        <v/>
      </c>
      <c r="AB8" s="146" t="str">
        <f t="shared" si="10"/>
        <v/>
      </c>
      <c r="AC8" s="147" t="str">
        <f t="shared" ref="AC8:AC69" si="16">IF(ISNUMBER(Y8),$AC$4,"")</f>
        <v/>
      </c>
      <c r="AD8" s="148" t="str">
        <f t="shared" ref="AD8:AD12" si="17">IF(ISBLANK(J8),"",IF(LEFT($B$7,1)="男",1,2))</f>
        <v/>
      </c>
      <c r="AE8" s="2"/>
      <c r="AF8" s="2" t="str">
        <f t="shared" ref="AF8:AF69" si="18">IF(ISNUMBER(Y8),$AA$4,"")</f>
        <v/>
      </c>
      <c r="AG8" s="41" t="s">
        <v>1647</v>
      </c>
      <c r="AH8" s="31"/>
      <c r="AI8" s="39" t="str">
        <f t="shared" ref="AI8:AI69" si="19">IF(LEN(K8)&gt;6,SUBSTITUTE(K8,"　",""),IF(LEN(K8)=6,K8,IF(LEN(K8)=5,CONCATENATE(K8,"　"),IF(LEN(K8)=4,CONCATENATE(SUBSTITUTE(K8,"　","　　"),"　"),CONCATENATE(SUBSTITUTE(K8,"　","　　　"),"　")))))</f>
        <v>　</v>
      </c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</row>
    <row r="9" spans="1:110" s="32" customFormat="1" ht="22.5" customHeight="1">
      <c r="A9" s="295"/>
      <c r="B9" s="299"/>
      <c r="C9" s="300"/>
      <c r="D9" s="304"/>
      <c r="E9" s="307"/>
      <c r="F9" s="289"/>
      <c r="G9" s="310"/>
      <c r="H9" s="289"/>
      <c r="I9" s="292"/>
      <c r="J9" s="12"/>
      <c r="K9" s="12"/>
      <c r="L9" s="12"/>
      <c r="M9" s="12"/>
      <c r="N9" s="149"/>
      <c r="O9" s="30"/>
      <c r="P9" s="30"/>
      <c r="Q9" s="30"/>
      <c r="R9" s="2" t="str">
        <f t="shared" si="0"/>
        <v/>
      </c>
      <c r="S9" s="22" t="str">
        <f t="shared" si="12"/>
        <v/>
      </c>
      <c r="T9" s="1" t="str">
        <f t="shared" si="2"/>
        <v/>
      </c>
      <c r="U9" s="1" t="str">
        <f t="shared" si="3"/>
        <v/>
      </c>
      <c r="V9" s="1" t="str">
        <f t="shared" si="4"/>
        <v/>
      </c>
      <c r="W9" s="23"/>
      <c r="X9" s="2" t="str">
        <f t="shared" si="6"/>
        <v/>
      </c>
      <c r="Y9" s="2" t="str">
        <f t="shared" si="13"/>
        <v/>
      </c>
      <c r="Z9" s="2" t="str">
        <f t="shared" si="14"/>
        <v/>
      </c>
      <c r="AA9" s="2" t="str">
        <f t="shared" si="15"/>
        <v/>
      </c>
      <c r="AB9" s="146" t="str">
        <f t="shared" si="10"/>
        <v/>
      </c>
      <c r="AC9" s="147" t="str">
        <f t="shared" si="16"/>
        <v/>
      </c>
      <c r="AD9" s="148" t="str">
        <f t="shared" si="17"/>
        <v/>
      </c>
      <c r="AE9" s="2"/>
      <c r="AF9" s="2" t="str">
        <f t="shared" si="18"/>
        <v/>
      </c>
      <c r="AG9" s="41" t="s">
        <v>1647</v>
      </c>
      <c r="AH9" s="31"/>
      <c r="AI9" s="39" t="str">
        <f t="shared" si="19"/>
        <v>　</v>
      </c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</row>
    <row r="10" spans="1:110" s="32" customFormat="1" ht="22.5" customHeight="1">
      <c r="A10" s="295"/>
      <c r="B10" s="299"/>
      <c r="C10" s="300"/>
      <c r="D10" s="304"/>
      <c r="E10" s="307"/>
      <c r="F10" s="289"/>
      <c r="G10" s="310"/>
      <c r="H10" s="289"/>
      <c r="I10" s="292"/>
      <c r="J10" s="12"/>
      <c r="K10" s="12"/>
      <c r="L10" s="12"/>
      <c r="M10" s="12"/>
      <c r="N10" s="149"/>
      <c r="O10" s="30"/>
      <c r="P10" s="30"/>
      <c r="Q10" s="30"/>
      <c r="R10" s="2" t="str">
        <f t="shared" si="0"/>
        <v/>
      </c>
      <c r="S10" s="22" t="str">
        <f t="shared" si="12"/>
        <v/>
      </c>
      <c r="T10" s="1" t="str">
        <f t="shared" si="2"/>
        <v/>
      </c>
      <c r="U10" s="1" t="str">
        <f t="shared" si="3"/>
        <v/>
      </c>
      <c r="V10" s="1" t="str">
        <f t="shared" si="4"/>
        <v/>
      </c>
      <c r="W10" s="23"/>
      <c r="X10" s="2" t="str">
        <f t="shared" si="6"/>
        <v/>
      </c>
      <c r="Y10" s="2" t="str">
        <f t="shared" si="13"/>
        <v/>
      </c>
      <c r="Z10" s="2" t="str">
        <f t="shared" si="14"/>
        <v/>
      </c>
      <c r="AA10" s="2" t="str">
        <f t="shared" si="15"/>
        <v/>
      </c>
      <c r="AB10" s="146" t="str">
        <f t="shared" si="10"/>
        <v/>
      </c>
      <c r="AC10" s="147" t="str">
        <f t="shared" si="16"/>
        <v/>
      </c>
      <c r="AD10" s="148" t="str">
        <f t="shared" si="17"/>
        <v/>
      </c>
      <c r="AE10" s="2"/>
      <c r="AF10" s="2" t="str">
        <f t="shared" si="18"/>
        <v/>
      </c>
      <c r="AG10" s="41" t="s">
        <v>1647</v>
      </c>
      <c r="AH10" s="31"/>
      <c r="AI10" s="39" t="str">
        <f t="shared" si="19"/>
        <v>　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</row>
    <row r="11" spans="1:110" s="32" customFormat="1" ht="22.5" customHeight="1">
      <c r="A11" s="295"/>
      <c r="B11" s="299"/>
      <c r="C11" s="300"/>
      <c r="D11" s="304"/>
      <c r="E11" s="307"/>
      <c r="F11" s="289"/>
      <c r="G11" s="310"/>
      <c r="H11" s="289"/>
      <c r="I11" s="292"/>
      <c r="J11" s="12"/>
      <c r="K11" s="12"/>
      <c r="L11" s="12"/>
      <c r="M11" s="12"/>
      <c r="N11" s="149"/>
      <c r="O11" s="30"/>
      <c r="P11" s="30"/>
      <c r="Q11" s="30"/>
      <c r="R11" s="2" t="str">
        <f t="shared" si="0"/>
        <v/>
      </c>
      <c r="S11" s="22" t="str">
        <f t="shared" si="12"/>
        <v/>
      </c>
      <c r="T11" s="1" t="str">
        <f t="shared" si="2"/>
        <v/>
      </c>
      <c r="U11" s="1" t="str">
        <f t="shared" si="3"/>
        <v/>
      </c>
      <c r="V11" s="1" t="str">
        <f t="shared" si="4"/>
        <v/>
      </c>
      <c r="W11" s="23"/>
      <c r="X11" s="2" t="str">
        <f t="shared" si="6"/>
        <v/>
      </c>
      <c r="Y11" s="2" t="str">
        <f t="shared" si="13"/>
        <v/>
      </c>
      <c r="Z11" s="2" t="str">
        <f t="shared" si="14"/>
        <v/>
      </c>
      <c r="AA11" s="2" t="str">
        <f t="shared" si="15"/>
        <v/>
      </c>
      <c r="AB11" s="146" t="str">
        <f t="shared" si="10"/>
        <v/>
      </c>
      <c r="AC11" s="147" t="str">
        <f t="shared" si="16"/>
        <v/>
      </c>
      <c r="AD11" s="148" t="str">
        <f t="shared" si="17"/>
        <v/>
      </c>
      <c r="AE11" s="2"/>
      <c r="AF11" s="2" t="str">
        <f t="shared" si="18"/>
        <v/>
      </c>
      <c r="AG11" s="41" t="s">
        <v>1647</v>
      </c>
      <c r="AH11" s="31"/>
      <c r="AI11" s="39" t="str">
        <f t="shared" si="19"/>
        <v>　</v>
      </c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</row>
    <row r="12" spans="1:110" s="32" customFormat="1" ht="22.5" customHeight="1">
      <c r="A12" s="296"/>
      <c r="B12" s="301"/>
      <c r="C12" s="302"/>
      <c r="D12" s="305"/>
      <c r="E12" s="308"/>
      <c r="F12" s="290"/>
      <c r="G12" s="311"/>
      <c r="H12" s="290"/>
      <c r="I12" s="293"/>
      <c r="J12" s="150"/>
      <c r="K12" s="150"/>
      <c r="L12" s="150"/>
      <c r="M12" s="150"/>
      <c r="N12" s="151"/>
      <c r="O12" s="30"/>
      <c r="P12" s="30"/>
      <c r="Q12" s="30"/>
      <c r="R12" s="2" t="str">
        <f t="shared" si="0"/>
        <v/>
      </c>
      <c r="S12" s="22" t="str">
        <f t="shared" si="12"/>
        <v/>
      </c>
      <c r="T12" s="1" t="str">
        <f t="shared" si="2"/>
        <v/>
      </c>
      <c r="U12" s="1" t="str">
        <f t="shared" si="3"/>
        <v/>
      </c>
      <c r="V12" s="1" t="str">
        <f t="shared" si="4"/>
        <v/>
      </c>
      <c r="W12" s="23"/>
      <c r="X12" s="2" t="str">
        <f t="shared" si="6"/>
        <v/>
      </c>
      <c r="Y12" s="2" t="str">
        <f t="shared" si="13"/>
        <v/>
      </c>
      <c r="Z12" s="2" t="str">
        <f t="shared" si="14"/>
        <v/>
      </c>
      <c r="AA12" s="2" t="str">
        <f t="shared" si="15"/>
        <v/>
      </c>
      <c r="AB12" s="146" t="str">
        <f t="shared" si="10"/>
        <v/>
      </c>
      <c r="AC12" s="147" t="str">
        <f t="shared" si="16"/>
        <v/>
      </c>
      <c r="AD12" s="148" t="str">
        <f t="shared" si="17"/>
        <v/>
      </c>
      <c r="AE12" s="2"/>
      <c r="AF12" s="2" t="str">
        <f t="shared" si="18"/>
        <v/>
      </c>
      <c r="AG12" s="41" t="s">
        <v>1647</v>
      </c>
      <c r="AH12" s="31"/>
      <c r="AI12" s="39" t="str">
        <f t="shared" si="19"/>
        <v>　</v>
      </c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</row>
    <row r="13" spans="1:110" s="32" customFormat="1" ht="22.5" customHeight="1">
      <c r="A13" s="294">
        <v>2</v>
      </c>
      <c r="B13" s="297"/>
      <c r="C13" s="298"/>
      <c r="D13" s="303"/>
      <c r="E13" s="306"/>
      <c r="F13" s="288" t="s">
        <v>1621</v>
      </c>
      <c r="G13" s="309"/>
      <c r="H13" s="288" t="s">
        <v>1622</v>
      </c>
      <c r="I13" s="291"/>
      <c r="J13" s="152"/>
      <c r="K13" s="152"/>
      <c r="L13" s="152"/>
      <c r="M13" s="152"/>
      <c r="N13" s="153"/>
      <c r="O13" s="30"/>
      <c r="P13" s="30"/>
      <c r="Q13" s="30"/>
      <c r="R13" s="2" t="str">
        <f t="shared" ref="R13:R18" si="20">IF(ISBLANK(J13),"",VLOOKUP(CONCATENATE($AB$4,LEFT($B$13,1)),区分性別,2,FALSE)+J13*100)</f>
        <v/>
      </c>
      <c r="S13" s="22" t="str">
        <f t="shared" ref="S13:S18" si="21">IF(ISBLANK(J13),"",$B$13)</f>
        <v/>
      </c>
      <c r="T13" s="1" t="str">
        <f t="shared" si="2"/>
        <v/>
      </c>
      <c r="U13" s="1" t="str">
        <f t="shared" si="3"/>
        <v/>
      </c>
      <c r="V13" s="1" t="str">
        <f t="shared" si="4"/>
        <v/>
      </c>
      <c r="W13" s="23" t="str">
        <f>IF(ISNUMBER(R13),IF(LEN(E13)=1,CONCATENATE(E13,G13,I13),CONCATENATE("0",G13,I13)),"")</f>
        <v/>
      </c>
      <c r="X13" s="2" t="str">
        <f t="shared" si="6"/>
        <v/>
      </c>
      <c r="Y13" s="2" t="str">
        <f t="shared" si="13"/>
        <v/>
      </c>
      <c r="Z13" s="2" t="str">
        <f t="shared" si="14"/>
        <v/>
      </c>
      <c r="AA13" s="2" t="str">
        <f t="shared" si="15"/>
        <v/>
      </c>
      <c r="AB13" s="146" t="str">
        <f t="shared" si="10"/>
        <v/>
      </c>
      <c r="AC13" s="147" t="str">
        <f t="shared" si="16"/>
        <v/>
      </c>
      <c r="AD13" s="148" t="str">
        <f>IF(ISBLANK(J13),"",IF(LEFT($B$13,1)="男",1,2))</f>
        <v/>
      </c>
      <c r="AE13" s="2"/>
      <c r="AF13" s="2" t="str">
        <f t="shared" si="18"/>
        <v/>
      </c>
      <c r="AG13" s="41" t="s">
        <v>1647</v>
      </c>
      <c r="AH13" s="31"/>
      <c r="AI13" s="39" t="str">
        <f t="shared" si="19"/>
        <v>　</v>
      </c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</row>
    <row r="14" spans="1:110" s="32" customFormat="1" ht="22.5" customHeight="1">
      <c r="A14" s="295"/>
      <c r="B14" s="299"/>
      <c r="C14" s="300"/>
      <c r="D14" s="304"/>
      <c r="E14" s="307"/>
      <c r="F14" s="289"/>
      <c r="G14" s="310"/>
      <c r="H14" s="289"/>
      <c r="I14" s="292"/>
      <c r="J14" s="12"/>
      <c r="K14" s="12"/>
      <c r="L14" s="12"/>
      <c r="M14" s="12"/>
      <c r="N14" s="149"/>
      <c r="O14" s="30"/>
      <c r="P14" s="30"/>
      <c r="Q14" s="30"/>
      <c r="R14" s="2" t="str">
        <f t="shared" si="20"/>
        <v/>
      </c>
      <c r="S14" s="22" t="str">
        <f t="shared" si="21"/>
        <v/>
      </c>
      <c r="T14" s="1" t="str">
        <f t="shared" si="2"/>
        <v/>
      </c>
      <c r="U14" s="1" t="str">
        <f t="shared" si="3"/>
        <v/>
      </c>
      <c r="V14" s="1" t="str">
        <f t="shared" si="4"/>
        <v/>
      </c>
      <c r="W14" s="23"/>
      <c r="X14" s="2" t="str">
        <f t="shared" si="6"/>
        <v/>
      </c>
      <c r="Y14" s="2" t="str">
        <f t="shared" si="13"/>
        <v/>
      </c>
      <c r="Z14" s="2" t="str">
        <f t="shared" si="14"/>
        <v/>
      </c>
      <c r="AA14" s="2" t="str">
        <f t="shared" si="15"/>
        <v/>
      </c>
      <c r="AB14" s="146" t="str">
        <f t="shared" si="10"/>
        <v/>
      </c>
      <c r="AC14" s="147" t="str">
        <f t="shared" si="16"/>
        <v/>
      </c>
      <c r="AD14" s="148" t="str">
        <f t="shared" ref="AD14:AD18" si="22">IF(ISBLANK(J14),"",IF(LEFT($B$13,1)="男",1,2))</f>
        <v/>
      </c>
      <c r="AE14" s="2"/>
      <c r="AF14" s="2" t="str">
        <f t="shared" si="18"/>
        <v/>
      </c>
      <c r="AG14" s="41" t="s">
        <v>1647</v>
      </c>
      <c r="AH14" s="31"/>
      <c r="AI14" s="39" t="str">
        <f t="shared" si="19"/>
        <v>　</v>
      </c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</row>
    <row r="15" spans="1:110" s="32" customFormat="1" ht="22.5" customHeight="1">
      <c r="A15" s="295"/>
      <c r="B15" s="299"/>
      <c r="C15" s="300"/>
      <c r="D15" s="304"/>
      <c r="E15" s="307"/>
      <c r="F15" s="289"/>
      <c r="G15" s="310"/>
      <c r="H15" s="289"/>
      <c r="I15" s="292"/>
      <c r="J15" s="12"/>
      <c r="K15" s="12"/>
      <c r="L15" s="12"/>
      <c r="M15" s="12"/>
      <c r="N15" s="149"/>
      <c r="O15" s="30"/>
      <c r="P15" s="30"/>
      <c r="Q15" s="30"/>
      <c r="R15" s="2" t="str">
        <f t="shared" si="20"/>
        <v/>
      </c>
      <c r="S15" s="22" t="str">
        <f t="shared" si="21"/>
        <v/>
      </c>
      <c r="T15" s="1" t="str">
        <f t="shared" si="2"/>
        <v/>
      </c>
      <c r="U15" s="1" t="str">
        <f t="shared" si="3"/>
        <v/>
      </c>
      <c r="V15" s="1" t="str">
        <f t="shared" si="4"/>
        <v/>
      </c>
      <c r="W15" s="23"/>
      <c r="X15" s="2" t="str">
        <f t="shared" si="6"/>
        <v/>
      </c>
      <c r="Y15" s="2" t="str">
        <f t="shared" si="13"/>
        <v/>
      </c>
      <c r="Z15" s="2" t="str">
        <f t="shared" si="14"/>
        <v/>
      </c>
      <c r="AA15" s="2" t="str">
        <f t="shared" si="15"/>
        <v/>
      </c>
      <c r="AB15" s="146" t="str">
        <f t="shared" si="10"/>
        <v/>
      </c>
      <c r="AC15" s="147" t="str">
        <f t="shared" si="16"/>
        <v/>
      </c>
      <c r="AD15" s="148" t="str">
        <f t="shared" si="22"/>
        <v/>
      </c>
      <c r="AE15" s="2"/>
      <c r="AF15" s="2" t="str">
        <f t="shared" si="18"/>
        <v/>
      </c>
      <c r="AG15" s="41" t="s">
        <v>1647</v>
      </c>
      <c r="AH15" s="31"/>
      <c r="AI15" s="39" t="str">
        <f t="shared" si="19"/>
        <v>　</v>
      </c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</row>
    <row r="16" spans="1:110" s="32" customFormat="1" ht="22.5" customHeight="1">
      <c r="A16" s="295"/>
      <c r="B16" s="299"/>
      <c r="C16" s="300"/>
      <c r="D16" s="304"/>
      <c r="E16" s="307"/>
      <c r="F16" s="289"/>
      <c r="G16" s="310"/>
      <c r="H16" s="289"/>
      <c r="I16" s="292"/>
      <c r="J16" s="12"/>
      <c r="K16" s="12"/>
      <c r="L16" s="12"/>
      <c r="M16" s="12"/>
      <c r="N16" s="149"/>
      <c r="O16" s="30"/>
      <c r="P16" s="30"/>
      <c r="Q16" s="30"/>
      <c r="R16" s="2" t="str">
        <f t="shared" si="20"/>
        <v/>
      </c>
      <c r="S16" s="22" t="str">
        <f t="shared" si="21"/>
        <v/>
      </c>
      <c r="T16" s="1" t="str">
        <f t="shared" si="2"/>
        <v/>
      </c>
      <c r="U16" s="1" t="str">
        <f t="shared" si="3"/>
        <v/>
      </c>
      <c r="V16" s="1" t="str">
        <f t="shared" si="4"/>
        <v/>
      </c>
      <c r="W16" s="23"/>
      <c r="X16" s="2" t="str">
        <f t="shared" si="6"/>
        <v/>
      </c>
      <c r="Y16" s="2" t="str">
        <f t="shared" si="13"/>
        <v/>
      </c>
      <c r="Z16" s="2" t="str">
        <f t="shared" si="14"/>
        <v/>
      </c>
      <c r="AA16" s="2" t="str">
        <f t="shared" si="15"/>
        <v/>
      </c>
      <c r="AB16" s="146" t="str">
        <f t="shared" si="10"/>
        <v/>
      </c>
      <c r="AC16" s="147" t="str">
        <f t="shared" si="16"/>
        <v/>
      </c>
      <c r="AD16" s="148" t="str">
        <f t="shared" si="22"/>
        <v/>
      </c>
      <c r="AE16" s="2"/>
      <c r="AF16" s="2" t="str">
        <f t="shared" si="18"/>
        <v/>
      </c>
      <c r="AG16" s="41" t="s">
        <v>1647</v>
      </c>
      <c r="AH16" s="31"/>
      <c r="AI16" s="39" t="str">
        <f t="shared" si="19"/>
        <v>　</v>
      </c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</row>
    <row r="17" spans="1:110" s="31" customFormat="1" ht="22.5" customHeight="1">
      <c r="A17" s="295"/>
      <c r="B17" s="299"/>
      <c r="C17" s="300"/>
      <c r="D17" s="304"/>
      <c r="E17" s="307"/>
      <c r="F17" s="289"/>
      <c r="G17" s="310"/>
      <c r="H17" s="289"/>
      <c r="I17" s="292"/>
      <c r="J17" s="12"/>
      <c r="K17" s="12"/>
      <c r="L17" s="12"/>
      <c r="M17" s="12"/>
      <c r="N17" s="149"/>
      <c r="O17" s="30"/>
      <c r="P17" s="30"/>
      <c r="Q17" s="30"/>
      <c r="R17" s="2" t="str">
        <f t="shared" si="20"/>
        <v/>
      </c>
      <c r="S17" s="22" t="str">
        <f t="shared" si="21"/>
        <v/>
      </c>
      <c r="T17" s="1" t="str">
        <f t="shared" si="2"/>
        <v/>
      </c>
      <c r="U17" s="1" t="str">
        <f t="shared" si="3"/>
        <v/>
      </c>
      <c r="V17" s="1" t="str">
        <f t="shared" si="4"/>
        <v/>
      </c>
      <c r="W17" s="23"/>
      <c r="X17" s="2" t="str">
        <f t="shared" si="6"/>
        <v/>
      </c>
      <c r="Y17" s="2" t="str">
        <f t="shared" si="13"/>
        <v/>
      </c>
      <c r="Z17" s="2" t="str">
        <f t="shared" si="14"/>
        <v/>
      </c>
      <c r="AA17" s="2" t="str">
        <f t="shared" si="15"/>
        <v/>
      </c>
      <c r="AB17" s="146" t="str">
        <f t="shared" si="10"/>
        <v/>
      </c>
      <c r="AC17" s="147" t="str">
        <f t="shared" si="16"/>
        <v/>
      </c>
      <c r="AD17" s="148" t="str">
        <f t="shared" si="22"/>
        <v/>
      </c>
      <c r="AE17" s="2"/>
      <c r="AF17" s="2" t="str">
        <f t="shared" si="18"/>
        <v/>
      </c>
      <c r="AG17" s="41" t="s">
        <v>1647</v>
      </c>
      <c r="AI17" s="39" t="str">
        <f t="shared" si="19"/>
        <v>　</v>
      </c>
      <c r="AJ17" s="32"/>
      <c r="AK17" s="32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</row>
    <row r="18" spans="1:110" s="31" customFormat="1" ht="22.5" customHeight="1">
      <c r="A18" s="296"/>
      <c r="B18" s="301"/>
      <c r="C18" s="302"/>
      <c r="D18" s="305"/>
      <c r="E18" s="308"/>
      <c r="F18" s="290"/>
      <c r="G18" s="311"/>
      <c r="H18" s="290"/>
      <c r="I18" s="293"/>
      <c r="J18" s="150"/>
      <c r="K18" s="150"/>
      <c r="L18" s="150"/>
      <c r="M18" s="150"/>
      <c r="N18" s="151"/>
      <c r="O18" s="30"/>
      <c r="P18" s="30"/>
      <c r="Q18" s="30"/>
      <c r="R18" s="2" t="str">
        <f t="shared" si="20"/>
        <v/>
      </c>
      <c r="S18" s="22" t="str">
        <f t="shared" si="21"/>
        <v/>
      </c>
      <c r="T18" s="1" t="str">
        <f t="shared" si="2"/>
        <v/>
      </c>
      <c r="U18" s="1" t="str">
        <f t="shared" si="3"/>
        <v/>
      </c>
      <c r="V18" s="1" t="str">
        <f t="shared" si="4"/>
        <v/>
      </c>
      <c r="W18" s="23"/>
      <c r="X18" s="2" t="str">
        <f t="shared" si="6"/>
        <v/>
      </c>
      <c r="Y18" s="2" t="str">
        <f t="shared" si="13"/>
        <v/>
      </c>
      <c r="Z18" s="2" t="str">
        <f t="shared" si="14"/>
        <v/>
      </c>
      <c r="AA18" s="2" t="str">
        <f t="shared" si="15"/>
        <v/>
      </c>
      <c r="AB18" s="146" t="str">
        <f t="shared" si="10"/>
        <v/>
      </c>
      <c r="AC18" s="147" t="str">
        <f t="shared" si="16"/>
        <v/>
      </c>
      <c r="AD18" s="148" t="str">
        <f t="shared" si="22"/>
        <v/>
      </c>
      <c r="AE18" s="2"/>
      <c r="AF18" s="2" t="str">
        <f t="shared" si="18"/>
        <v/>
      </c>
      <c r="AG18" s="41" t="s">
        <v>1647</v>
      </c>
      <c r="AI18" s="39" t="str">
        <f t="shared" si="19"/>
        <v>　</v>
      </c>
      <c r="AJ18" s="32"/>
      <c r="AK18" s="32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</row>
    <row r="19" spans="1:110" s="31" customFormat="1" ht="22.5" customHeight="1">
      <c r="A19" s="294">
        <v>3</v>
      </c>
      <c r="B19" s="297"/>
      <c r="C19" s="298"/>
      <c r="D19" s="303"/>
      <c r="E19" s="306"/>
      <c r="F19" s="288" t="s">
        <v>1621</v>
      </c>
      <c r="G19" s="309"/>
      <c r="H19" s="288" t="s">
        <v>1622</v>
      </c>
      <c r="I19" s="291"/>
      <c r="J19" s="152"/>
      <c r="K19" s="152"/>
      <c r="L19" s="152"/>
      <c r="M19" s="152"/>
      <c r="N19" s="153"/>
      <c r="O19" s="30"/>
      <c r="P19" s="30"/>
      <c r="Q19" s="30"/>
      <c r="R19" s="2" t="str">
        <f t="shared" ref="R19:R24" si="23">IF(ISBLANK(J19),"",VLOOKUP(CONCATENATE($AB$4,LEFT($B$19,1)),区分性別,2,FALSE)+J19*100)</f>
        <v/>
      </c>
      <c r="S19" s="22" t="str">
        <f t="shared" ref="S19:S24" si="24">IF(ISBLANK(J19),"",$B$19)</f>
        <v/>
      </c>
      <c r="T19" s="1" t="str">
        <f t="shared" si="2"/>
        <v/>
      </c>
      <c r="U19" s="1" t="str">
        <f t="shared" si="3"/>
        <v/>
      </c>
      <c r="V19" s="1" t="str">
        <f t="shared" si="4"/>
        <v/>
      </c>
      <c r="W19" s="23" t="str">
        <f>IF(ISNUMBER(R19),IF(LEN(E19)=1,CONCATENATE(E19,G19,I19),CONCATENATE("0",G19,I19)),"")</f>
        <v/>
      </c>
      <c r="X19" s="2" t="str">
        <f t="shared" si="6"/>
        <v/>
      </c>
      <c r="Y19" s="2" t="str">
        <f t="shared" si="13"/>
        <v/>
      </c>
      <c r="Z19" s="2" t="str">
        <f t="shared" si="14"/>
        <v/>
      </c>
      <c r="AA19" s="2" t="str">
        <f t="shared" si="15"/>
        <v/>
      </c>
      <c r="AB19" s="146" t="str">
        <f t="shared" si="10"/>
        <v/>
      </c>
      <c r="AC19" s="147" t="str">
        <f t="shared" si="16"/>
        <v/>
      </c>
      <c r="AD19" s="148" t="str">
        <f>IF(ISBLANK(J19),"",IF(LEFT($B$19,1)="男",1,2))</f>
        <v/>
      </c>
      <c r="AE19" s="2"/>
      <c r="AF19" s="2" t="str">
        <f t="shared" si="18"/>
        <v/>
      </c>
      <c r="AG19" s="41" t="s">
        <v>1647</v>
      </c>
      <c r="AI19" s="39" t="str">
        <f t="shared" si="19"/>
        <v>　</v>
      </c>
      <c r="AJ19" s="32"/>
      <c r="AK19" s="32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</row>
    <row r="20" spans="1:110" s="31" customFormat="1" ht="22.5" customHeight="1">
      <c r="A20" s="295"/>
      <c r="B20" s="299"/>
      <c r="C20" s="300"/>
      <c r="D20" s="304"/>
      <c r="E20" s="307"/>
      <c r="F20" s="289"/>
      <c r="G20" s="310"/>
      <c r="H20" s="289"/>
      <c r="I20" s="292"/>
      <c r="J20" s="12"/>
      <c r="K20" s="12"/>
      <c r="L20" s="12"/>
      <c r="M20" s="12"/>
      <c r="N20" s="149"/>
      <c r="O20" s="30"/>
      <c r="P20" s="30"/>
      <c r="Q20" s="30"/>
      <c r="R20" s="2" t="str">
        <f t="shared" si="23"/>
        <v/>
      </c>
      <c r="S20" s="22" t="str">
        <f t="shared" si="24"/>
        <v/>
      </c>
      <c r="T20" s="1" t="str">
        <f t="shared" si="2"/>
        <v/>
      </c>
      <c r="U20" s="1" t="str">
        <f t="shared" si="3"/>
        <v/>
      </c>
      <c r="V20" s="1" t="str">
        <f t="shared" si="4"/>
        <v/>
      </c>
      <c r="W20" s="23"/>
      <c r="X20" s="2" t="str">
        <f t="shared" si="6"/>
        <v/>
      </c>
      <c r="Y20" s="2" t="str">
        <f t="shared" si="13"/>
        <v/>
      </c>
      <c r="Z20" s="2" t="str">
        <f t="shared" si="14"/>
        <v/>
      </c>
      <c r="AA20" s="2" t="str">
        <f t="shared" si="15"/>
        <v/>
      </c>
      <c r="AB20" s="146" t="str">
        <f t="shared" si="10"/>
        <v/>
      </c>
      <c r="AC20" s="147" t="str">
        <f t="shared" si="16"/>
        <v/>
      </c>
      <c r="AD20" s="148" t="str">
        <f t="shared" ref="AD20:AD24" si="25">IF(ISBLANK(J20),"",IF(LEFT($B$19,1)="男",1,2))</f>
        <v/>
      </c>
      <c r="AE20" s="2"/>
      <c r="AF20" s="2" t="str">
        <f t="shared" si="18"/>
        <v/>
      </c>
      <c r="AG20" s="41" t="s">
        <v>1647</v>
      </c>
      <c r="AI20" s="39" t="str">
        <f t="shared" si="19"/>
        <v>　</v>
      </c>
      <c r="AJ20" s="32"/>
      <c r="AK20" s="32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</row>
    <row r="21" spans="1:110" s="31" customFormat="1" ht="22.5" customHeight="1">
      <c r="A21" s="295"/>
      <c r="B21" s="299"/>
      <c r="C21" s="300"/>
      <c r="D21" s="304"/>
      <c r="E21" s="307"/>
      <c r="F21" s="289"/>
      <c r="G21" s="310"/>
      <c r="H21" s="289"/>
      <c r="I21" s="292"/>
      <c r="J21" s="12"/>
      <c r="K21" s="12"/>
      <c r="L21" s="12"/>
      <c r="M21" s="12"/>
      <c r="N21" s="149"/>
      <c r="O21" s="30"/>
      <c r="P21" s="30"/>
      <c r="Q21" s="30"/>
      <c r="R21" s="2" t="str">
        <f t="shared" si="23"/>
        <v/>
      </c>
      <c r="S21" s="22" t="str">
        <f t="shared" si="24"/>
        <v/>
      </c>
      <c r="T21" s="1" t="str">
        <f t="shared" si="2"/>
        <v/>
      </c>
      <c r="U21" s="1" t="str">
        <f t="shared" si="3"/>
        <v/>
      </c>
      <c r="V21" s="1" t="str">
        <f t="shared" si="4"/>
        <v/>
      </c>
      <c r="W21" s="23"/>
      <c r="X21" s="2" t="str">
        <f t="shared" si="6"/>
        <v/>
      </c>
      <c r="Y21" s="2" t="str">
        <f t="shared" si="13"/>
        <v/>
      </c>
      <c r="Z21" s="2" t="str">
        <f t="shared" si="14"/>
        <v/>
      </c>
      <c r="AA21" s="2" t="str">
        <f t="shared" si="15"/>
        <v/>
      </c>
      <c r="AB21" s="146" t="str">
        <f t="shared" si="10"/>
        <v/>
      </c>
      <c r="AC21" s="147" t="str">
        <f t="shared" si="16"/>
        <v/>
      </c>
      <c r="AD21" s="148" t="str">
        <f t="shared" si="25"/>
        <v/>
      </c>
      <c r="AE21" s="2"/>
      <c r="AF21" s="2" t="str">
        <f t="shared" si="18"/>
        <v/>
      </c>
      <c r="AG21" s="41" t="s">
        <v>1647</v>
      </c>
      <c r="AI21" s="39" t="str">
        <f t="shared" si="19"/>
        <v>　</v>
      </c>
      <c r="AJ21" s="32"/>
      <c r="AK21" s="32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</row>
    <row r="22" spans="1:110" s="31" customFormat="1" ht="22.5" customHeight="1">
      <c r="A22" s="295"/>
      <c r="B22" s="299"/>
      <c r="C22" s="300"/>
      <c r="D22" s="304"/>
      <c r="E22" s="307"/>
      <c r="F22" s="289"/>
      <c r="G22" s="310"/>
      <c r="H22" s="289"/>
      <c r="I22" s="292"/>
      <c r="J22" s="12"/>
      <c r="K22" s="12"/>
      <c r="L22" s="12"/>
      <c r="M22" s="12"/>
      <c r="N22" s="149"/>
      <c r="O22" s="30"/>
      <c r="P22" s="30"/>
      <c r="Q22" s="30"/>
      <c r="R22" s="2" t="str">
        <f t="shared" si="23"/>
        <v/>
      </c>
      <c r="S22" s="22" t="str">
        <f t="shared" si="24"/>
        <v/>
      </c>
      <c r="T22" s="1" t="str">
        <f t="shared" si="2"/>
        <v/>
      </c>
      <c r="U22" s="1" t="str">
        <f t="shared" si="3"/>
        <v/>
      </c>
      <c r="V22" s="1" t="str">
        <f t="shared" si="4"/>
        <v/>
      </c>
      <c r="W22" s="23"/>
      <c r="X22" s="2" t="str">
        <f t="shared" si="6"/>
        <v/>
      </c>
      <c r="Y22" s="2" t="str">
        <f t="shared" si="13"/>
        <v/>
      </c>
      <c r="Z22" s="2" t="str">
        <f t="shared" si="14"/>
        <v/>
      </c>
      <c r="AA22" s="2" t="str">
        <f t="shared" si="15"/>
        <v/>
      </c>
      <c r="AB22" s="146" t="str">
        <f t="shared" si="10"/>
        <v/>
      </c>
      <c r="AC22" s="147" t="str">
        <f t="shared" si="16"/>
        <v/>
      </c>
      <c r="AD22" s="148" t="str">
        <f t="shared" si="25"/>
        <v/>
      </c>
      <c r="AE22" s="2"/>
      <c r="AF22" s="2" t="str">
        <f t="shared" si="18"/>
        <v/>
      </c>
      <c r="AG22" s="41" t="s">
        <v>1647</v>
      </c>
      <c r="AI22" s="39" t="str">
        <f t="shared" si="19"/>
        <v>　</v>
      </c>
      <c r="AJ22" s="32"/>
      <c r="AK22" s="32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</row>
    <row r="23" spans="1:110" s="31" customFormat="1" ht="22.5" customHeight="1">
      <c r="A23" s="295"/>
      <c r="B23" s="299"/>
      <c r="C23" s="300"/>
      <c r="D23" s="304"/>
      <c r="E23" s="307"/>
      <c r="F23" s="289"/>
      <c r="G23" s="310"/>
      <c r="H23" s="289"/>
      <c r="I23" s="292"/>
      <c r="J23" s="12"/>
      <c r="K23" s="12"/>
      <c r="L23" s="12"/>
      <c r="M23" s="12"/>
      <c r="N23" s="149"/>
      <c r="O23" s="30"/>
      <c r="P23" s="30"/>
      <c r="Q23" s="30"/>
      <c r="R23" s="2" t="str">
        <f t="shared" si="23"/>
        <v/>
      </c>
      <c r="S23" s="22" t="str">
        <f t="shared" si="24"/>
        <v/>
      </c>
      <c r="T23" s="1" t="str">
        <f t="shared" si="2"/>
        <v/>
      </c>
      <c r="U23" s="1" t="str">
        <f t="shared" si="3"/>
        <v/>
      </c>
      <c r="V23" s="1" t="str">
        <f t="shared" si="4"/>
        <v/>
      </c>
      <c r="W23" s="23"/>
      <c r="X23" s="2" t="str">
        <f t="shared" si="6"/>
        <v/>
      </c>
      <c r="Y23" s="2" t="str">
        <f t="shared" si="13"/>
        <v/>
      </c>
      <c r="Z23" s="2" t="str">
        <f t="shared" si="14"/>
        <v/>
      </c>
      <c r="AA23" s="2" t="str">
        <f t="shared" si="15"/>
        <v/>
      </c>
      <c r="AB23" s="146" t="str">
        <f t="shared" si="10"/>
        <v/>
      </c>
      <c r="AC23" s="147" t="str">
        <f t="shared" si="16"/>
        <v/>
      </c>
      <c r="AD23" s="148" t="str">
        <f t="shared" si="25"/>
        <v/>
      </c>
      <c r="AE23" s="2"/>
      <c r="AF23" s="2" t="str">
        <f t="shared" si="18"/>
        <v/>
      </c>
      <c r="AG23" s="41" t="s">
        <v>1647</v>
      </c>
      <c r="AI23" s="39" t="str">
        <f t="shared" si="19"/>
        <v>　</v>
      </c>
      <c r="AJ23" s="32"/>
      <c r="AK23" s="32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</row>
    <row r="24" spans="1:110" s="31" customFormat="1" ht="22.5" customHeight="1">
      <c r="A24" s="296"/>
      <c r="B24" s="301"/>
      <c r="C24" s="302"/>
      <c r="D24" s="305"/>
      <c r="E24" s="308"/>
      <c r="F24" s="290"/>
      <c r="G24" s="311"/>
      <c r="H24" s="290"/>
      <c r="I24" s="293"/>
      <c r="J24" s="150"/>
      <c r="K24" s="150"/>
      <c r="L24" s="150"/>
      <c r="M24" s="150"/>
      <c r="N24" s="151"/>
      <c r="O24" s="30"/>
      <c r="P24" s="30"/>
      <c r="Q24" s="30"/>
      <c r="R24" s="2" t="str">
        <f t="shared" si="23"/>
        <v/>
      </c>
      <c r="S24" s="22" t="str">
        <f t="shared" si="24"/>
        <v/>
      </c>
      <c r="T24" s="1" t="str">
        <f t="shared" si="2"/>
        <v/>
      </c>
      <c r="U24" s="1" t="str">
        <f t="shared" si="3"/>
        <v/>
      </c>
      <c r="V24" s="1" t="str">
        <f t="shared" si="4"/>
        <v/>
      </c>
      <c r="W24" s="23"/>
      <c r="X24" s="2" t="str">
        <f t="shared" si="6"/>
        <v/>
      </c>
      <c r="Y24" s="2" t="str">
        <f t="shared" si="13"/>
        <v/>
      </c>
      <c r="Z24" s="2" t="str">
        <f t="shared" si="14"/>
        <v/>
      </c>
      <c r="AA24" s="2" t="str">
        <f t="shared" si="15"/>
        <v/>
      </c>
      <c r="AB24" s="146" t="str">
        <f t="shared" si="10"/>
        <v/>
      </c>
      <c r="AC24" s="147" t="str">
        <f t="shared" si="16"/>
        <v/>
      </c>
      <c r="AD24" s="148" t="str">
        <f t="shared" si="25"/>
        <v/>
      </c>
      <c r="AE24" s="2"/>
      <c r="AF24" s="2" t="str">
        <f t="shared" si="18"/>
        <v/>
      </c>
      <c r="AG24" s="41" t="s">
        <v>1647</v>
      </c>
      <c r="AI24" s="39" t="str">
        <f t="shared" si="19"/>
        <v>　</v>
      </c>
      <c r="AJ24" s="32"/>
      <c r="AK24" s="32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</row>
    <row r="25" spans="1:110" s="31" customFormat="1" ht="22.5" customHeight="1">
      <c r="A25" s="294">
        <v>4</v>
      </c>
      <c r="B25" s="297"/>
      <c r="C25" s="298"/>
      <c r="D25" s="303"/>
      <c r="E25" s="306"/>
      <c r="F25" s="288" t="s">
        <v>1621</v>
      </c>
      <c r="G25" s="309"/>
      <c r="H25" s="288" t="s">
        <v>1622</v>
      </c>
      <c r="I25" s="291"/>
      <c r="J25" s="152"/>
      <c r="K25" s="152"/>
      <c r="L25" s="152"/>
      <c r="M25" s="152"/>
      <c r="N25" s="11"/>
      <c r="O25" s="30"/>
      <c r="P25" s="30"/>
      <c r="Q25" s="30"/>
      <c r="R25" s="2" t="str">
        <f t="shared" ref="R25:R30" si="26">IF(ISBLANK(J25),"",VLOOKUP(CONCATENATE($AB$4,LEFT($B$25,1)),区分性別,2,FALSE)+J25*100)</f>
        <v/>
      </c>
      <c r="S25" s="22" t="str">
        <f t="shared" ref="S25:S30" si="27">IF(ISBLANK(J25),"",$B$25)</f>
        <v/>
      </c>
      <c r="T25" s="1" t="str">
        <f t="shared" si="2"/>
        <v/>
      </c>
      <c r="U25" s="1" t="str">
        <f t="shared" si="3"/>
        <v/>
      </c>
      <c r="V25" s="1" t="str">
        <f t="shared" si="4"/>
        <v/>
      </c>
      <c r="W25" s="23" t="str">
        <f>IF(ISNUMBER(R25),IF(LEN(E25)=1,CONCATENATE(E25,G25,I25),CONCATENATE("0",G25,I25)),"")</f>
        <v/>
      </c>
      <c r="X25" s="2" t="str">
        <f t="shared" si="6"/>
        <v/>
      </c>
      <c r="Y25" s="2" t="str">
        <f t="shared" si="13"/>
        <v/>
      </c>
      <c r="Z25" s="2" t="str">
        <f t="shared" si="14"/>
        <v/>
      </c>
      <c r="AA25" s="2" t="str">
        <f t="shared" si="15"/>
        <v/>
      </c>
      <c r="AB25" s="146" t="str">
        <f t="shared" si="10"/>
        <v/>
      </c>
      <c r="AC25" s="147" t="str">
        <f t="shared" si="16"/>
        <v/>
      </c>
      <c r="AD25" s="148" t="str">
        <f>IF(ISBLANK(J25),"",IF(LEFT($B$25,1)="男",1,2))</f>
        <v/>
      </c>
      <c r="AE25" s="2"/>
      <c r="AF25" s="2" t="str">
        <f t="shared" si="18"/>
        <v/>
      </c>
      <c r="AG25" s="41" t="s">
        <v>1647</v>
      </c>
      <c r="AI25" s="39" t="str">
        <f t="shared" si="19"/>
        <v>　</v>
      </c>
      <c r="AJ25" s="32"/>
      <c r="AK25" s="32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</row>
    <row r="26" spans="1:110" s="31" customFormat="1" ht="22.5" customHeight="1">
      <c r="A26" s="295"/>
      <c r="B26" s="299"/>
      <c r="C26" s="300"/>
      <c r="D26" s="304"/>
      <c r="E26" s="307"/>
      <c r="F26" s="289"/>
      <c r="G26" s="310"/>
      <c r="H26" s="289"/>
      <c r="I26" s="292"/>
      <c r="J26" s="12"/>
      <c r="K26" s="12"/>
      <c r="L26" s="12"/>
      <c r="M26" s="12"/>
      <c r="N26" s="149"/>
      <c r="O26" s="30"/>
      <c r="P26" s="30"/>
      <c r="Q26" s="30"/>
      <c r="R26" s="2" t="str">
        <f t="shared" si="26"/>
        <v/>
      </c>
      <c r="S26" s="22" t="str">
        <f t="shared" si="27"/>
        <v/>
      </c>
      <c r="T26" s="1" t="str">
        <f t="shared" si="2"/>
        <v/>
      </c>
      <c r="U26" s="1" t="str">
        <f t="shared" si="3"/>
        <v/>
      </c>
      <c r="V26" s="1" t="str">
        <f t="shared" si="4"/>
        <v/>
      </c>
      <c r="W26" s="23"/>
      <c r="X26" s="2" t="str">
        <f t="shared" si="6"/>
        <v/>
      </c>
      <c r="Y26" s="2" t="str">
        <f t="shared" si="13"/>
        <v/>
      </c>
      <c r="Z26" s="2" t="str">
        <f t="shared" si="14"/>
        <v/>
      </c>
      <c r="AA26" s="2" t="str">
        <f t="shared" si="15"/>
        <v/>
      </c>
      <c r="AB26" s="146" t="str">
        <f t="shared" si="10"/>
        <v/>
      </c>
      <c r="AC26" s="147" t="str">
        <f t="shared" si="16"/>
        <v/>
      </c>
      <c r="AD26" s="148" t="str">
        <f t="shared" ref="AD26:AD30" si="28">IF(ISBLANK(J26),"",IF(LEFT($B$25,1)="男",1,2))</f>
        <v/>
      </c>
      <c r="AE26" s="2"/>
      <c r="AF26" s="2" t="str">
        <f t="shared" si="18"/>
        <v/>
      </c>
      <c r="AG26" s="41" t="s">
        <v>1647</v>
      </c>
      <c r="AI26" s="39" t="str">
        <f t="shared" si="19"/>
        <v>　</v>
      </c>
      <c r="AJ26" s="32"/>
      <c r="AK26" s="32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</row>
    <row r="27" spans="1:110" s="31" customFormat="1" ht="22.5" customHeight="1">
      <c r="A27" s="295"/>
      <c r="B27" s="299"/>
      <c r="C27" s="300"/>
      <c r="D27" s="304"/>
      <c r="E27" s="307"/>
      <c r="F27" s="289"/>
      <c r="G27" s="310"/>
      <c r="H27" s="289"/>
      <c r="I27" s="292"/>
      <c r="J27" s="12"/>
      <c r="K27" s="12"/>
      <c r="L27" s="12"/>
      <c r="M27" s="12"/>
      <c r="N27" s="149"/>
      <c r="O27" s="30"/>
      <c r="P27" s="30"/>
      <c r="Q27" s="30"/>
      <c r="R27" s="2" t="str">
        <f t="shared" si="26"/>
        <v/>
      </c>
      <c r="S27" s="22" t="str">
        <f t="shared" si="27"/>
        <v/>
      </c>
      <c r="T27" s="1" t="str">
        <f t="shared" si="2"/>
        <v/>
      </c>
      <c r="U27" s="1" t="str">
        <f t="shared" si="3"/>
        <v/>
      </c>
      <c r="V27" s="1" t="str">
        <f t="shared" si="4"/>
        <v/>
      </c>
      <c r="W27" s="23"/>
      <c r="X27" s="2" t="str">
        <f t="shared" si="6"/>
        <v/>
      </c>
      <c r="Y27" s="2" t="str">
        <f t="shared" si="13"/>
        <v/>
      </c>
      <c r="Z27" s="2" t="str">
        <f t="shared" si="14"/>
        <v/>
      </c>
      <c r="AA27" s="2" t="str">
        <f t="shared" si="15"/>
        <v/>
      </c>
      <c r="AB27" s="146" t="str">
        <f t="shared" si="10"/>
        <v/>
      </c>
      <c r="AC27" s="147" t="str">
        <f t="shared" si="16"/>
        <v/>
      </c>
      <c r="AD27" s="148" t="str">
        <f t="shared" si="28"/>
        <v/>
      </c>
      <c r="AE27" s="2"/>
      <c r="AF27" s="2" t="str">
        <f t="shared" si="18"/>
        <v/>
      </c>
      <c r="AG27" s="41" t="s">
        <v>1647</v>
      </c>
      <c r="AI27" s="39" t="str">
        <f t="shared" si="19"/>
        <v>　</v>
      </c>
      <c r="AJ27" s="32"/>
      <c r="AK27" s="32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</row>
    <row r="28" spans="1:110" s="31" customFormat="1" ht="22.5" customHeight="1">
      <c r="A28" s="295"/>
      <c r="B28" s="299"/>
      <c r="C28" s="300"/>
      <c r="D28" s="304"/>
      <c r="E28" s="307"/>
      <c r="F28" s="289"/>
      <c r="G28" s="310"/>
      <c r="H28" s="289"/>
      <c r="I28" s="292"/>
      <c r="J28" s="12"/>
      <c r="K28" s="12"/>
      <c r="L28" s="12"/>
      <c r="M28" s="12"/>
      <c r="N28" s="149"/>
      <c r="O28" s="30"/>
      <c r="P28" s="30"/>
      <c r="Q28" s="30"/>
      <c r="R28" s="2" t="str">
        <f t="shared" si="26"/>
        <v/>
      </c>
      <c r="S28" s="22" t="str">
        <f t="shared" si="27"/>
        <v/>
      </c>
      <c r="T28" s="1" t="str">
        <f t="shared" si="2"/>
        <v/>
      </c>
      <c r="U28" s="1" t="str">
        <f t="shared" si="3"/>
        <v/>
      </c>
      <c r="V28" s="1" t="str">
        <f t="shared" si="4"/>
        <v/>
      </c>
      <c r="W28" s="23"/>
      <c r="X28" s="2" t="str">
        <f t="shared" si="6"/>
        <v/>
      </c>
      <c r="Y28" s="2" t="str">
        <f t="shared" si="13"/>
        <v/>
      </c>
      <c r="Z28" s="2" t="str">
        <f t="shared" si="14"/>
        <v/>
      </c>
      <c r="AA28" s="2" t="str">
        <f t="shared" si="15"/>
        <v/>
      </c>
      <c r="AB28" s="146" t="str">
        <f t="shared" si="10"/>
        <v/>
      </c>
      <c r="AC28" s="147" t="str">
        <f t="shared" si="16"/>
        <v/>
      </c>
      <c r="AD28" s="148" t="str">
        <f t="shared" si="28"/>
        <v/>
      </c>
      <c r="AE28" s="2"/>
      <c r="AF28" s="2" t="str">
        <f t="shared" si="18"/>
        <v/>
      </c>
      <c r="AG28" s="41" t="s">
        <v>1647</v>
      </c>
      <c r="AI28" s="39" t="str">
        <f t="shared" si="19"/>
        <v>　</v>
      </c>
      <c r="AJ28" s="32"/>
      <c r="AK28" s="32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</row>
    <row r="29" spans="1:110" s="31" customFormat="1" ht="22.5" customHeight="1">
      <c r="A29" s="295"/>
      <c r="B29" s="299"/>
      <c r="C29" s="300"/>
      <c r="D29" s="304"/>
      <c r="E29" s="307"/>
      <c r="F29" s="289"/>
      <c r="G29" s="310"/>
      <c r="H29" s="289"/>
      <c r="I29" s="292"/>
      <c r="J29" s="12"/>
      <c r="K29" s="12"/>
      <c r="L29" s="12"/>
      <c r="M29" s="12"/>
      <c r="N29" s="149"/>
      <c r="O29" s="30"/>
      <c r="P29" s="30"/>
      <c r="Q29" s="30"/>
      <c r="R29" s="2" t="str">
        <f t="shared" si="26"/>
        <v/>
      </c>
      <c r="S29" s="22" t="str">
        <f t="shared" si="27"/>
        <v/>
      </c>
      <c r="T29" s="1" t="str">
        <f t="shared" si="2"/>
        <v/>
      </c>
      <c r="U29" s="1" t="str">
        <f t="shared" si="3"/>
        <v/>
      </c>
      <c r="V29" s="1" t="str">
        <f t="shared" si="4"/>
        <v/>
      </c>
      <c r="W29" s="23"/>
      <c r="X29" s="2" t="str">
        <f t="shared" si="6"/>
        <v/>
      </c>
      <c r="Y29" s="2" t="str">
        <f t="shared" si="13"/>
        <v/>
      </c>
      <c r="Z29" s="2" t="str">
        <f t="shared" si="14"/>
        <v/>
      </c>
      <c r="AA29" s="2" t="str">
        <f t="shared" si="15"/>
        <v/>
      </c>
      <c r="AB29" s="146" t="str">
        <f t="shared" si="10"/>
        <v/>
      </c>
      <c r="AC29" s="147" t="str">
        <f t="shared" si="16"/>
        <v/>
      </c>
      <c r="AD29" s="148" t="str">
        <f t="shared" si="28"/>
        <v/>
      </c>
      <c r="AE29" s="2"/>
      <c r="AF29" s="2" t="str">
        <f t="shared" si="18"/>
        <v/>
      </c>
      <c r="AG29" s="41" t="s">
        <v>1647</v>
      </c>
      <c r="AI29" s="39" t="str">
        <f t="shared" si="19"/>
        <v>　</v>
      </c>
      <c r="AJ29" s="32"/>
      <c r="AK29" s="32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</row>
    <row r="30" spans="1:110" s="31" customFormat="1" ht="22.5" customHeight="1">
      <c r="A30" s="296"/>
      <c r="B30" s="301"/>
      <c r="C30" s="302"/>
      <c r="D30" s="305"/>
      <c r="E30" s="308"/>
      <c r="F30" s="290"/>
      <c r="G30" s="311"/>
      <c r="H30" s="290"/>
      <c r="I30" s="293"/>
      <c r="J30" s="150"/>
      <c r="K30" s="150"/>
      <c r="L30" s="150"/>
      <c r="M30" s="150"/>
      <c r="N30" s="149"/>
      <c r="O30" s="30"/>
      <c r="P30" s="30"/>
      <c r="Q30" s="30"/>
      <c r="R30" s="2" t="str">
        <f t="shared" si="26"/>
        <v/>
      </c>
      <c r="S30" s="22" t="str">
        <f t="shared" si="27"/>
        <v/>
      </c>
      <c r="T30" s="1" t="str">
        <f t="shared" si="2"/>
        <v/>
      </c>
      <c r="U30" s="1" t="str">
        <f t="shared" si="3"/>
        <v/>
      </c>
      <c r="V30" s="1" t="str">
        <f t="shared" si="4"/>
        <v/>
      </c>
      <c r="W30" s="23"/>
      <c r="X30" s="2" t="str">
        <f t="shared" si="6"/>
        <v/>
      </c>
      <c r="Y30" s="2" t="str">
        <f t="shared" si="13"/>
        <v/>
      </c>
      <c r="Z30" s="2" t="str">
        <f t="shared" si="14"/>
        <v/>
      </c>
      <c r="AA30" s="2" t="str">
        <f t="shared" si="15"/>
        <v/>
      </c>
      <c r="AB30" s="146" t="str">
        <f t="shared" si="10"/>
        <v/>
      </c>
      <c r="AC30" s="147" t="str">
        <f t="shared" si="16"/>
        <v/>
      </c>
      <c r="AD30" s="148" t="str">
        <f t="shared" si="28"/>
        <v/>
      </c>
      <c r="AE30" s="2"/>
      <c r="AF30" s="2" t="str">
        <f t="shared" si="18"/>
        <v/>
      </c>
      <c r="AG30" s="41" t="s">
        <v>1647</v>
      </c>
      <c r="AI30" s="39" t="str">
        <f t="shared" si="19"/>
        <v>　</v>
      </c>
      <c r="AJ30" s="32"/>
      <c r="AK30" s="32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s="31" customFormat="1" ht="22.5" customHeight="1">
      <c r="A31" s="44"/>
      <c r="B31" s="45"/>
      <c r="C31" s="46"/>
      <c r="D31" s="46"/>
      <c r="E31" s="139"/>
      <c r="F31" s="139"/>
      <c r="G31" s="139"/>
      <c r="H31" s="139"/>
      <c r="I31" s="139"/>
      <c r="J31" s="46" t="s">
        <v>14</v>
      </c>
      <c r="K31" s="284">
        <f>基礎データ【必ず入力してください】!$C$6</f>
        <v>0</v>
      </c>
      <c r="L31" s="284"/>
      <c r="M31" s="284"/>
      <c r="N31" s="47" t="s">
        <v>13</v>
      </c>
      <c r="O31" s="30"/>
      <c r="P31" s="30"/>
      <c r="Q31" s="30"/>
      <c r="R31" s="2"/>
      <c r="S31" s="20"/>
      <c r="T31" s="1"/>
      <c r="U31" s="1"/>
      <c r="V31" s="1"/>
      <c r="W31" s="19"/>
      <c r="X31" s="19"/>
      <c r="Y31" s="2"/>
      <c r="Z31" s="2"/>
      <c r="AA31" s="2"/>
      <c r="AB31" s="146"/>
      <c r="AC31" s="147"/>
      <c r="AD31" s="148"/>
      <c r="AE31" s="2"/>
      <c r="AF31" s="2"/>
      <c r="AG31" s="41"/>
      <c r="AI31" s="39"/>
      <c r="AJ31" s="32"/>
      <c r="AK31" s="32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</row>
    <row r="32" spans="1:110" s="31" customFormat="1" ht="7.5" customHeight="1">
      <c r="A32" s="48"/>
      <c r="B32" s="48"/>
      <c r="C32" s="49"/>
      <c r="D32" s="49"/>
      <c r="E32" s="50"/>
      <c r="F32" s="50"/>
      <c r="G32" s="50"/>
      <c r="H32" s="50"/>
      <c r="I32" s="50"/>
      <c r="J32" s="48"/>
      <c r="K32" s="48"/>
      <c r="L32" s="48"/>
      <c r="M32" s="48"/>
      <c r="N32" s="51"/>
      <c r="O32" s="30"/>
      <c r="P32" s="30"/>
      <c r="Q32" s="30"/>
      <c r="R32" s="2"/>
      <c r="S32" s="20"/>
      <c r="T32" s="1"/>
      <c r="U32" s="1"/>
      <c r="V32" s="1"/>
      <c r="W32" s="19"/>
      <c r="X32" s="19"/>
      <c r="Y32" s="2"/>
      <c r="Z32" s="2"/>
      <c r="AA32" s="2"/>
      <c r="AB32" s="146"/>
      <c r="AC32" s="147"/>
      <c r="AD32" s="148"/>
      <c r="AE32" s="2"/>
      <c r="AF32" s="2"/>
      <c r="AG32" s="41"/>
      <c r="AI32" s="39"/>
      <c r="AJ32" s="32"/>
      <c r="AK32" s="32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</row>
    <row r="33" spans="1:110" s="31" customFormat="1" ht="22.5" customHeight="1">
      <c r="A33" s="233" t="s">
        <v>470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30"/>
      <c r="P33" s="30"/>
      <c r="Q33" s="30"/>
      <c r="R33" s="2"/>
      <c r="S33" s="20"/>
      <c r="T33" s="1"/>
      <c r="U33" s="1"/>
      <c r="V33" s="1"/>
      <c r="W33" s="19"/>
      <c r="X33" s="19"/>
      <c r="Y33" s="2"/>
      <c r="Z33" s="2"/>
      <c r="AA33" s="2"/>
      <c r="AB33" s="146"/>
      <c r="AC33" s="147"/>
      <c r="AD33" s="148"/>
      <c r="AE33" s="2"/>
      <c r="AF33" s="2"/>
      <c r="AG33" s="41"/>
      <c r="AI33" s="39"/>
      <c r="AJ33" s="32"/>
      <c r="AK33" s="32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</row>
    <row r="34" spans="1:110" s="31" customFormat="1" ht="7.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0"/>
      <c r="P34" s="30"/>
      <c r="Q34" s="30"/>
      <c r="R34" s="2"/>
      <c r="S34" s="20"/>
      <c r="T34" s="1"/>
      <c r="U34" s="1"/>
      <c r="V34" s="1"/>
      <c r="W34" s="19"/>
      <c r="X34" s="19"/>
      <c r="Y34" s="2"/>
      <c r="Z34" s="2"/>
      <c r="AA34" s="2"/>
      <c r="AB34" s="146"/>
      <c r="AC34" s="147"/>
      <c r="AD34" s="148"/>
      <c r="AE34" s="2"/>
      <c r="AF34" s="2"/>
      <c r="AG34" s="41"/>
      <c r="AI34" s="39"/>
      <c r="AJ34" s="32"/>
      <c r="AK34" s="32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</row>
    <row r="35" spans="1:110" s="31" customFormat="1">
      <c r="B35" s="154"/>
      <c r="C35" s="155" t="s">
        <v>15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30"/>
      <c r="P35" s="30"/>
      <c r="Q35" s="30"/>
      <c r="R35" s="2"/>
      <c r="S35" s="20"/>
      <c r="T35" s="1"/>
      <c r="U35" s="1"/>
      <c r="V35" s="1"/>
      <c r="W35" s="19"/>
      <c r="X35" s="19"/>
      <c r="Y35" s="2"/>
      <c r="Z35" s="2"/>
      <c r="AA35" s="2"/>
      <c r="AB35" s="146"/>
      <c r="AC35" s="147"/>
      <c r="AD35" s="148"/>
      <c r="AE35" s="2"/>
      <c r="AF35" s="2"/>
      <c r="AG35" s="41"/>
      <c r="AI35" s="39"/>
      <c r="AJ35" s="32"/>
      <c r="AK35" s="32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</row>
    <row r="36" spans="1:110" s="31" customForma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0"/>
      <c r="P36" s="30"/>
      <c r="Q36" s="30"/>
      <c r="R36" s="2"/>
      <c r="S36" s="20"/>
      <c r="T36" s="1"/>
      <c r="U36" s="1"/>
      <c r="V36" s="1"/>
      <c r="W36" s="19"/>
      <c r="X36" s="19"/>
      <c r="Y36" s="2"/>
      <c r="Z36" s="2"/>
      <c r="AA36" s="2"/>
      <c r="AB36" s="146"/>
      <c r="AC36" s="147"/>
      <c r="AD36" s="148"/>
      <c r="AE36" s="2"/>
      <c r="AF36" s="2"/>
      <c r="AG36" s="41"/>
      <c r="AI36" s="39"/>
      <c r="AJ36" s="32"/>
      <c r="AK36" s="32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</row>
    <row r="37" spans="1:110" s="31" customFormat="1">
      <c r="A37" s="33"/>
      <c r="B37" s="33"/>
      <c r="C37" s="287" t="str">
        <f>'申込書（個人種目）'!$C$38:$D$38</f>
        <v>年　　月　　日</v>
      </c>
      <c r="D37" s="287"/>
      <c r="E37" s="33"/>
      <c r="F37" s="33"/>
      <c r="G37" s="33"/>
      <c r="H37" s="33"/>
      <c r="I37" s="33"/>
      <c r="J37" s="33"/>
      <c r="L37" s="138"/>
      <c r="M37" s="33"/>
      <c r="N37" s="33"/>
      <c r="O37" s="30"/>
      <c r="P37" s="30"/>
      <c r="Q37" s="30"/>
      <c r="R37" s="2"/>
      <c r="S37" s="20"/>
      <c r="T37" s="1"/>
      <c r="U37" s="1"/>
      <c r="V37" s="1"/>
      <c r="W37" s="19"/>
      <c r="X37" s="19"/>
      <c r="Y37" s="2"/>
      <c r="Z37" s="2"/>
      <c r="AA37" s="2"/>
      <c r="AB37" s="146"/>
      <c r="AC37" s="147"/>
      <c r="AD37" s="148"/>
      <c r="AE37" s="2"/>
      <c r="AF37" s="2"/>
      <c r="AG37" s="41"/>
      <c r="AI37" s="39"/>
      <c r="AJ37" s="32"/>
      <c r="AK37" s="32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</row>
    <row r="38" spans="1:110" s="31" customFormat="1" ht="22.5" customHeight="1">
      <c r="A38" s="33"/>
      <c r="B38" s="33"/>
      <c r="C38" s="156"/>
      <c r="D38" s="156"/>
      <c r="E38" s="233">
        <f>$C$3</f>
        <v>0</v>
      </c>
      <c r="F38" s="233"/>
      <c r="G38" s="233"/>
      <c r="H38" s="233"/>
      <c r="I38" s="233"/>
      <c r="J38" s="233"/>
      <c r="K38" s="233"/>
      <c r="L38" s="233"/>
      <c r="M38" s="233"/>
      <c r="N38" s="33"/>
      <c r="O38" s="30"/>
      <c r="P38" s="30"/>
      <c r="Q38" s="30"/>
      <c r="R38" s="2"/>
      <c r="S38" s="20"/>
      <c r="T38" s="1"/>
      <c r="U38" s="1"/>
      <c r="V38" s="1"/>
      <c r="W38" s="19"/>
      <c r="X38" s="19"/>
      <c r="Y38" s="2"/>
      <c r="Z38" s="2"/>
      <c r="AA38" s="2"/>
      <c r="AB38" s="146"/>
      <c r="AC38" s="147"/>
      <c r="AD38" s="148"/>
      <c r="AE38" s="2"/>
      <c r="AF38" s="2"/>
      <c r="AG38" s="41"/>
      <c r="AI38" s="39"/>
      <c r="AJ38" s="32"/>
      <c r="AK38" s="32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</row>
    <row r="39" spans="1:110" s="31" customFormat="1" ht="22.5" customHeight="1">
      <c r="A39" s="33"/>
      <c r="B39" s="33"/>
      <c r="C39" s="52"/>
      <c r="D39" s="52"/>
      <c r="E39" s="136"/>
      <c r="F39" s="136"/>
      <c r="G39" s="285"/>
      <c r="H39" s="285"/>
      <c r="I39" s="285"/>
      <c r="J39" s="157" t="s">
        <v>1624</v>
      </c>
      <c r="K39" s="286">
        <f>基礎データ【必ず入力してください】!$C$5</f>
        <v>0</v>
      </c>
      <c r="L39" s="286"/>
      <c r="M39" s="158" t="s">
        <v>13</v>
      </c>
      <c r="N39" s="33"/>
      <c r="O39" s="30"/>
      <c r="P39" s="30"/>
      <c r="Q39" s="30"/>
      <c r="R39" s="2"/>
      <c r="S39" s="20"/>
      <c r="T39" s="1"/>
      <c r="U39" s="1"/>
      <c r="V39" s="1"/>
      <c r="W39" s="19"/>
      <c r="X39" s="19"/>
      <c r="Y39" s="2"/>
      <c r="Z39" s="2"/>
      <c r="AA39" s="2"/>
      <c r="AB39" s="146"/>
      <c r="AC39" s="147"/>
      <c r="AD39" s="148"/>
      <c r="AE39" s="2"/>
      <c r="AF39" s="2"/>
      <c r="AG39" s="41"/>
      <c r="AI39" s="39"/>
      <c r="AJ39" s="32"/>
      <c r="AK39" s="32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</row>
    <row r="40" spans="1:110" s="31" customFormat="1" ht="60" hidden="1" customHeight="1">
      <c r="A40" s="330" t="str">
        <f t="shared" ref="A40" si="29">$A$1</f>
        <v>山形陸上競技協会 第61回強化記録会　参加申込書（リレー種目）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0"/>
      <c r="P40" s="30"/>
      <c r="Q40" s="30"/>
      <c r="R40" s="2"/>
      <c r="S40" s="20"/>
      <c r="T40" s="1"/>
      <c r="U40" s="1"/>
      <c r="V40" s="1"/>
      <c r="W40" s="19"/>
      <c r="X40" s="19"/>
      <c r="Y40" s="2"/>
      <c r="Z40" s="2"/>
      <c r="AA40" s="2"/>
      <c r="AB40" s="146"/>
      <c r="AC40" s="147"/>
      <c r="AD40" s="148"/>
      <c r="AE40" s="2"/>
      <c r="AF40" s="2"/>
      <c r="AG40" s="41"/>
      <c r="AI40" s="39"/>
      <c r="AJ40" s="32"/>
      <c r="AK40" s="32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</row>
    <row r="41" spans="1:110" s="31" customFormat="1" ht="7.5" hidden="1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0"/>
      <c r="P41" s="30"/>
      <c r="Q41" s="30"/>
      <c r="R41" s="2"/>
      <c r="S41" s="20"/>
      <c r="T41" s="1"/>
      <c r="U41" s="1"/>
      <c r="V41" s="1"/>
      <c r="W41" s="19"/>
      <c r="X41" s="19"/>
      <c r="Y41" s="2"/>
      <c r="Z41" s="2"/>
      <c r="AA41" s="2"/>
      <c r="AB41" s="146"/>
      <c r="AC41" s="147"/>
      <c r="AD41" s="148"/>
      <c r="AE41" s="2"/>
      <c r="AF41" s="2"/>
      <c r="AG41" s="41"/>
      <c r="AI41" s="39"/>
      <c r="AJ41" s="32"/>
      <c r="AK41" s="32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</row>
    <row r="42" spans="1:110" s="32" customFormat="1" ht="22.5" hidden="1" customHeight="1">
      <c r="A42" s="253" t="s">
        <v>0</v>
      </c>
      <c r="B42" s="254"/>
      <c r="C42" s="268">
        <f t="shared" ref="C42:C43" si="30">C3</f>
        <v>0</v>
      </c>
      <c r="D42" s="269"/>
      <c r="E42" s="269"/>
      <c r="F42" s="269"/>
      <c r="G42" s="269"/>
      <c r="H42" s="269"/>
      <c r="I42" s="269"/>
      <c r="J42" s="323"/>
      <c r="K42" s="141" t="s">
        <v>1614</v>
      </c>
      <c r="L42" s="324">
        <f t="shared" ref="L42:L43" si="31">L3</f>
        <v>0</v>
      </c>
      <c r="M42" s="325"/>
      <c r="N42" s="326"/>
      <c r="O42" s="30"/>
      <c r="P42" s="30" t="s">
        <v>6</v>
      </c>
      <c r="Q42" s="30">
        <f>COUNTIF(B46:C69,"男子 4×100mR")</f>
        <v>0</v>
      </c>
      <c r="R42" s="2"/>
      <c r="S42" s="20"/>
      <c r="T42" s="1"/>
      <c r="U42" s="1"/>
      <c r="V42" s="1"/>
      <c r="W42" s="19"/>
      <c r="X42" s="19"/>
      <c r="Y42" s="2"/>
      <c r="Z42" s="2"/>
      <c r="AA42" s="2"/>
      <c r="AB42" s="146"/>
      <c r="AC42" s="147"/>
      <c r="AD42" s="148"/>
      <c r="AE42" s="2"/>
      <c r="AF42" s="2"/>
      <c r="AG42" s="41"/>
      <c r="AH42" s="31"/>
      <c r="AI42" s="39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</row>
    <row r="43" spans="1:110" s="32" customFormat="1" ht="22.5" hidden="1" customHeight="1">
      <c r="A43" s="264" t="s">
        <v>12</v>
      </c>
      <c r="B43" s="248"/>
      <c r="C43" s="271">
        <f t="shared" si="30"/>
        <v>0</v>
      </c>
      <c r="D43" s="265"/>
      <c r="E43" s="265"/>
      <c r="F43" s="265"/>
      <c r="G43" s="265"/>
      <c r="H43" s="265"/>
      <c r="I43" s="265"/>
      <c r="J43" s="276"/>
      <c r="K43" s="142" t="s">
        <v>1615</v>
      </c>
      <c r="L43" s="327">
        <f t="shared" si="31"/>
        <v>0</v>
      </c>
      <c r="M43" s="328"/>
      <c r="N43" s="329"/>
      <c r="O43" s="30"/>
      <c r="P43" s="30" t="s">
        <v>7</v>
      </c>
      <c r="Q43" s="30">
        <f>COUNTIF(B46:C69,"女子 4×100mR")</f>
        <v>0</v>
      </c>
      <c r="R43" s="2"/>
      <c r="S43" s="20"/>
      <c r="T43" s="1"/>
      <c r="U43" s="1"/>
      <c r="V43" s="1"/>
      <c r="W43" s="19"/>
      <c r="X43" s="19"/>
      <c r="Y43" s="2"/>
      <c r="Z43" s="2"/>
      <c r="AA43" s="2"/>
      <c r="AB43" s="146"/>
      <c r="AC43" s="147"/>
      <c r="AD43" s="148"/>
      <c r="AE43" s="2"/>
      <c r="AF43" s="2"/>
      <c r="AG43" s="41"/>
      <c r="AH43" s="31"/>
      <c r="AI43" s="39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</row>
    <row r="44" spans="1:110" s="32" customFormat="1" ht="17.25" hidden="1" customHeight="1">
      <c r="A44" s="251"/>
      <c r="B44" s="238" t="s">
        <v>1616</v>
      </c>
      <c r="C44" s="239"/>
      <c r="D44" s="234" t="s">
        <v>1617</v>
      </c>
      <c r="E44" s="238" t="s">
        <v>8</v>
      </c>
      <c r="F44" s="262"/>
      <c r="G44" s="262"/>
      <c r="H44" s="262"/>
      <c r="I44" s="239"/>
      <c r="J44" s="320" t="s">
        <v>1618</v>
      </c>
      <c r="K44" s="321"/>
      <c r="L44" s="321"/>
      <c r="M44" s="322"/>
      <c r="N44" s="258" t="s">
        <v>5</v>
      </c>
      <c r="O44" s="30"/>
      <c r="P44" s="30"/>
      <c r="Q44" s="30"/>
      <c r="R44" s="2"/>
      <c r="S44" s="20"/>
      <c r="T44" s="1"/>
      <c r="U44" s="1"/>
      <c r="V44" s="1"/>
      <c r="W44" s="19"/>
      <c r="X44" s="19"/>
      <c r="Y44" s="2"/>
      <c r="Z44" s="2"/>
      <c r="AA44" s="2"/>
      <c r="AB44" s="146"/>
      <c r="AC44" s="147"/>
      <c r="AD44" s="148"/>
      <c r="AE44" s="2"/>
      <c r="AF44" s="2"/>
      <c r="AG44" s="41"/>
      <c r="AH44" s="31"/>
      <c r="AI44" s="39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</row>
    <row r="45" spans="1:110" s="32" customFormat="1" ht="17.25" hidden="1" customHeight="1" thickBot="1">
      <c r="A45" s="252"/>
      <c r="B45" s="240"/>
      <c r="C45" s="241"/>
      <c r="D45" s="235"/>
      <c r="E45" s="240"/>
      <c r="F45" s="263"/>
      <c r="G45" s="263"/>
      <c r="H45" s="263"/>
      <c r="I45" s="241"/>
      <c r="J45" s="137" t="s">
        <v>1</v>
      </c>
      <c r="K45" s="161" t="s">
        <v>1619</v>
      </c>
      <c r="L45" s="161" t="s">
        <v>1620</v>
      </c>
      <c r="M45" s="137" t="s">
        <v>3</v>
      </c>
      <c r="N45" s="259"/>
      <c r="O45" s="30"/>
      <c r="P45" s="30"/>
      <c r="Q45" s="30"/>
      <c r="R45" s="2"/>
      <c r="S45" s="18"/>
      <c r="T45" s="1"/>
      <c r="U45" s="1"/>
      <c r="V45" s="1"/>
      <c r="W45" s="17"/>
      <c r="X45" s="17"/>
      <c r="Y45" s="2"/>
      <c r="Z45" s="2"/>
      <c r="AA45" s="2"/>
      <c r="AB45" s="146"/>
      <c r="AC45" s="147"/>
      <c r="AD45" s="148"/>
      <c r="AE45" s="2"/>
      <c r="AF45" s="2"/>
      <c r="AG45" s="41"/>
      <c r="AH45" s="31"/>
      <c r="AI45" s="39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</row>
    <row r="46" spans="1:110" s="32" customFormat="1" ht="22.5" hidden="1" customHeight="1" thickTop="1">
      <c r="A46" s="314">
        <v>5</v>
      </c>
      <c r="B46" s="315"/>
      <c r="C46" s="316"/>
      <c r="D46" s="317"/>
      <c r="E46" s="318"/>
      <c r="F46" s="312" t="s">
        <v>1621</v>
      </c>
      <c r="G46" s="319"/>
      <c r="H46" s="312" t="s">
        <v>1622</v>
      </c>
      <c r="I46" s="313"/>
      <c r="J46" s="144"/>
      <c r="K46" s="144"/>
      <c r="L46" s="144"/>
      <c r="M46" s="144"/>
      <c r="N46" s="145"/>
      <c r="O46" s="30"/>
      <c r="P46" s="30"/>
      <c r="Q46" s="30"/>
      <c r="R46" s="2" t="str">
        <f t="shared" ref="R46:R51" si="32">IF(ISBLANK(J46),"",VLOOKUP(CONCATENATE($AB$4,LEFT($B$46,1)),区分性別,2,FALSE)+J46*100)</f>
        <v/>
      </c>
      <c r="S46" s="22" t="str">
        <f t="shared" ref="S46:S51" si="33">IF(ISBLANK(J46),"",$B$46)</f>
        <v/>
      </c>
      <c r="T46" s="1" t="str">
        <f t="shared" ref="T46:T69" si="34">IF($S46="","",VLOOKUP($S46,種目,2,FALSE))</f>
        <v/>
      </c>
      <c r="U46" s="1" t="str">
        <f t="shared" si="3"/>
        <v/>
      </c>
      <c r="V46" s="1" t="str">
        <f t="shared" si="4"/>
        <v/>
      </c>
      <c r="W46" s="23" t="str">
        <f>IF(ISNUMBER(R46),IF(LEN(E46)=1,CONCATENATE(E46,G46,I46),CONCATENATE("0",G46,I46)),"")</f>
        <v/>
      </c>
      <c r="X46" s="2" t="str">
        <f>V46</f>
        <v/>
      </c>
      <c r="Y46" s="2" t="str">
        <f t="shared" si="13"/>
        <v/>
      </c>
      <c r="Z46" s="2" t="str">
        <f t="shared" si="14"/>
        <v/>
      </c>
      <c r="AA46" s="2" t="str">
        <f t="shared" si="15"/>
        <v/>
      </c>
      <c r="AB46" s="146" t="str">
        <f t="shared" ref="AB46:AB69" si="35">IF(ISNUMBER(Y46),VLOOKUP(AG46,県,2,FALSE),"")</f>
        <v/>
      </c>
      <c r="AC46" s="147" t="str">
        <f t="shared" si="16"/>
        <v/>
      </c>
      <c r="AD46" s="148" t="str">
        <f>IF(ISBLANK(J46),"",IF(LEFT($B$46,1)="男",1,2))</f>
        <v/>
      </c>
      <c r="AE46" s="2"/>
      <c r="AF46" s="2" t="str">
        <f t="shared" si="18"/>
        <v/>
      </c>
      <c r="AG46" s="41" t="s">
        <v>1647</v>
      </c>
      <c r="AH46" s="31"/>
      <c r="AI46" s="39" t="str">
        <f t="shared" si="19"/>
        <v>　</v>
      </c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</row>
    <row r="47" spans="1:110" s="32" customFormat="1" ht="22.5" hidden="1" customHeight="1">
      <c r="A47" s="295"/>
      <c r="B47" s="299"/>
      <c r="C47" s="300"/>
      <c r="D47" s="304"/>
      <c r="E47" s="307"/>
      <c r="F47" s="289"/>
      <c r="G47" s="310"/>
      <c r="H47" s="289"/>
      <c r="I47" s="292"/>
      <c r="J47" s="12"/>
      <c r="K47" s="12"/>
      <c r="L47" s="12"/>
      <c r="M47" s="12"/>
      <c r="N47" s="149"/>
      <c r="O47" s="30"/>
      <c r="P47" s="30"/>
      <c r="Q47" s="30"/>
      <c r="R47" s="2" t="str">
        <f t="shared" si="32"/>
        <v/>
      </c>
      <c r="S47" s="22" t="str">
        <f t="shared" si="33"/>
        <v/>
      </c>
      <c r="T47" s="1" t="str">
        <f t="shared" si="34"/>
        <v/>
      </c>
      <c r="U47" s="1" t="str">
        <f t="shared" si="3"/>
        <v/>
      </c>
      <c r="V47" s="1" t="str">
        <f t="shared" si="4"/>
        <v/>
      </c>
      <c r="W47" s="23"/>
      <c r="X47" s="2" t="str">
        <f t="shared" ref="X47:X69" si="36">V47</f>
        <v/>
      </c>
      <c r="Y47" s="2" t="str">
        <f t="shared" si="13"/>
        <v/>
      </c>
      <c r="Z47" s="2" t="str">
        <f t="shared" si="14"/>
        <v/>
      </c>
      <c r="AA47" s="2" t="str">
        <f t="shared" si="15"/>
        <v/>
      </c>
      <c r="AB47" s="146" t="str">
        <f t="shared" si="35"/>
        <v/>
      </c>
      <c r="AC47" s="147" t="str">
        <f t="shared" si="16"/>
        <v/>
      </c>
      <c r="AD47" s="148" t="str">
        <f t="shared" ref="AD47:AD51" si="37">IF(ISBLANK(J47),"",IF(LEFT($B$46,1)="男",1,2))</f>
        <v/>
      </c>
      <c r="AE47" s="2"/>
      <c r="AF47" s="2" t="str">
        <f t="shared" si="18"/>
        <v/>
      </c>
      <c r="AG47" s="41" t="s">
        <v>1647</v>
      </c>
      <c r="AH47" s="31"/>
      <c r="AI47" s="39" t="str">
        <f t="shared" si="19"/>
        <v>　</v>
      </c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</row>
    <row r="48" spans="1:110" s="32" customFormat="1" ht="22.5" hidden="1" customHeight="1">
      <c r="A48" s="295"/>
      <c r="B48" s="299"/>
      <c r="C48" s="300"/>
      <c r="D48" s="304"/>
      <c r="E48" s="307"/>
      <c r="F48" s="289"/>
      <c r="G48" s="310"/>
      <c r="H48" s="289"/>
      <c r="I48" s="292"/>
      <c r="J48" s="12"/>
      <c r="K48" s="12"/>
      <c r="L48" s="12"/>
      <c r="M48" s="12"/>
      <c r="N48" s="149"/>
      <c r="O48" s="30"/>
      <c r="P48" s="30"/>
      <c r="Q48" s="30"/>
      <c r="R48" s="2" t="str">
        <f t="shared" si="32"/>
        <v/>
      </c>
      <c r="S48" s="22" t="str">
        <f t="shared" si="33"/>
        <v/>
      </c>
      <c r="T48" s="1" t="str">
        <f t="shared" si="34"/>
        <v/>
      </c>
      <c r="U48" s="1" t="str">
        <f t="shared" si="3"/>
        <v/>
      </c>
      <c r="V48" s="1" t="str">
        <f t="shared" si="4"/>
        <v/>
      </c>
      <c r="W48" s="23"/>
      <c r="X48" s="2" t="str">
        <f t="shared" si="36"/>
        <v/>
      </c>
      <c r="Y48" s="2" t="str">
        <f t="shared" si="13"/>
        <v/>
      </c>
      <c r="Z48" s="2" t="str">
        <f t="shared" si="14"/>
        <v/>
      </c>
      <c r="AA48" s="2" t="str">
        <f t="shared" si="15"/>
        <v/>
      </c>
      <c r="AB48" s="146" t="str">
        <f t="shared" si="35"/>
        <v/>
      </c>
      <c r="AC48" s="147" t="str">
        <f t="shared" si="16"/>
        <v/>
      </c>
      <c r="AD48" s="148" t="str">
        <f t="shared" si="37"/>
        <v/>
      </c>
      <c r="AE48" s="2"/>
      <c r="AF48" s="2" t="str">
        <f t="shared" si="18"/>
        <v/>
      </c>
      <c r="AG48" s="41" t="s">
        <v>1647</v>
      </c>
      <c r="AH48" s="31"/>
      <c r="AI48" s="39" t="str">
        <f t="shared" si="19"/>
        <v>　</v>
      </c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</row>
    <row r="49" spans="1:110" s="32" customFormat="1" ht="22.5" hidden="1" customHeight="1">
      <c r="A49" s="295"/>
      <c r="B49" s="299"/>
      <c r="C49" s="300"/>
      <c r="D49" s="304"/>
      <c r="E49" s="307"/>
      <c r="F49" s="289"/>
      <c r="G49" s="310"/>
      <c r="H49" s="289"/>
      <c r="I49" s="292"/>
      <c r="J49" s="12"/>
      <c r="K49" s="12"/>
      <c r="L49" s="12"/>
      <c r="M49" s="12"/>
      <c r="N49" s="149"/>
      <c r="O49" s="30"/>
      <c r="P49" s="30"/>
      <c r="Q49" s="30"/>
      <c r="R49" s="2" t="str">
        <f t="shared" si="32"/>
        <v/>
      </c>
      <c r="S49" s="22" t="str">
        <f t="shared" si="33"/>
        <v/>
      </c>
      <c r="T49" s="1" t="str">
        <f t="shared" si="34"/>
        <v/>
      </c>
      <c r="U49" s="1" t="str">
        <f t="shared" si="3"/>
        <v/>
      </c>
      <c r="V49" s="1" t="str">
        <f t="shared" si="4"/>
        <v/>
      </c>
      <c r="W49" s="23"/>
      <c r="X49" s="2" t="str">
        <f t="shared" si="36"/>
        <v/>
      </c>
      <c r="Y49" s="2" t="str">
        <f t="shared" si="13"/>
        <v/>
      </c>
      <c r="Z49" s="2" t="str">
        <f t="shared" si="14"/>
        <v/>
      </c>
      <c r="AA49" s="2" t="str">
        <f t="shared" si="15"/>
        <v/>
      </c>
      <c r="AB49" s="146" t="str">
        <f t="shared" si="35"/>
        <v/>
      </c>
      <c r="AC49" s="147" t="str">
        <f t="shared" si="16"/>
        <v/>
      </c>
      <c r="AD49" s="148" t="str">
        <f t="shared" si="37"/>
        <v/>
      </c>
      <c r="AE49" s="2"/>
      <c r="AF49" s="2" t="str">
        <f t="shared" si="18"/>
        <v/>
      </c>
      <c r="AG49" s="41" t="s">
        <v>1647</v>
      </c>
      <c r="AH49" s="31"/>
      <c r="AI49" s="39" t="str">
        <f t="shared" si="19"/>
        <v>　</v>
      </c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</row>
    <row r="50" spans="1:110" s="32" customFormat="1" ht="22.5" hidden="1" customHeight="1">
      <c r="A50" s="295"/>
      <c r="B50" s="299"/>
      <c r="C50" s="300"/>
      <c r="D50" s="304"/>
      <c r="E50" s="307"/>
      <c r="F50" s="289"/>
      <c r="G50" s="310"/>
      <c r="H50" s="289"/>
      <c r="I50" s="292"/>
      <c r="J50" s="12"/>
      <c r="K50" s="12"/>
      <c r="L50" s="12"/>
      <c r="M50" s="12"/>
      <c r="N50" s="149"/>
      <c r="O50" s="30"/>
      <c r="P50" s="30"/>
      <c r="Q50" s="30"/>
      <c r="R50" s="2" t="str">
        <f t="shared" si="32"/>
        <v/>
      </c>
      <c r="S50" s="22" t="str">
        <f t="shared" si="33"/>
        <v/>
      </c>
      <c r="T50" s="1" t="str">
        <f t="shared" si="34"/>
        <v/>
      </c>
      <c r="U50" s="1" t="str">
        <f t="shared" si="3"/>
        <v/>
      </c>
      <c r="V50" s="1" t="str">
        <f t="shared" si="4"/>
        <v/>
      </c>
      <c r="W50" s="23"/>
      <c r="X50" s="2" t="str">
        <f t="shared" si="36"/>
        <v/>
      </c>
      <c r="Y50" s="2" t="str">
        <f t="shared" si="13"/>
        <v/>
      </c>
      <c r="Z50" s="2" t="str">
        <f t="shared" si="14"/>
        <v/>
      </c>
      <c r="AA50" s="2" t="str">
        <f t="shared" si="15"/>
        <v/>
      </c>
      <c r="AB50" s="146" t="str">
        <f t="shared" si="35"/>
        <v/>
      </c>
      <c r="AC50" s="147" t="str">
        <f t="shared" si="16"/>
        <v/>
      </c>
      <c r="AD50" s="148" t="str">
        <f t="shared" si="37"/>
        <v/>
      </c>
      <c r="AE50" s="2"/>
      <c r="AF50" s="2" t="str">
        <f t="shared" si="18"/>
        <v/>
      </c>
      <c r="AG50" s="41" t="s">
        <v>1647</v>
      </c>
      <c r="AH50" s="31"/>
      <c r="AI50" s="39" t="str">
        <f t="shared" si="19"/>
        <v>　</v>
      </c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</row>
    <row r="51" spans="1:110" s="32" customFormat="1" ht="22.5" hidden="1" customHeight="1">
      <c r="A51" s="296"/>
      <c r="B51" s="301"/>
      <c r="C51" s="302"/>
      <c r="D51" s="305"/>
      <c r="E51" s="308"/>
      <c r="F51" s="290"/>
      <c r="G51" s="311"/>
      <c r="H51" s="290"/>
      <c r="I51" s="293"/>
      <c r="J51" s="150"/>
      <c r="K51" s="150"/>
      <c r="L51" s="150"/>
      <c r="M51" s="150"/>
      <c r="N51" s="151"/>
      <c r="O51" s="30"/>
      <c r="P51" s="30"/>
      <c r="Q51" s="30"/>
      <c r="R51" s="2" t="str">
        <f t="shared" si="32"/>
        <v/>
      </c>
      <c r="S51" s="22" t="str">
        <f t="shared" si="33"/>
        <v/>
      </c>
      <c r="T51" s="1" t="str">
        <f t="shared" si="34"/>
        <v/>
      </c>
      <c r="U51" s="1" t="str">
        <f t="shared" si="3"/>
        <v/>
      </c>
      <c r="V51" s="1" t="str">
        <f t="shared" si="4"/>
        <v/>
      </c>
      <c r="W51" s="23"/>
      <c r="X51" s="2" t="str">
        <f t="shared" si="36"/>
        <v/>
      </c>
      <c r="Y51" s="2" t="str">
        <f t="shared" si="13"/>
        <v/>
      </c>
      <c r="Z51" s="2" t="str">
        <f t="shared" si="14"/>
        <v/>
      </c>
      <c r="AA51" s="2" t="str">
        <f t="shared" si="15"/>
        <v/>
      </c>
      <c r="AB51" s="146" t="str">
        <f t="shared" si="35"/>
        <v/>
      </c>
      <c r="AC51" s="147" t="str">
        <f t="shared" si="16"/>
        <v/>
      </c>
      <c r="AD51" s="148" t="str">
        <f t="shared" si="37"/>
        <v/>
      </c>
      <c r="AE51" s="2"/>
      <c r="AF51" s="2" t="str">
        <f t="shared" si="18"/>
        <v/>
      </c>
      <c r="AG51" s="41" t="s">
        <v>1647</v>
      </c>
      <c r="AH51" s="31"/>
      <c r="AI51" s="39" t="str">
        <f t="shared" si="19"/>
        <v>　</v>
      </c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</row>
    <row r="52" spans="1:110" s="32" customFormat="1" ht="22.5" hidden="1" customHeight="1">
      <c r="A52" s="294">
        <v>6</v>
      </c>
      <c r="B52" s="297"/>
      <c r="C52" s="298"/>
      <c r="D52" s="303"/>
      <c r="E52" s="306"/>
      <c r="F52" s="288" t="s">
        <v>1621</v>
      </c>
      <c r="G52" s="309"/>
      <c r="H52" s="288" t="s">
        <v>1622</v>
      </c>
      <c r="I52" s="291"/>
      <c r="J52" s="152"/>
      <c r="K52" s="152"/>
      <c r="L52" s="152"/>
      <c r="M52" s="152"/>
      <c r="N52" s="153"/>
      <c r="O52" s="30"/>
      <c r="P52" s="30"/>
      <c r="Q52" s="30"/>
      <c r="R52" s="2" t="str">
        <f t="shared" ref="R52:R57" si="38">IF(ISBLANK(J52),"",VLOOKUP(CONCATENATE($AB$4,LEFT($B$52,1)),区分性別,2,FALSE)+J52*100)</f>
        <v/>
      </c>
      <c r="S52" s="22" t="str">
        <f t="shared" ref="S52:S57" si="39">IF(ISBLANK(J52),"",$B$52)</f>
        <v/>
      </c>
      <c r="T52" s="1" t="str">
        <f t="shared" si="34"/>
        <v/>
      </c>
      <c r="U52" s="1" t="str">
        <f t="shared" si="3"/>
        <v/>
      </c>
      <c r="V52" s="1" t="str">
        <f t="shared" si="4"/>
        <v/>
      </c>
      <c r="W52" s="23" t="str">
        <f>IF(ISNUMBER(R52),IF(LEN(E52)=1,CONCATENATE(E52,G52,I52),CONCATENATE("0",G52,I52)),"")</f>
        <v/>
      </c>
      <c r="X52" s="2" t="str">
        <f t="shared" si="36"/>
        <v/>
      </c>
      <c r="Y52" s="2" t="str">
        <f t="shared" si="13"/>
        <v/>
      </c>
      <c r="Z52" s="2" t="str">
        <f t="shared" si="14"/>
        <v/>
      </c>
      <c r="AA52" s="2" t="str">
        <f t="shared" si="15"/>
        <v/>
      </c>
      <c r="AB52" s="146" t="str">
        <f t="shared" si="35"/>
        <v/>
      </c>
      <c r="AC52" s="147" t="str">
        <f t="shared" si="16"/>
        <v/>
      </c>
      <c r="AD52" s="148" t="str">
        <f>IF(ISBLANK(J52),"",IF(LEFT($B$52,1)="男",1,2))</f>
        <v/>
      </c>
      <c r="AE52" s="2"/>
      <c r="AF52" s="2" t="str">
        <f t="shared" si="18"/>
        <v/>
      </c>
      <c r="AG52" s="41" t="s">
        <v>1647</v>
      </c>
      <c r="AH52" s="31"/>
      <c r="AI52" s="39" t="str">
        <f t="shared" si="19"/>
        <v>　</v>
      </c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</row>
    <row r="53" spans="1:110" s="32" customFormat="1" ht="22.5" hidden="1" customHeight="1">
      <c r="A53" s="295"/>
      <c r="B53" s="299"/>
      <c r="C53" s="300"/>
      <c r="D53" s="304"/>
      <c r="E53" s="307"/>
      <c r="F53" s="289"/>
      <c r="G53" s="310"/>
      <c r="H53" s="289"/>
      <c r="I53" s="292"/>
      <c r="J53" s="12"/>
      <c r="K53" s="12"/>
      <c r="L53" s="12"/>
      <c r="M53" s="12"/>
      <c r="N53" s="149"/>
      <c r="O53" s="30"/>
      <c r="P53" s="30"/>
      <c r="Q53" s="30"/>
      <c r="R53" s="2" t="str">
        <f t="shared" si="38"/>
        <v/>
      </c>
      <c r="S53" s="22" t="str">
        <f t="shared" si="39"/>
        <v/>
      </c>
      <c r="T53" s="1" t="str">
        <f t="shared" si="34"/>
        <v/>
      </c>
      <c r="U53" s="1" t="str">
        <f t="shared" si="3"/>
        <v/>
      </c>
      <c r="V53" s="1" t="str">
        <f t="shared" si="4"/>
        <v/>
      </c>
      <c r="W53" s="23"/>
      <c r="X53" s="2" t="str">
        <f t="shared" si="36"/>
        <v/>
      </c>
      <c r="Y53" s="2" t="str">
        <f t="shared" si="13"/>
        <v/>
      </c>
      <c r="Z53" s="2" t="str">
        <f t="shared" si="14"/>
        <v/>
      </c>
      <c r="AA53" s="2" t="str">
        <f t="shared" si="15"/>
        <v/>
      </c>
      <c r="AB53" s="146" t="str">
        <f t="shared" si="35"/>
        <v/>
      </c>
      <c r="AC53" s="147" t="str">
        <f t="shared" si="16"/>
        <v/>
      </c>
      <c r="AD53" s="148" t="str">
        <f t="shared" ref="AD53:AD57" si="40">IF(ISBLANK(J53),"",IF(LEFT($B$52,1)="男",1,2))</f>
        <v/>
      </c>
      <c r="AE53" s="2"/>
      <c r="AF53" s="2" t="str">
        <f t="shared" si="18"/>
        <v/>
      </c>
      <c r="AG53" s="41" t="s">
        <v>1647</v>
      </c>
      <c r="AH53" s="31"/>
      <c r="AI53" s="39" t="str">
        <f t="shared" si="19"/>
        <v>　</v>
      </c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</row>
    <row r="54" spans="1:110" s="32" customFormat="1" ht="22.5" hidden="1" customHeight="1">
      <c r="A54" s="295"/>
      <c r="B54" s="299"/>
      <c r="C54" s="300"/>
      <c r="D54" s="304"/>
      <c r="E54" s="307"/>
      <c r="F54" s="289"/>
      <c r="G54" s="310"/>
      <c r="H54" s="289"/>
      <c r="I54" s="292"/>
      <c r="J54" s="12"/>
      <c r="K54" s="12"/>
      <c r="L54" s="12"/>
      <c r="M54" s="12"/>
      <c r="N54" s="149"/>
      <c r="O54" s="30"/>
      <c r="P54" s="30"/>
      <c r="Q54" s="30"/>
      <c r="R54" s="2" t="str">
        <f t="shared" si="38"/>
        <v/>
      </c>
      <c r="S54" s="22" t="str">
        <f t="shared" si="39"/>
        <v/>
      </c>
      <c r="T54" s="1" t="str">
        <f t="shared" si="34"/>
        <v/>
      </c>
      <c r="U54" s="1" t="str">
        <f t="shared" si="3"/>
        <v/>
      </c>
      <c r="V54" s="1" t="str">
        <f t="shared" si="4"/>
        <v/>
      </c>
      <c r="W54" s="23"/>
      <c r="X54" s="2" t="str">
        <f t="shared" si="36"/>
        <v/>
      </c>
      <c r="Y54" s="2" t="str">
        <f t="shared" si="13"/>
        <v/>
      </c>
      <c r="Z54" s="2" t="str">
        <f t="shared" si="14"/>
        <v/>
      </c>
      <c r="AA54" s="2" t="str">
        <f t="shared" si="15"/>
        <v/>
      </c>
      <c r="AB54" s="146" t="str">
        <f t="shared" si="35"/>
        <v/>
      </c>
      <c r="AC54" s="147" t="str">
        <f t="shared" si="16"/>
        <v/>
      </c>
      <c r="AD54" s="148" t="str">
        <f t="shared" si="40"/>
        <v/>
      </c>
      <c r="AE54" s="2"/>
      <c r="AF54" s="2" t="str">
        <f t="shared" si="18"/>
        <v/>
      </c>
      <c r="AG54" s="41" t="s">
        <v>1647</v>
      </c>
      <c r="AH54" s="31"/>
      <c r="AI54" s="39" t="str">
        <f t="shared" si="19"/>
        <v>　</v>
      </c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</row>
    <row r="55" spans="1:110" s="32" customFormat="1" ht="22.5" hidden="1" customHeight="1">
      <c r="A55" s="295"/>
      <c r="B55" s="299"/>
      <c r="C55" s="300"/>
      <c r="D55" s="304"/>
      <c r="E55" s="307"/>
      <c r="F55" s="289"/>
      <c r="G55" s="310"/>
      <c r="H55" s="289"/>
      <c r="I55" s="292"/>
      <c r="J55" s="12"/>
      <c r="K55" s="12"/>
      <c r="L55" s="12"/>
      <c r="M55" s="12"/>
      <c r="N55" s="149"/>
      <c r="O55" s="30"/>
      <c r="P55" s="30"/>
      <c r="Q55" s="30"/>
      <c r="R55" s="2" t="str">
        <f t="shared" si="38"/>
        <v/>
      </c>
      <c r="S55" s="22" t="str">
        <f t="shared" si="39"/>
        <v/>
      </c>
      <c r="T55" s="1" t="str">
        <f t="shared" si="34"/>
        <v/>
      </c>
      <c r="U55" s="1" t="str">
        <f t="shared" si="3"/>
        <v/>
      </c>
      <c r="V55" s="1" t="str">
        <f t="shared" si="4"/>
        <v/>
      </c>
      <c r="W55" s="23"/>
      <c r="X55" s="2" t="str">
        <f t="shared" si="36"/>
        <v/>
      </c>
      <c r="Y55" s="2" t="str">
        <f t="shared" si="13"/>
        <v/>
      </c>
      <c r="Z55" s="2" t="str">
        <f t="shared" si="14"/>
        <v/>
      </c>
      <c r="AA55" s="2" t="str">
        <f t="shared" si="15"/>
        <v/>
      </c>
      <c r="AB55" s="146" t="str">
        <f t="shared" si="35"/>
        <v/>
      </c>
      <c r="AC55" s="147" t="str">
        <f t="shared" si="16"/>
        <v/>
      </c>
      <c r="AD55" s="148" t="str">
        <f t="shared" si="40"/>
        <v/>
      </c>
      <c r="AE55" s="2"/>
      <c r="AF55" s="2" t="str">
        <f t="shared" si="18"/>
        <v/>
      </c>
      <c r="AG55" s="41" t="s">
        <v>1647</v>
      </c>
      <c r="AH55" s="31"/>
      <c r="AI55" s="39" t="str">
        <f t="shared" si="19"/>
        <v>　</v>
      </c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</row>
    <row r="56" spans="1:110" s="31" customFormat="1" ht="22.5" hidden="1" customHeight="1">
      <c r="A56" s="295"/>
      <c r="B56" s="299"/>
      <c r="C56" s="300"/>
      <c r="D56" s="304"/>
      <c r="E56" s="307"/>
      <c r="F56" s="289"/>
      <c r="G56" s="310"/>
      <c r="H56" s="289"/>
      <c r="I56" s="292"/>
      <c r="J56" s="12"/>
      <c r="K56" s="12"/>
      <c r="L56" s="12"/>
      <c r="M56" s="12"/>
      <c r="N56" s="149"/>
      <c r="O56" s="30"/>
      <c r="P56" s="30"/>
      <c r="Q56" s="30"/>
      <c r="R56" s="2" t="str">
        <f t="shared" si="38"/>
        <v/>
      </c>
      <c r="S56" s="22" t="str">
        <f t="shared" si="39"/>
        <v/>
      </c>
      <c r="T56" s="1" t="str">
        <f t="shared" si="34"/>
        <v/>
      </c>
      <c r="U56" s="1" t="str">
        <f t="shared" si="3"/>
        <v/>
      </c>
      <c r="V56" s="1" t="str">
        <f t="shared" si="4"/>
        <v/>
      </c>
      <c r="W56" s="23"/>
      <c r="X56" s="2" t="str">
        <f t="shared" si="36"/>
        <v/>
      </c>
      <c r="Y56" s="2" t="str">
        <f t="shared" si="13"/>
        <v/>
      </c>
      <c r="Z56" s="2" t="str">
        <f t="shared" si="14"/>
        <v/>
      </c>
      <c r="AA56" s="2" t="str">
        <f t="shared" si="15"/>
        <v/>
      </c>
      <c r="AB56" s="146" t="str">
        <f t="shared" si="35"/>
        <v/>
      </c>
      <c r="AC56" s="147" t="str">
        <f t="shared" si="16"/>
        <v/>
      </c>
      <c r="AD56" s="148" t="str">
        <f t="shared" si="40"/>
        <v/>
      </c>
      <c r="AE56" s="2"/>
      <c r="AF56" s="2" t="str">
        <f t="shared" si="18"/>
        <v/>
      </c>
      <c r="AG56" s="41" t="s">
        <v>1647</v>
      </c>
      <c r="AI56" s="39" t="str">
        <f t="shared" si="19"/>
        <v>　</v>
      </c>
      <c r="AJ56" s="32"/>
      <c r="AK56" s="32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</row>
    <row r="57" spans="1:110" s="31" customFormat="1" ht="22.5" hidden="1" customHeight="1">
      <c r="A57" s="296"/>
      <c r="B57" s="301"/>
      <c r="C57" s="302"/>
      <c r="D57" s="305"/>
      <c r="E57" s="308"/>
      <c r="F57" s="290"/>
      <c r="G57" s="311"/>
      <c r="H57" s="290"/>
      <c r="I57" s="293"/>
      <c r="J57" s="150"/>
      <c r="K57" s="150"/>
      <c r="L57" s="150"/>
      <c r="M57" s="150"/>
      <c r="N57" s="151"/>
      <c r="O57" s="30"/>
      <c r="P57" s="30"/>
      <c r="Q57" s="30"/>
      <c r="R57" s="2" t="str">
        <f t="shared" si="38"/>
        <v/>
      </c>
      <c r="S57" s="22" t="str">
        <f t="shared" si="39"/>
        <v/>
      </c>
      <c r="T57" s="1" t="str">
        <f t="shared" si="34"/>
        <v/>
      </c>
      <c r="U57" s="1" t="str">
        <f t="shared" si="3"/>
        <v/>
      </c>
      <c r="V57" s="1" t="str">
        <f t="shared" si="4"/>
        <v/>
      </c>
      <c r="W57" s="23"/>
      <c r="X57" s="2" t="str">
        <f t="shared" si="36"/>
        <v/>
      </c>
      <c r="Y57" s="2" t="str">
        <f t="shared" si="13"/>
        <v/>
      </c>
      <c r="Z57" s="2" t="str">
        <f t="shared" si="14"/>
        <v/>
      </c>
      <c r="AA57" s="2" t="str">
        <f t="shared" si="15"/>
        <v/>
      </c>
      <c r="AB57" s="146" t="str">
        <f t="shared" si="35"/>
        <v/>
      </c>
      <c r="AC57" s="147" t="str">
        <f t="shared" si="16"/>
        <v/>
      </c>
      <c r="AD57" s="148" t="str">
        <f t="shared" si="40"/>
        <v/>
      </c>
      <c r="AE57" s="2"/>
      <c r="AF57" s="2" t="str">
        <f t="shared" si="18"/>
        <v/>
      </c>
      <c r="AG57" s="41" t="s">
        <v>1647</v>
      </c>
      <c r="AI57" s="39" t="str">
        <f t="shared" si="19"/>
        <v>　</v>
      </c>
      <c r="AJ57" s="32"/>
      <c r="AK57" s="32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</row>
    <row r="58" spans="1:110" s="31" customFormat="1" ht="22.5" hidden="1" customHeight="1">
      <c r="A58" s="294">
        <v>7</v>
      </c>
      <c r="B58" s="297"/>
      <c r="C58" s="298"/>
      <c r="D58" s="303"/>
      <c r="E58" s="306"/>
      <c r="F58" s="288" t="s">
        <v>1621</v>
      </c>
      <c r="G58" s="309"/>
      <c r="H58" s="288" t="s">
        <v>1622</v>
      </c>
      <c r="I58" s="291"/>
      <c r="J58" s="152"/>
      <c r="K58" s="152"/>
      <c r="L58" s="152"/>
      <c r="M58" s="152"/>
      <c r="N58" s="153"/>
      <c r="O58" s="30"/>
      <c r="P58" s="30"/>
      <c r="Q58" s="30"/>
      <c r="R58" s="2" t="str">
        <f t="shared" ref="R58:R63" si="41">IF(ISBLANK(J58),"",VLOOKUP(CONCATENATE($AB$4,LEFT($B$58,1)),区分性別,2,FALSE)+J58*100)</f>
        <v/>
      </c>
      <c r="S58" s="22" t="str">
        <f t="shared" ref="S58:S63" si="42">IF(ISBLANK(J58),"",$B$58)</f>
        <v/>
      </c>
      <c r="T58" s="1" t="str">
        <f t="shared" si="34"/>
        <v/>
      </c>
      <c r="U58" s="1" t="str">
        <f t="shared" si="3"/>
        <v/>
      </c>
      <c r="V58" s="1" t="str">
        <f t="shared" si="4"/>
        <v/>
      </c>
      <c r="W58" s="23" t="str">
        <f>IF(ISNUMBER(R58),IF(LEN(E58)=1,CONCATENATE(E58,G58,I58),CONCATENATE("0",G58,I58)),"")</f>
        <v/>
      </c>
      <c r="X58" s="2" t="str">
        <f t="shared" si="36"/>
        <v/>
      </c>
      <c r="Y58" s="2" t="str">
        <f t="shared" si="13"/>
        <v/>
      </c>
      <c r="Z58" s="2" t="str">
        <f t="shared" si="14"/>
        <v/>
      </c>
      <c r="AA58" s="2" t="str">
        <f t="shared" si="15"/>
        <v/>
      </c>
      <c r="AB58" s="146" t="str">
        <f t="shared" si="35"/>
        <v/>
      </c>
      <c r="AC58" s="147" t="str">
        <f t="shared" si="16"/>
        <v/>
      </c>
      <c r="AD58" s="148" t="str">
        <f>IF(ISBLANK(J58),"",IF(LEFT($B$58,1)="男",1,2))</f>
        <v/>
      </c>
      <c r="AE58" s="2"/>
      <c r="AF58" s="2" t="str">
        <f t="shared" si="18"/>
        <v/>
      </c>
      <c r="AG58" s="41" t="s">
        <v>1647</v>
      </c>
      <c r="AI58" s="39" t="str">
        <f t="shared" si="19"/>
        <v>　</v>
      </c>
      <c r="AJ58" s="32"/>
      <c r="AK58" s="32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</row>
    <row r="59" spans="1:110" s="31" customFormat="1" ht="22.5" hidden="1" customHeight="1">
      <c r="A59" s="295"/>
      <c r="B59" s="299"/>
      <c r="C59" s="300"/>
      <c r="D59" s="304"/>
      <c r="E59" s="307"/>
      <c r="F59" s="289"/>
      <c r="G59" s="310"/>
      <c r="H59" s="289"/>
      <c r="I59" s="292"/>
      <c r="J59" s="12"/>
      <c r="K59" s="12"/>
      <c r="L59" s="12"/>
      <c r="M59" s="12"/>
      <c r="N59" s="149"/>
      <c r="O59" s="30"/>
      <c r="P59" s="30"/>
      <c r="Q59" s="30"/>
      <c r="R59" s="2" t="str">
        <f t="shared" si="41"/>
        <v/>
      </c>
      <c r="S59" s="22" t="str">
        <f t="shared" si="42"/>
        <v/>
      </c>
      <c r="T59" s="1" t="str">
        <f t="shared" si="34"/>
        <v/>
      </c>
      <c r="U59" s="1" t="str">
        <f t="shared" si="3"/>
        <v/>
      </c>
      <c r="V59" s="1" t="str">
        <f t="shared" si="4"/>
        <v/>
      </c>
      <c r="W59" s="23"/>
      <c r="X59" s="2" t="str">
        <f t="shared" si="36"/>
        <v/>
      </c>
      <c r="Y59" s="2" t="str">
        <f t="shared" si="13"/>
        <v/>
      </c>
      <c r="Z59" s="2" t="str">
        <f t="shared" si="14"/>
        <v/>
      </c>
      <c r="AA59" s="2" t="str">
        <f t="shared" si="15"/>
        <v/>
      </c>
      <c r="AB59" s="146" t="str">
        <f t="shared" si="35"/>
        <v/>
      </c>
      <c r="AC59" s="147" t="str">
        <f t="shared" si="16"/>
        <v/>
      </c>
      <c r="AD59" s="148" t="str">
        <f t="shared" ref="AD59:AD63" si="43">IF(ISBLANK(J59),"",IF(LEFT($B$58,1)="男",1,2))</f>
        <v/>
      </c>
      <c r="AE59" s="2"/>
      <c r="AF59" s="2" t="str">
        <f t="shared" si="18"/>
        <v/>
      </c>
      <c r="AG59" s="41" t="s">
        <v>1647</v>
      </c>
      <c r="AI59" s="39" t="str">
        <f t="shared" si="19"/>
        <v>　</v>
      </c>
      <c r="AJ59" s="32"/>
      <c r="AK59" s="32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</row>
    <row r="60" spans="1:110" s="31" customFormat="1" ht="22.5" hidden="1" customHeight="1">
      <c r="A60" s="295"/>
      <c r="B60" s="299"/>
      <c r="C60" s="300"/>
      <c r="D60" s="304"/>
      <c r="E60" s="307"/>
      <c r="F60" s="289"/>
      <c r="G60" s="310"/>
      <c r="H60" s="289"/>
      <c r="I60" s="292"/>
      <c r="J60" s="12"/>
      <c r="K60" s="12"/>
      <c r="L60" s="12"/>
      <c r="M60" s="12"/>
      <c r="N60" s="149"/>
      <c r="O60" s="30"/>
      <c r="P60" s="30"/>
      <c r="Q60" s="30"/>
      <c r="R60" s="2" t="str">
        <f t="shared" si="41"/>
        <v/>
      </c>
      <c r="S60" s="22" t="str">
        <f t="shared" si="42"/>
        <v/>
      </c>
      <c r="T60" s="1" t="str">
        <f t="shared" si="34"/>
        <v/>
      </c>
      <c r="U60" s="1" t="str">
        <f t="shared" si="3"/>
        <v/>
      </c>
      <c r="V60" s="1" t="str">
        <f t="shared" si="4"/>
        <v/>
      </c>
      <c r="W60" s="23"/>
      <c r="X60" s="2" t="str">
        <f t="shared" si="36"/>
        <v/>
      </c>
      <c r="Y60" s="2" t="str">
        <f t="shared" si="13"/>
        <v/>
      </c>
      <c r="Z60" s="2" t="str">
        <f t="shared" si="14"/>
        <v/>
      </c>
      <c r="AA60" s="2" t="str">
        <f t="shared" si="15"/>
        <v/>
      </c>
      <c r="AB60" s="146" t="str">
        <f t="shared" si="35"/>
        <v/>
      </c>
      <c r="AC60" s="147" t="str">
        <f t="shared" si="16"/>
        <v/>
      </c>
      <c r="AD60" s="148" t="str">
        <f t="shared" si="43"/>
        <v/>
      </c>
      <c r="AE60" s="2"/>
      <c r="AF60" s="2" t="str">
        <f t="shared" si="18"/>
        <v/>
      </c>
      <c r="AG60" s="41" t="s">
        <v>1647</v>
      </c>
      <c r="AI60" s="39" t="str">
        <f t="shared" si="19"/>
        <v>　</v>
      </c>
      <c r="AJ60" s="32"/>
      <c r="AK60" s="32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</row>
    <row r="61" spans="1:110" s="31" customFormat="1" ht="22.5" hidden="1" customHeight="1">
      <c r="A61" s="295"/>
      <c r="B61" s="299"/>
      <c r="C61" s="300"/>
      <c r="D61" s="304"/>
      <c r="E61" s="307"/>
      <c r="F61" s="289"/>
      <c r="G61" s="310"/>
      <c r="H61" s="289"/>
      <c r="I61" s="292"/>
      <c r="J61" s="12"/>
      <c r="K61" s="12"/>
      <c r="L61" s="12"/>
      <c r="M61" s="12"/>
      <c r="N61" s="149"/>
      <c r="O61" s="30"/>
      <c r="P61" s="30"/>
      <c r="Q61" s="30"/>
      <c r="R61" s="2" t="str">
        <f t="shared" si="41"/>
        <v/>
      </c>
      <c r="S61" s="22" t="str">
        <f t="shared" si="42"/>
        <v/>
      </c>
      <c r="T61" s="1" t="str">
        <f t="shared" si="34"/>
        <v/>
      </c>
      <c r="U61" s="1" t="str">
        <f t="shared" si="3"/>
        <v/>
      </c>
      <c r="V61" s="1" t="str">
        <f t="shared" si="4"/>
        <v/>
      </c>
      <c r="W61" s="23"/>
      <c r="X61" s="2" t="str">
        <f t="shared" si="36"/>
        <v/>
      </c>
      <c r="Y61" s="2" t="str">
        <f t="shared" si="13"/>
        <v/>
      </c>
      <c r="Z61" s="2" t="str">
        <f t="shared" si="14"/>
        <v/>
      </c>
      <c r="AA61" s="2" t="str">
        <f t="shared" si="15"/>
        <v/>
      </c>
      <c r="AB61" s="146" t="str">
        <f t="shared" si="35"/>
        <v/>
      </c>
      <c r="AC61" s="147" t="str">
        <f t="shared" si="16"/>
        <v/>
      </c>
      <c r="AD61" s="148" t="str">
        <f t="shared" si="43"/>
        <v/>
      </c>
      <c r="AE61" s="2"/>
      <c r="AF61" s="2" t="str">
        <f t="shared" si="18"/>
        <v/>
      </c>
      <c r="AG61" s="41" t="s">
        <v>1647</v>
      </c>
      <c r="AI61" s="39" t="str">
        <f t="shared" si="19"/>
        <v>　</v>
      </c>
      <c r="AJ61" s="32"/>
      <c r="AK61" s="32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</row>
    <row r="62" spans="1:110" s="31" customFormat="1" ht="22.5" hidden="1" customHeight="1">
      <c r="A62" s="295"/>
      <c r="B62" s="299"/>
      <c r="C62" s="300"/>
      <c r="D62" s="304"/>
      <c r="E62" s="307"/>
      <c r="F62" s="289"/>
      <c r="G62" s="310"/>
      <c r="H62" s="289"/>
      <c r="I62" s="292"/>
      <c r="J62" s="12"/>
      <c r="K62" s="12"/>
      <c r="L62" s="12"/>
      <c r="M62" s="12"/>
      <c r="N62" s="149"/>
      <c r="O62" s="30"/>
      <c r="P62" s="30"/>
      <c r="Q62" s="30"/>
      <c r="R62" s="2" t="str">
        <f t="shared" si="41"/>
        <v/>
      </c>
      <c r="S62" s="22" t="str">
        <f t="shared" si="42"/>
        <v/>
      </c>
      <c r="T62" s="1" t="str">
        <f t="shared" si="34"/>
        <v/>
      </c>
      <c r="U62" s="1" t="str">
        <f t="shared" si="3"/>
        <v/>
      </c>
      <c r="V62" s="1" t="str">
        <f t="shared" si="4"/>
        <v/>
      </c>
      <c r="W62" s="23"/>
      <c r="X62" s="2" t="str">
        <f t="shared" si="36"/>
        <v/>
      </c>
      <c r="Y62" s="2" t="str">
        <f t="shared" si="13"/>
        <v/>
      </c>
      <c r="Z62" s="2" t="str">
        <f t="shared" si="14"/>
        <v/>
      </c>
      <c r="AA62" s="2" t="str">
        <f t="shared" si="15"/>
        <v/>
      </c>
      <c r="AB62" s="146" t="str">
        <f t="shared" si="35"/>
        <v/>
      </c>
      <c r="AC62" s="147" t="str">
        <f t="shared" si="16"/>
        <v/>
      </c>
      <c r="AD62" s="148" t="str">
        <f t="shared" si="43"/>
        <v/>
      </c>
      <c r="AE62" s="2"/>
      <c r="AF62" s="2" t="str">
        <f t="shared" si="18"/>
        <v/>
      </c>
      <c r="AG62" s="41" t="s">
        <v>1647</v>
      </c>
      <c r="AI62" s="39" t="str">
        <f t="shared" si="19"/>
        <v>　</v>
      </c>
      <c r="AJ62" s="32"/>
      <c r="AK62" s="32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</row>
    <row r="63" spans="1:110" s="31" customFormat="1" ht="22.5" hidden="1" customHeight="1">
      <c r="A63" s="296"/>
      <c r="B63" s="301"/>
      <c r="C63" s="302"/>
      <c r="D63" s="305"/>
      <c r="E63" s="308"/>
      <c r="F63" s="290"/>
      <c r="G63" s="311"/>
      <c r="H63" s="290"/>
      <c r="I63" s="293"/>
      <c r="J63" s="150"/>
      <c r="K63" s="150"/>
      <c r="L63" s="150"/>
      <c r="M63" s="150"/>
      <c r="N63" s="151"/>
      <c r="O63" s="30"/>
      <c r="P63" s="30"/>
      <c r="Q63" s="30"/>
      <c r="R63" s="2" t="str">
        <f t="shared" si="41"/>
        <v/>
      </c>
      <c r="S63" s="22" t="str">
        <f t="shared" si="42"/>
        <v/>
      </c>
      <c r="T63" s="1" t="str">
        <f t="shared" si="34"/>
        <v/>
      </c>
      <c r="U63" s="1" t="str">
        <f t="shared" si="3"/>
        <v/>
      </c>
      <c r="V63" s="1" t="str">
        <f t="shared" si="4"/>
        <v/>
      </c>
      <c r="W63" s="23"/>
      <c r="X63" s="2" t="str">
        <f t="shared" si="36"/>
        <v/>
      </c>
      <c r="Y63" s="2" t="str">
        <f t="shared" si="13"/>
        <v/>
      </c>
      <c r="Z63" s="2" t="str">
        <f t="shared" si="14"/>
        <v/>
      </c>
      <c r="AA63" s="2" t="str">
        <f t="shared" si="15"/>
        <v/>
      </c>
      <c r="AB63" s="146" t="str">
        <f t="shared" si="35"/>
        <v/>
      </c>
      <c r="AC63" s="147" t="str">
        <f t="shared" si="16"/>
        <v/>
      </c>
      <c r="AD63" s="148" t="str">
        <f t="shared" si="43"/>
        <v/>
      </c>
      <c r="AE63" s="2"/>
      <c r="AF63" s="2" t="str">
        <f t="shared" si="18"/>
        <v/>
      </c>
      <c r="AG63" s="41" t="s">
        <v>1647</v>
      </c>
      <c r="AI63" s="39" t="str">
        <f t="shared" si="19"/>
        <v>　</v>
      </c>
      <c r="AJ63" s="32"/>
      <c r="AK63" s="32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</row>
    <row r="64" spans="1:110" s="31" customFormat="1" ht="22.5" hidden="1" customHeight="1">
      <c r="A64" s="294">
        <v>8</v>
      </c>
      <c r="B64" s="297"/>
      <c r="C64" s="298"/>
      <c r="D64" s="303"/>
      <c r="E64" s="306"/>
      <c r="F64" s="288" t="s">
        <v>1621</v>
      </c>
      <c r="G64" s="309"/>
      <c r="H64" s="288" t="s">
        <v>1622</v>
      </c>
      <c r="I64" s="291"/>
      <c r="J64" s="152"/>
      <c r="K64" s="152"/>
      <c r="L64" s="152"/>
      <c r="M64" s="152"/>
      <c r="N64" s="11"/>
      <c r="O64" s="30"/>
      <c r="P64" s="30"/>
      <c r="Q64" s="30"/>
      <c r="R64" s="2" t="str">
        <f t="shared" ref="R64:R69" si="44">IF(ISBLANK(J64),"",VLOOKUP(CONCATENATE($AB$4,LEFT($B$64,1)),区分性別,2,FALSE)+J64*100)</f>
        <v/>
      </c>
      <c r="S64" s="22" t="str">
        <f t="shared" ref="S64:S69" si="45">IF(ISBLANK(J64),"",$B$64)</f>
        <v/>
      </c>
      <c r="T64" s="1" t="str">
        <f t="shared" si="34"/>
        <v/>
      </c>
      <c r="U64" s="1" t="str">
        <f t="shared" si="3"/>
        <v/>
      </c>
      <c r="V64" s="1" t="str">
        <f t="shared" si="4"/>
        <v/>
      </c>
      <c r="W64" s="23" t="str">
        <f>IF(ISNUMBER(R64),IF(LEN(E64)=1,CONCATENATE(E64,G64,I64),CONCATENATE("0",G64,I64)),"")</f>
        <v/>
      </c>
      <c r="X64" s="2" t="str">
        <f t="shared" si="36"/>
        <v/>
      </c>
      <c r="Y64" s="2" t="str">
        <f t="shared" si="13"/>
        <v/>
      </c>
      <c r="Z64" s="2" t="str">
        <f t="shared" si="14"/>
        <v/>
      </c>
      <c r="AA64" s="2" t="str">
        <f t="shared" si="15"/>
        <v/>
      </c>
      <c r="AB64" s="146" t="str">
        <f t="shared" si="35"/>
        <v/>
      </c>
      <c r="AC64" s="147" t="str">
        <f t="shared" si="16"/>
        <v/>
      </c>
      <c r="AD64" s="148" t="str">
        <f>IF(ISBLANK(J64),"",IF(LEFT($B$64,1)="男",1,2))</f>
        <v/>
      </c>
      <c r="AE64" s="2"/>
      <c r="AF64" s="2" t="str">
        <f t="shared" si="18"/>
        <v/>
      </c>
      <c r="AG64" s="41" t="s">
        <v>1647</v>
      </c>
      <c r="AI64" s="39" t="str">
        <f t="shared" si="19"/>
        <v>　</v>
      </c>
      <c r="AJ64" s="32"/>
      <c r="AK64" s="32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</row>
    <row r="65" spans="1:110" s="31" customFormat="1" ht="22.5" hidden="1" customHeight="1">
      <c r="A65" s="295"/>
      <c r="B65" s="299"/>
      <c r="C65" s="300"/>
      <c r="D65" s="304"/>
      <c r="E65" s="307"/>
      <c r="F65" s="289"/>
      <c r="G65" s="310"/>
      <c r="H65" s="289"/>
      <c r="I65" s="292"/>
      <c r="J65" s="12"/>
      <c r="K65" s="12"/>
      <c r="L65" s="12"/>
      <c r="M65" s="12"/>
      <c r="N65" s="149"/>
      <c r="O65" s="30"/>
      <c r="P65" s="30"/>
      <c r="Q65" s="30"/>
      <c r="R65" s="2" t="str">
        <f t="shared" si="44"/>
        <v/>
      </c>
      <c r="S65" s="22" t="str">
        <f t="shared" si="45"/>
        <v/>
      </c>
      <c r="T65" s="1" t="str">
        <f t="shared" si="34"/>
        <v/>
      </c>
      <c r="U65" s="1" t="str">
        <f t="shared" si="3"/>
        <v/>
      </c>
      <c r="V65" s="1" t="str">
        <f t="shared" si="4"/>
        <v/>
      </c>
      <c r="W65" s="23"/>
      <c r="X65" s="2" t="str">
        <f t="shared" si="36"/>
        <v/>
      </c>
      <c r="Y65" s="2" t="str">
        <f t="shared" si="13"/>
        <v/>
      </c>
      <c r="Z65" s="2" t="str">
        <f t="shared" si="14"/>
        <v/>
      </c>
      <c r="AA65" s="2" t="str">
        <f t="shared" si="15"/>
        <v/>
      </c>
      <c r="AB65" s="146" t="str">
        <f t="shared" si="35"/>
        <v/>
      </c>
      <c r="AC65" s="147" t="str">
        <f t="shared" si="16"/>
        <v/>
      </c>
      <c r="AD65" s="148" t="str">
        <f t="shared" ref="AD65:AD69" si="46">IF(ISBLANK(J65),"",IF(LEFT($B$64,1)="男",1,2))</f>
        <v/>
      </c>
      <c r="AE65" s="2"/>
      <c r="AF65" s="2" t="str">
        <f t="shared" si="18"/>
        <v/>
      </c>
      <c r="AG65" s="41" t="s">
        <v>1647</v>
      </c>
      <c r="AI65" s="39" t="str">
        <f t="shared" si="19"/>
        <v>　</v>
      </c>
      <c r="AJ65" s="32"/>
      <c r="AK65" s="32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</row>
    <row r="66" spans="1:110" s="31" customFormat="1" ht="22.5" hidden="1" customHeight="1">
      <c r="A66" s="295"/>
      <c r="B66" s="299"/>
      <c r="C66" s="300"/>
      <c r="D66" s="304"/>
      <c r="E66" s="307"/>
      <c r="F66" s="289"/>
      <c r="G66" s="310"/>
      <c r="H66" s="289"/>
      <c r="I66" s="292"/>
      <c r="J66" s="12"/>
      <c r="K66" s="12"/>
      <c r="L66" s="12"/>
      <c r="M66" s="12"/>
      <c r="N66" s="149"/>
      <c r="O66" s="30"/>
      <c r="P66" s="30"/>
      <c r="Q66" s="30"/>
      <c r="R66" s="2" t="str">
        <f t="shared" si="44"/>
        <v/>
      </c>
      <c r="S66" s="22" t="str">
        <f t="shared" si="45"/>
        <v/>
      </c>
      <c r="T66" s="1" t="str">
        <f t="shared" si="34"/>
        <v/>
      </c>
      <c r="U66" s="1" t="str">
        <f t="shared" si="3"/>
        <v/>
      </c>
      <c r="V66" s="1" t="str">
        <f t="shared" si="4"/>
        <v/>
      </c>
      <c r="W66" s="23"/>
      <c r="X66" s="2" t="str">
        <f t="shared" si="36"/>
        <v/>
      </c>
      <c r="Y66" s="2" t="str">
        <f t="shared" si="13"/>
        <v/>
      </c>
      <c r="Z66" s="2" t="str">
        <f t="shared" si="14"/>
        <v/>
      </c>
      <c r="AA66" s="2" t="str">
        <f t="shared" si="15"/>
        <v/>
      </c>
      <c r="AB66" s="146" t="str">
        <f t="shared" si="35"/>
        <v/>
      </c>
      <c r="AC66" s="147" t="str">
        <f t="shared" si="16"/>
        <v/>
      </c>
      <c r="AD66" s="148" t="str">
        <f t="shared" si="46"/>
        <v/>
      </c>
      <c r="AE66" s="2"/>
      <c r="AF66" s="2" t="str">
        <f t="shared" si="18"/>
        <v/>
      </c>
      <c r="AG66" s="41" t="s">
        <v>1647</v>
      </c>
      <c r="AI66" s="39" t="str">
        <f t="shared" si="19"/>
        <v>　</v>
      </c>
      <c r="AJ66" s="32"/>
      <c r="AK66" s="32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</row>
    <row r="67" spans="1:110" s="31" customFormat="1" ht="22.5" hidden="1" customHeight="1">
      <c r="A67" s="295"/>
      <c r="B67" s="299"/>
      <c r="C67" s="300"/>
      <c r="D67" s="304"/>
      <c r="E67" s="307"/>
      <c r="F67" s="289"/>
      <c r="G67" s="310"/>
      <c r="H67" s="289"/>
      <c r="I67" s="292"/>
      <c r="J67" s="12"/>
      <c r="K67" s="12"/>
      <c r="L67" s="12"/>
      <c r="M67" s="12"/>
      <c r="N67" s="149"/>
      <c r="O67" s="30"/>
      <c r="P67" s="30"/>
      <c r="Q67" s="30"/>
      <c r="R67" s="2" t="str">
        <f t="shared" si="44"/>
        <v/>
      </c>
      <c r="S67" s="22" t="str">
        <f t="shared" si="45"/>
        <v/>
      </c>
      <c r="T67" s="1" t="str">
        <f t="shared" si="34"/>
        <v/>
      </c>
      <c r="U67" s="1" t="str">
        <f t="shared" si="3"/>
        <v/>
      </c>
      <c r="V67" s="1" t="str">
        <f t="shared" si="4"/>
        <v/>
      </c>
      <c r="W67" s="23"/>
      <c r="X67" s="2" t="str">
        <f t="shared" si="36"/>
        <v/>
      </c>
      <c r="Y67" s="2" t="str">
        <f t="shared" si="13"/>
        <v/>
      </c>
      <c r="Z67" s="2" t="str">
        <f t="shared" si="14"/>
        <v/>
      </c>
      <c r="AA67" s="2" t="str">
        <f t="shared" si="15"/>
        <v/>
      </c>
      <c r="AB67" s="146" t="str">
        <f t="shared" si="35"/>
        <v/>
      </c>
      <c r="AC67" s="147" t="str">
        <f t="shared" si="16"/>
        <v/>
      </c>
      <c r="AD67" s="148" t="str">
        <f t="shared" si="46"/>
        <v/>
      </c>
      <c r="AE67" s="2"/>
      <c r="AF67" s="2" t="str">
        <f t="shared" si="18"/>
        <v/>
      </c>
      <c r="AG67" s="41" t="s">
        <v>1647</v>
      </c>
      <c r="AI67" s="39" t="str">
        <f t="shared" si="19"/>
        <v>　</v>
      </c>
      <c r="AJ67" s="32"/>
      <c r="AK67" s="32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</row>
    <row r="68" spans="1:110" s="31" customFormat="1" ht="22.5" hidden="1" customHeight="1">
      <c r="A68" s="295"/>
      <c r="B68" s="299"/>
      <c r="C68" s="300"/>
      <c r="D68" s="304"/>
      <c r="E68" s="307"/>
      <c r="F68" s="289"/>
      <c r="G68" s="310"/>
      <c r="H68" s="289"/>
      <c r="I68" s="292"/>
      <c r="J68" s="12"/>
      <c r="K68" s="12"/>
      <c r="L68" s="12"/>
      <c r="M68" s="12"/>
      <c r="N68" s="149"/>
      <c r="O68" s="30"/>
      <c r="P68" s="30"/>
      <c r="Q68" s="30"/>
      <c r="R68" s="2" t="str">
        <f t="shared" si="44"/>
        <v/>
      </c>
      <c r="S68" s="22" t="str">
        <f t="shared" si="45"/>
        <v/>
      </c>
      <c r="T68" s="1" t="str">
        <f t="shared" si="34"/>
        <v/>
      </c>
      <c r="U68" s="1" t="str">
        <f t="shared" si="3"/>
        <v/>
      </c>
      <c r="V68" s="1" t="str">
        <f t="shared" si="4"/>
        <v/>
      </c>
      <c r="W68" s="23"/>
      <c r="X68" s="2" t="str">
        <f t="shared" si="36"/>
        <v/>
      </c>
      <c r="Y68" s="2" t="str">
        <f t="shared" si="13"/>
        <v/>
      </c>
      <c r="Z68" s="2" t="str">
        <f t="shared" si="14"/>
        <v/>
      </c>
      <c r="AA68" s="2" t="str">
        <f t="shared" si="15"/>
        <v/>
      </c>
      <c r="AB68" s="146" t="str">
        <f t="shared" si="35"/>
        <v/>
      </c>
      <c r="AC68" s="147" t="str">
        <f t="shared" si="16"/>
        <v/>
      </c>
      <c r="AD68" s="148" t="str">
        <f t="shared" si="46"/>
        <v/>
      </c>
      <c r="AE68" s="2"/>
      <c r="AF68" s="2" t="str">
        <f t="shared" si="18"/>
        <v/>
      </c>
      <c r="AG68" s="41" t="s">
        <v>1647</v>
      </c>
      <c r="AI68" s="39" t="str">
        <f t="shared" si="19"/>
        <v>　</v>
      </c>
      <c r="AJ68" s="32"/>
      <c r="AK68" s="32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</row>
    <row r="69" spans="1:110" s="31" customFormat="1" ht="22.5" hidden="1" customHeight="1">
      <c r="A69" s="296"/>
      <c r="B69" s="301"/>
      <c r="C69" s="302"/>
      <c r="D69" s="305"/>
      <c r="E69" s="308"/>
      <c r="F69" s="290"/>
      <c r="G69" s="311"/>
      <c r="H69" s="290"/>
      <c r="I69" s="293"/>
      <c r="J69" s="150"/>
      <c r="K69" s="150"/>
      <c r="L69" s="150"/>
      <c r="M69" s="150"/>
      <c r="N69" s="149"/>
      <c r="O69" s="30"/>
      <c r="P69" s="30"/>
      <c r="Q69" s="30"/>
      <c r="R69" s="2" t="str">
        <f t="shared" si="44"/>
        <v/>
      </c>
      <c r="S69" s="22" t="str">
        <f t="shared" si="45"/>
        <v/>
      </c>
      <c r="T69" s="1" t="str">
        <f t="shared" si="34"/>
        <v/>
      </c>
      <c r="U69" s="1" t="str">
        <f t="shared" si="3"/>
        <v/>
      </c>
      <c r="V69" s="1" t="str">
        <f t="shared" si="4"/>
        <v/>
      </c>
      <c r="W69" s="23"/>
      <c r="X69" s="2" t="str">
        <f t="shared" si="36"/>
        <v/>
      </c>
      <c r="Y69" s="2" t="str">
        <f t="shared" si="13"/>
        <v/>
      </c>
      <c r="Z69" s="2" t="str">
        <f t="shared" si="14"/>
        <v/>
      </c>
      <c r="AA69" s="2" t="str">
        <f t="shared" si="15"/>
        <v/>
      </c>
      <c r="AB69" s="146" t="str">
        <f t="shared" si="35"/>
        <v/>
      </c>
      <c r="AC69" s="147" t="str">
        <f t="shared" si="16"/>
        <v/>
      </c>
      <c r="AD69" s="148" t="str">
        <f t="shared" si="46"/>
        <v/>
      </c>
      <c r="AE69" s="2"/>
      <c r="AF69" s="2" t="str">
        <f t="shared" si="18"/>
        <v/>
      </c>
      <c r="AG69" s="41" t="s">
        <v>1647</v>
      </c>
      <c r="AI69" s="39" t="str">
        <f t="shared" si="19"/>
        <v>　</v>
      </c>
      <c r="AJ69" s="32"/>
      <c r="AK69" s="32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</row>
    <row r="70" spans="1:110" s="31" customFormat="1" ht="22.5" hidden="1" customHeight="1">
      <c r="A70" s="44"/>
      <c r="B70" s="45"/>
      <c r="C70" s="46"/>
      <c r="D70" s="46"/>
      <c r="E70" s="139"/>
      <c r="F70" s="139"/>
      <c r="G70" s="139"/>
      <c r="H70" s="139"/>
      <c r="I70" s="139"/>
      <c r="J70" s="46" t="s">
        <v>1623</v>
      </c>
      <c r="K70" s="284">
        <f t="shared" ref="K70" si="47">$K$31</f>
        <v>0</v>
      </c>
      <c r="L70" s="284"/>
      <c r="M70" s="284"/>
      <c r="N70" s="47" t="s">
        <v>13</v>
      </c>
      <c r="O70" s="30"/>
      <c r="P70" s="30"/>
      <c r="Q70" s="30"/>
      <c r="R70" s="2"/>
      <c r="S70" s="20"/>
      <c r="T70" s="19"/>
      <c r="U70" s="19"/>
      <c r="V70" s="19"/>
      <c r="W70" s="19"/>
      <c r="X70" s="19"/>
      <c r="Y70" s="19"/>
      <c r="Z70" s="19"/>
      <c r="AA70" s="19"/>
      <c r="AB70" s="21"/>
      <c r="AC70" s="19"/>
      <c r="AD70" s="19"/>
      <c r="AE70" s="19"/>
      <c r="AF70" s="19"/>
      <c r="AI70" s="32"/>
      <c r="AJ70" s="32"/>
      <c r="AK70" s="32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</row>
    <row r="71" spans="1:110" s="31" customFormat="1" ht="7.5" hidden="1" customHeight="1">
      <c r="A71" s="48"/>
      <c r="B71" s="48"/>
      <c r="C71" s="49"/>
      <c r="D71" s="49"/>
      <c r="E71" s="50"/>
      <c r="F71" s="50"/>
      <c r="G71" s="50"/>
      <c r="H71" s="50"/>
      <c r="I71" s="50"/>
      <c r="J71" s="48"/>
      <c r="K71" s="48"/>
      <c r="L71" s="48"/>
      <c r="M71" s="48"/>
      <c r="N71" s="51"/>
      <c r="O71" s="30"/>
      <c r="P71" s="30"/>
      <c r="Q71" s="30"/>
      <c r="R71" s="2"/>
      <c r="S71" s="20"/>
      <c r="T71" s="19"/>
      <c r="U71" s="19"/>
      <c r="V71" s="19"/>
      <c r="W71" s="19"/>
      <c r="X71" s="19"/>
      <c r="Y71" s="19"/>
      <c r="Z71" s="19"/>
      <c r="AA71" s="19"/>
      <c r="AB71" s="21"/>
      <c r="AC71" s="19"/>
      <c r="AD71" s="19"/>
      <c r="AE71" s="19"/>
      <c r="AF71" s="19"/>
      <c r="AI71" s="32"/>
      <c r="AJ71" s="32"/>
      <c r="AK71" s="32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</row>
    <row r="72" spans="1:110" s="31" customFormat="1" ht="22.5" hidden="1" customHeight="1">
      <c r="A72" s="233" t="s">
        <v>470</v>
      </c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30"/>
      <c r="P72" s="30"/>
      <c r="Q72" s="30"/>
      <c r="R72" s="2"/>
      <c r="S72" s="20"/>
      <c r="T72" s="19"/>
      <c r="U72" s="19"/>
      <c r="V72" s="19"/>
      <c r="W72" s="19"/>
      <c r="X72" s="19"/>
      <c r="Y72" s="19"/>
      <c r="Z72" s="19"/>
      <c r="AA72" s="19"/>
      <c r="AB72" s="21"/>
      <c r="AC72" s="19"/>
      <c r="AD72" s="19"/>
      <c r="AE72" s="19"/>
      <c r="AF72" s="19"/>
      <c r="AI72" s="32"/>
      <c r="AJ72" s="32"/>
      <c r="AK72" s="32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</row>
    <row r="73" spans="1:110" s="31" customFormat="1" ht="7.5" hidden="1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0"/>
      <c r="P73" s="30"/>
      <c r="Q73" s="30"/>
      <c r="R73" s="2"/>
      <c r="S73" s="20"/>
      <c r="T73" s="19"/>
      <c r="U73" s="19"/>
      <c r="V73" s="19"/>
      <c r="W73" s="19"/>
      <c r="X73" s="19"/>
      <c r="Y73" s="19"/>
      <c r="Z73" s="19"/>
      <c r="AA73" s="19"/>
      <c r="AB73" s="21"/>
      <c r="AC73" s="19"/>
      <c r="AD73" s="19"/>
      <c r="AE73" s="19"/>
      <c r="AF73" s="19"/>
      <c r="AI73" s="32"/>
      <c r="AJ73" s="32"/>
      <c r="AK73" s="32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</row>
    <row r="74" spans="1:110" s="31" customFormat="1" hidden="1">
      <c r="B74" s="154"/>
      <c r="C74" s="155" t="s">
        <v>15</v>
      </c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30"/>
      <c r="P74" s="30"/>
      <c r="Q74" s="30"/>
      <c r="R74" s="2"/>
      <c r="S74" s="20"/>
      <c r="T74" s="19"/>
      <c r="U74" s="19"/>
      <c r="V74" s="19"/>
      <c r="W74" s="19"/>
      <c r="X74" s="19"/>
      <c r="Y74" s="19"/>
      <c r="Z74" s="19"/>
      <c r="AA74" s="19"/>
      <c r="AB74" s="21"/>
      <c r="AC74" s="19"/>
      <c r="AD74" s="19"/>
      <c r="AE74" s="19"/>
      <c r="AF74" s="19"/>
      <c r="AI74" s="32"/>
      <c r="AJ74" s="32"/>
      <c r="AK74" s="32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</row>
    <row r="75" spans="1:110" s="31" customFormat="1" hidden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0"/>
      <c r="P75" s="30"/>
      <c r="Q75" s="30"/>
      <c r="R75" s="2"/>
      <c r="S75" s="20"/>
      <c r="T75" s="19"/>
      <c r="U75" s="19"/>
      <c r="V75" s="19"/>
      <c r="W75" s="19"/>
      <c r="X75" s="19"/>
      <c r="Y75" s="19"/>
      <c r="Z75" s="19"/>
      <c r="AA75" s="19"/>
      <c r="AB75" s="21"/>
      <c r="AC75" s="19"/>
      <c r="AD75" s="19"/>
      <c r="AE75" s="19"/>
      <c r="AF75" s="19"/>
      <c r="AI75" s="32"/>
      <c r="AJ75" s="32"/>
      <c r="AK75" s="32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</row>
    <row r="76" spans="1:110" s="31" customFormat="1" hidden="1">
      <c r="A76" s="33"/>
      <c r="B76" s="33"/>
      <c r="C76" s="287" t="str">
        <f t="shared" ref="C76" si="48">$C$37</f>
        <v>年　　月　　日</v>
      </c>
      <c r="D76" s="287"/>
      <c r="E76" s="33"/>
      <c r="F76" s="33"/>
      <c r="G76" s="33"/>
      <c r="H76" s="33"/>
      <c r="I76" s="33"/>
      <c r="J76" s="33"/>
      <c r="L76" s="138"/>
      <c r="M76" s="33"/>
      <c r="N76" s="33"/>
      <c r="O76" s="30"/>
      <c r="P76" s="30"/>
      <c r="Q76" s="30"/>
      <c r="R76" s="2"/>
      <c r="S76" s="20"/>
      <c r="T76" s="19"/>
      <c r="U76" s="19"/>
      <c r="V76" s="19"/>
      <c r="W76" s="19"/>
      <c r="X76" s="19"/>
      <c r="Y76" s="19"/>
      <c r="Z76" s="19"/>
      <c r="AA76" s="19"/>
      <c r="AB76" s="21"/>
      <c r="AC76" s="19"/>
      <c r="AD76" s="19"/>
      <c r="AE76" s="19"/>
      <c r="AF76" s="19"/>
      <c r="AI76" s="32"/>
      <c r="AJ76" s="32"/>
      <c r="AK76" s="32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</row>
    <row r="77" spans="1:110" s="31" customFormat="1" ht="22.5" hidden="1" customHeight="1">
      <c r="A77" s="33"/>
      <c r="B77" s="33"/>
      <c r="C77" s="156"/>
      <c r="D77" s="156"/>
      <c r="E77" s="233">
        <f t="shared" ref="E77" si="49">$E$38</f>
        <v>0</v>
      </c>
      <c r="F77" s="233"/>
      <c r="G77" s="233"/>
      <c r="H77" s="233"/>
      <c r="I77" s="233"/>
      <c r="J77" s="233"/>
      <c r="K77" s="233"/>
      <c r="L77" s="233"/>
      <c r="M77" s="233"/>
      <c r="N77" s="33"/>
      <c r="O77" s="30"/>
      <c r="P77" s="30"/>
      <c r="Q77" s="30"/>
      <c r="R77" s="2"/>
      <c r="S77" s="20"/>
      <c r="T77" s="19"/>
      <c r="U77" s="19"/>
      <c r="V77" s="19"/>
      <c r="W77" s="19"/>
      <c r="X77" s="19"/>
      <c r="Y77" s="19"/>
      <c r="Z77" s="19"/>
      <c r="AA77" s="19"/>
      <c r="AB77" s="21"/>
      <c r="AC77" s="19"/>
      <c r="AD77" s="19"/>
      <c r="AE77" s="19"/>
      <c r="AF77" s="19"/>
      <c r="AI77" s="32"/>
      <c r="AJ77" s="32"/>
      <c r="AK77" s="32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</row>
    <row r="78" spans="1:110" s="31" customFormat="1" ht="22.5" hidden="1" customHeight="1">
      <c r="A78" s="33"/>
      <c r="B78" s="33"/>
      <c r="C78" s="52"/>
      <c r="D78" s="52"/>
      <c r="E78" s="136"/>
      <c r="F78" s="136"/>
      <c r="G78" s="285"/>
      <c r="H78" s="285"/>
      <c r="I78" s="285"/>
      <c r="J78" s="157" t="s">
        <v>1624</v>
      </c>
      <c r="K78" s="286">
        <f t="shared" ref="K78" si="50">$K$39</f>
        <v>0</v>
      </c>
      <c r="L78" s="286"/>
      <c r="M78" s="158" t="s">
        <v>13</v>
      </c>
      <c r="N78" s="33"/>
      <c r="O78" s="30"/>
      <c r="P78" s="30"/>
      <c r="Q78" s="30"/>
      <c r="R78" s="2"/>
      <c r="S78" s="20"/>
      <c r="T78" s="19"/>
      <c r="U78" s="19"/>
      <c r="V78" s="19"/>
      <c r="W78" s="19"/>
      <c r="X78" s="19"/>
      <c r="Y78" s="19"/>
      <c r="Z78" s="19"/>
      <c r="AA78" s="19"/>
      <c r="AB78" s="21"/>
      <c r="AC78" s="19"/>
      <c r="AD78" s="19"/>
      <c r="AE78" s="19"/>
      <c r="AF78" s="19"/>
      <c r="AI78" s="32"/>
      <c r="AJ78" s="32"/>
      <c r="AK78" s="32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</row>
    <row r="79" spans="1:110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119" spans="3:110" s="56" customFormat="1" ht="12"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 t="s">
        <v>3</v>
      </c>
      <c r="N119" s="55"/>
      <c r="O119" s="55"/>
      <c r="P119" s="55"/>
      <c r="Q119" s="55"/>
      <c r="S119" s="57"/>
      <c r="AG119" s="55"/>
      <c r="AH119" s="159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</row>
    <row r="120" spans="3:110" s="56" customFormat="1" ht="12"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>
        <v>1</v>
      </c>
      <c r="N120" s="55"/>
      <c r="O120" s="55"/>
      <c r="P120" s="55"/>
      <c r="Q120" s="55"/>
      <c r="S120" s="57"/>
      <c r="AG120" s="55"/>
      <c r="AH120" s="159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</row>
    <row r="121" spans="3:110" s="56" customFormat="1" ht="12"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>
        <v>2</v>
      </c>
      <c r="N121" s="55"/>
      <c r="O121" s="55"/>
      <c r="P121" s="55"/>
      <c r="Q121" s="55"/>
      <c r="S121" s="57"/>
      <c r="AG121" s="55"/>
      <c r="AH121" s="159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</row>
    <row r="122" spans="3:110" s="56" customFormat="1" ht="12">
      <c r="D122" s="55"/>
      <c r="E122" s="55"/>
      <c r="F122" s="55"/>
      <c r="G122" s="55"/>
      <c r="H122" s="55"/>
      <c r="I122" s="55"/>
      <c r="J122" s="55"/>
      <c r="K122" s="55"/>
      <c r="L122" s="55"/>
      <c r="M122" s="55">
        <v>3</v>
      </c>
      <c r="N122" s="55"/>
      <c r="O122" s="55"/>
      <c r="P122" s="55"/>
      <c r="Q122" s="55"/>
      <c r="S122" s="57"/>
      <c r="AG122" s="55"/>
      <c r="AH122" s="159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</row>
    <row r="123" spans="3:110" s="56" customFormat="1" ht="12"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>
        <v>4</v>
      </c>
      <c r="N123" s="55"/>
      <c r="O123" s="55"/>
      <c r="P123" s="55"/>
      <c r="Q123" s="55"/>
      <c r="S123" s="57"/>
      <c r="AG123" s="55"/>
      <c r="AH123" s="159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</row>
    <row r="124" spans="3:110" s="56" customFormat="1" ht="12"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>
        <v>5</v>
      </c>
      <c r="N124" s="55"/>
      <c r="O124" s="55"/>
      <c r="P124" s="55"/>
      <c r="Q124" s="55"/>
      <c r="S124" s="57"/>
      <c r="AG124" s="55"/>
      <c r="AH124" s="159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</row>
    <row r="125" spans="3:110" s="56" customFormat="1" ht="12"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>
        <v>6</v>
      </c>
      <c r="N125" s="55"/>
      <c r="O125" s="55"/>
      <c r="P125" s="55"/>
      <c r="Q125" s="55"/>
      <c r="S125" s="57"/>
      <c r="AG125" s="55"/>
      <c r="AH125" s="159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</row>
    <row r="126" spans="3:110" s="56" customFormat="1" ht="12"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 t="s">
        <v>471</v>
      </c>
      <c r="N126" s="55"/>
      <c r="O126" s="55"/>
      <c r="P126" s="55"/>
      <c r="Q126" s="55"/>
      <c r="S126" s="57"/>
      <c r="AG126" s="55"/>
      <c r="AH126" s="159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</row>
    <row r="127" spans="3:110" s="56" customFormat="1" ht="12"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 t="s">
        <v>472</v>
      </c>
      <c r="N127" s="55"/>
      <c r="O127" s="55"/>
      <c r="P127" s="55"/>
      <c r="Q127" s="55"/>
      <c r="S127" s="57"/>
      <c r="AG127" s="55"/>
      <c r="AH127" s="159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</row>
    <row r="128" spans="3:110" s="56" customFormat="1" ht="12"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 t="s">
        <v>507</v>
      </c>
      <c r="N128" s="55"/>
      <c r="O128" s="55"/>
      <c r="P128" s="55"/>
      <c r="Q128" s="55"/>
      <c r="S128" s="57"/>
      <c r="AG128" s="55"/>
      <c r="AH128" s="159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</row>
    <row r="129" spans="1:110" s="56" customFormat="1" ht="12"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 t="s">
        <v>505</v>
      </c>
      <c r="N129" s="55"/>
      <c r="O129" s="55"/>
      <c r="P129" s="55"/>
      <c r="Q129" s="55"/>
      <c r="S129" s="57"/>
      <c r="AG129" s="55"/>
      <c r="AH129" s="159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</row>
    <row r="130" spans="1:110" s="56" customFormat="1" ht="12"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 t="s">
        <v>506</v>
      </c>
      <c r="N130" s="55"/>
      <c r="O130" s="55"/>
      <c r="P130" s="55"/>
      <c r="Q130" s="55"/>
      <c r="S130" s="57"/>
      <c r="AG130" s="55"/>
      <c r="AH130" s="159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</row>
    <row r="131" spans="1:110" s="61" customFormat="1"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55" t="s">
        <v>551</v>
      </c>
      <c r="N131" s="39"/>
      <c r="O131" s="39"/>
      <c r="P131" s="39"/>
      <c r="Q131" s="39"/>
      <c r="S131" s="62"/>
      <c r="AG131" s="55"/>
      <c r="AH131" s="58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</row>
    <row r="132" spans="1:110" s="61" customFormat="1"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55" t="s">
        <v>552</v>
      </c>
      <c r="N132" s="39"/>
      <c r="O132" s="39"/>
      <c r="P132" s="39"/>
      <c r="Q132" s="39"/>
      <c r="S132" s="62"/>
      <c r="AG132" s="55"/>
      <c r="AH132" s="58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</row>
    <row r="133" spans="1:110" s="31" customFormat="1">
      <c r="A133" s="30"/>
      <c r="B133" s="30"/>
      <c r="C133" s="39"/>
      <c r="D133" s="39"/>
      <c r="E133" s="30"/>
      <c r="F133" s="30"/>
      <c r="G133" s="30"/>
      <c r="H133" s="30"/>
      <c r="I133" s="30"/>
      <c r="J133" s="30"/>
      <c r="K133" s="30"/>
      <c r="L133" s="30"/>
      <c r="M133" s="55" t="s">
        <v>553</v>
      </c>
      <c r="N133" s="30"/>
      <c r="O133" s="30"/>
      <c r="P133" s="30"/>
      <c r="Q133" s="30"/>
      <c r="R133" s="19"/>
      <c r="S133" s="20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55"/>
      <c r="AH133" s="58"/>
      <c r="AI133" s="32"/>
      <c r="AJ133" s="32"/>
      <c r="AK133" s="32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</row>
    <row r="134" spans="1:110" s="31" customFormat="1">
      <c r="A134" s="30"/>
      <c r="B134" s="30"/>
      <c r="C134" s="39"/>
      <c r="D134" s="39"/>
      <c r="E134" s="30"/>
      <c r="F134" s="30"/>
      <c r="G134" s="30"/>
      <c r="H134" s="30"/>
      <c r="I134" s="30"/>
      <c r="J134" s="30"/>
      <c r="K134" s="30"/>
      <c r="L134" s="30"/>
      <c r="M134" s="55" t="s">
        <v>554</v>
      </c>
      <c r="N134" s="30"/>
      <c r="O134" s="30"/>
      <c r="P134" s="30"/>
      <c r="Q134" s="30"/>
      <c r="R134" s="19"/>
      <c r="S134" s="20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55"/>
      <c r="AH134" s="58"/>
      <c r="AI134" s="32"/>
      <c r="AJ134" s="32"/>
      <c r="AK134" s="32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</row>
    <row r="135" spans="1:110" s="31" customFormat="1">
      <c r="A135" s="30"/>
      <c r="B135" s="30"/>
      <c r="C135" s="39"/>
      <c r="D135" s="39"/>
      <c r="E135" s="30"/>
      <c r="F135" s="30"/>
      <c r="G135" s="30"/>
      <c r="H135" s="30"/>
      <c r="I135" s="30"/>
      <c r="J135" s="30"/>
      <c r="K135" s="30"/>
      <c r="L135" s="30"/>
      <c r="M135" s="55" t="s">
        <v>555</v>
      </c>
      <c r="N135" s="30"/>
      <c r="O135" s="30"/>
      <c r="P135" s="30"/>
      <c r="Q135" s="30"/>
      <c r="R135" s="19"/>
      <c r="S135" s="20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55"/>
      <c r="AH135" s="58"/>
      <c r="AI135" s="32"/>
      <c r="AJ135" s="32"/>
      <c r="AK135" s="32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</row>
    <row r="136" spans="1:110" s="31" customFormat="1">
      <c r="A136" s="30"/>
      <c r="B136" s="30"/>
      <c r="C136" s="39"/>
      <c r="D136" s="39"/>
      <c r="E136" s="30"/>
      <c r="F136" s="30"/>
      <c r="G136" s="30"/>
      <c r="H136" s="30"/>
      <c r="I136" s="30"/>
      <c r="J136" s="30"/>
      <c r="K136" s="30"/>
      <c r="L136" s="30"/>
      <c r="M136" s="55" t="s">
        <v>556</v>
      </c>
      <c r="N136" s="30"/>
      <c r="O136" s="30"/>
      <c r="P136" s="30"/>
      <c r="Q136" s="30"/>
      <c r="R136" s="19"/>
      <c r="S136" s="20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55"/>
      <c r="AH136" s="58"/>
      <c r="AI136" s="32"/>
      <c r="AJ136" s="32"/>
      <c r="AK136" s="32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</row>
    <row r="137" spans="1:110" s="31" customFormat="1">
      <c r="A137" s="30"/>
      <c r="B137" s="30"/>
      <c r="C137" s="39"/>
      <c r="D137" s="39"/>
      <c r="E137" s="30"/>
      <c r="F137" s="30"/>
      <c r="G137" s="30"/>
      <c r="H137" s="30"/>
      <c r="I137" s="30"/>
      <c r="J137" s="30"/>
      <c r="K137" s="30"/>
      <c r="L137" s="30"/>
      <c r="M137" s="32"/>
      <c r="N137" s="30"/>
      <c r="O137" s="30"/>
      <c r="P137" s="30"/>
      <c r="Q137" s="30"/>
      <c r="R137" s="19"/>
      <c r="S137" s="20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55"/>
      <c r="AH137" s="58"/>
      <c r="AI137" s="32"/>
      <c r="AJ137" s="32"/>
      <c r="AK137" s="32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</row>
    <row r="138" spans="1:110" s="31" customFormat="1">
      <c r="A138" s="30"/>
      <c r="B138" s="30"/>
      <c r="C138" s="39"/>
      <c r="D138" s="39"/>
      <c r="E138" s="30"/>
      <c r="F138" s="30"/>
      <c r="G138" s="30"/>
      <c r="H138" s="30"/>
      <c r="I138" s="30"/>
      <c r="J138" s="30"/>
      <c r="K138" s="30"/>
      <c r="L138" s="30"/>
      <c r="M138" s="32"/>
      <c r="N138" s="30"/>
      <c r="O138" s="30"/>
      <c r="P138" s="30"/>
      <c r="Q138" s="30"/>
      <c r="R138" s="19"/>
      <c r="S138" s="20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55"/>
      <c r="AH138" s="58"/>
      <c r="AI138" s="32"/>
      <c r="AJ138" s="32"/>
      <c r="AK138" s="32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</row>
    <row r="139" spans="1:110" s="31" customFormat="1">
      <c r="A139" s="30"/>
      <c r="B139" s="30"/>
      <c r="C139" s="39"/>
      <c r="D139" s="39"/>
      <c r="E139" s="30"/>
      <c r="F139" s="30"/>
      <c r="G139" s="30"/>
      <c r="H139" s="30"/>
      <c r="I139" s="30"/>
      <c r="J139" s="30"/>
      <c r="K139" s="30"/>
      <c r="L139" s="30"/>
      <c r="M139" s="32"/>
      <c r="N139" s="30"/>
      <c r="O139" s="30"/>
      <c r="P139" s="30"/>
      <c r="Q139" s="30"/>
      <c r="R139" s="19"/>
      <c r="S139" s="20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55"/>
      <c r="AH139" s="58"/>
      <c r="AI139" s="32"/>
      <c r="AJ139" s="32"/>
      <c r="AK139" s="32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</row>
    <row r="140" spans="1:110" s="31" customFormat="1">
      <c r="A140" s="30"/>
      <c r="B140" s="30"/>
      <c r="C140" s="39"/>
      <c r="D140" s="39"/>
      <c r="E140" s="30"/>
      <c r="F140" s="30"/>
      <c r="G140" s="30"/>
      <c r="H140" s="30"/>
      <c r="I140" s="30"/>
      <c r="J140" s="30"/>
      <c r="K140" s="30"/>
      <c r="L140" s="30"/>
      <c r="M140" s="32"/>
      <c r="N140" s="30"/>
      <c r="O140" s="30"/>
      <c r="P140" s="30"/>
      <c r="Q140" s="30"/>
      <c r="R140" s="19"/>
      <c r="S140" s="20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55"/>
      <c r="AH140" s="58"/>
      <c r="AI140" s="32"/>
      <c r="AJ140" s="32"/>
      <c r="AK140" s="32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</row>
    <row r="141" spans="1:110" s="31" customFormat="1">
      <c r="A141" s="30"/>
      <c r="B141" s="30"/>
      <c r="C141" s="39"/>
      <c r="D141" s="39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19"/>
      <c r="S141" s="20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55"/>
      <c r="AH141" s="58"/>
      <c r="AI141" s="32"/>
      <c r="AJ141" s="32"/>
      <c r="AK141" s="32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</row>
    <row r="142" spans="1:110" s="31" customFormat="1">
      <c r="A142" s="30"/>
      <c r="B142" s="30"/>
      <c r="C142" s="32"/>
      <c r="D142" s="32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19"/>
      <c r="S142" s="20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55"/>
      <c r="AH142" s="58"/>
      <c r="AI142" s="32"/>
      <c r="AJ142" s="32"/>
      <c r="AK142" s="32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</row>
    <row r="143" spans="1:110" s="31" customFormat="1">
      <c r="A143" s="30"/>
      <c r="B143" s="30"/>
      <c r="C143" s="32"/>
      <c r="D143" s="32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19"/>
      <c r="S143" s="20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55"/>
      <c r="AH143" s="58"/>
      <c r="AI143" s="32"/>
      <c r="AJ143" s="32"/>
      <c r="AK143" s="32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</row>
    <row r="144" spans="1:110" s="31" customFormat="1">
      <c r="A144" s="30"/>
      <c r="B144" s="30"/>
      <c r="C144" s="32"/>
      <c r="D144" s="32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19"/>
      <c r="S144" s="20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55"/>
      <c r="AH144" s="58"/>
      <c r="AI144" s="32"/>
      <c r="AJ144" s="32"/>
      <c r="AK144" s="32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</row>
    <row r="145" spans="1:110" s="31" customFormat="1">
      <c r="A145" s="30"/>
      <c r="B145" s="30"/>
      <c r="C145" s="32"/>
      <c r="D145" s="32"/>
      <c r="E145" s="30"/>
      <c r="F145" s="30"/>
      <c r="G145" s="30"/>
      <c r="H145" s="30"/>
      <c r="I145" s="30"/>
      <c r="J145" s="30"/>
      <c r="K145" s="112"/>
      <c r="L145" s="113"/>
      <c r="M145" s="55"/>
      <c r="N145" s="55"/>
      <c r="O145" s="30"/>
      <c r="P145" s="30"/>
      <c r="Q145" s="30"/>
      <c r="R145" s="19"/>
      <c r="S145" s="20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55"/>
      <c r="AH145" s="58"/>
      <c r="AI145" s="32"/>
      <c r="AJ145" s="32"/>
      <c r="AK145" s="32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</row>
    <row r="146" spans="1:110" s="31" customFormat="1">
      <c r="A146" s="30"/>
      <c r="B146" s="30"/>
      <c r="C146" s="32"/>
      <c r="D146" s="32"/>
      <c r="E146" s="30"/>
      <c r="F146" s="30"/>
      <c r="G146" s="30"/>
      <c r="H146" s="30"/>
      <c r="I146" s="30"/>
      <c r="J146" s="30"/>
      <c r="K146" s="112"/>
      <c r="L146" s="113"/>
      <c r="M146" s="55"/>
      <c r="N146" s="55"/>
      <c r="O146" s="30"/>
      <c r="P146" s="30"/>
      <c r="Q146" s="30"/>
      <c r="R146" s="19"/>
      <c r="S146" s="20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55"/>
      <c r="AH146" s="58"/>
      <c r="AI146" s="32"/>
      <c r="AJ146" s="32"/>
      <c r="AK146" s="32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</row>
    <row r="147" spans="1:110" s="31" customFormat="1">
      <c r="A147" s="30"/>
      <c r="B147" s="30"/>
      <c r="C147" s="32"/>
      <c r="D147" s="32"/>
      <c r="E147" s="30"/>
      <c r="F147" s="30"/>
      <c r="G147" s="30"/>
      <c r="H147" s="30"/>
      <c r="I147" s="30"/>
      <c r="J147" s="30"/>
      <c r="K147" s="112"/>
      <c r="L147" s="113"/>
      <c r="M147" s="55"/>
      <c r="N147" s="55"/>
      <c r="O147" s="30"/>
      <c r="P147" s="30"/>
      <c r="Q147" s="30"/>
      <c r="R147" s="19"/>
      <c r="S147" s="20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55"/>
      <c r="AH147" s="58"/>
      <c r="AI147" s="32"/>
      <c r="AJ147" s="32"/>
      <c r="AK147" s="32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</row>
    <row r="148" spans="1:110" s="31" customFormat="1">
      <c r="A148" s="30"/>
      <c r="B148" s="30"/>
      <c r="C148" s="32"/>
      <c r="D148" s="32"/>
      <c r="E148" s="30"/>
      <c r="F148" s="30"/>
      <c r="G148" s="30"/>
      <c r="H148" s="30"/>
      <c r="I148" s="30"/>
      <c r="J148" s="30"/>
      <c r="K148" s="112"/>
      <c r="L148" s="113"/>
      <c r="M148" s="55"/>
      <c r="N148" s="55"/>
      <c r="O148" s="30"/>
      <c r="P148" s="30"/>
      <c r="Q148" s="30"/>
      <c r="R148" s="19"/>
      <c r="S148" s="20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55"/>
      <c r="AH148" s="58"/>
      <c r="AI148" s="32"/>
      <c r="AJ148" s="32"/>
      <c r="AK148" s="32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</row>
    <row r="149" spans="1:110" s="31" customFormat="1">
      <c r="A149" s="30"/>
      <c r="B149" s="30"/>
      <c r="C149" s="32"/>
      <c r="D149" s="32"/>
      <c r="E149" s="30"/>
      <c r="F149" s="30"/>
      <c r="G149" s="30"/>
      <c r="H149" s="30"/>
      <c r="I149" s="30"/>
      <c r="J149" s="30"/>
      <c r="K149" s="112"/>
      <c r="L149" s="113"/>
      <c r="M149" s="55"/>
      <c r="N149" s="55"/>
      <c r="O149" s="30"/>
      <c r="P149" s="30"/>
      <c r="Q149" s="30"/>
      <c r="R149" s="19"/>
      <c r="S149" s="20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55"/>
      <c r="AH149" s="58"/>
      <c r="AI149" s="32"/>
      <c r="AJ149" s="32"/>
      <c r="AK149" s="32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</row>
    <row r="150" spans="1:110" s="31" customFormat="1">
      <c r="A150" s="30"/>
      <c r="B150" s="30"/>
      <c r="C150" s="32"/>
      <c r="D150" s="32"/>
      <c r="E150" s="30"/>
      <c r="F150" s="30"/>
      <c r="G150" s="30"/>
      <c r="H150" s="30"/>
      <c r="I150" s="30"/>
      <c r="J150" s="30"/>
      <c r="K150" s="112"/>
      <c r="L150" s="113"/>
      <c r="M150" s="55"/>
      <c r="N150" s="55"/>
      <c r="O150" s="30"/>
      <c r="P150" s="30"/>
      <c r="Q150" s="30"/>
      <c r="R150" s="19"/>
      <c r="S150" s="20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55"/>
      <c r="AH150" s="58"/>
      <c r="AI150" s="32"/>
      <c r="AJ150" s="32"/>
      <c r="AK150" s="32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</row>
    <row r="151" spans="1:110" s="31" customFormat="1">
      <c r="A151" s="30"/>
      <c r="B151" s="30"/>
      <c r="C151" s="32"/>
      <c r="D151" s="32"/>
      <c r="E151" s="30"/>
      <c r="F151" s="30"/>
      <c r="G151" s="30"/>
      <c r="H151" s="30"/>
      <c r="I151" s="30"/>
      <c r="J151" s="30"/>
      <c r="K151" s="112"/>
      <c r="L151" s="113"/>
      <c r="M151" s="55"/>
      <c r="N151" s="55"/>
      <c r="O151" s="30"/>
      <c r="P151" s="30"/>
      <c r="Q151" s="30"/>
      <c r="R151" s="19"/>
      <c r="S151" s="20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55"/>
      <c r="AH151" s="58"/>
      <c r="AI151" s="32"/>
      <c r="AJ151" s="32"/>
      <c r="AK151" s="32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</row>
    <row r="152" spans="1:110" s="31" customFormat="1">
      <c r="A152" s="30"/>
      <c r="B152" s="30"/>
      <c r="C152" s="32"/>
      <c r="D152" s="32"/>
      <c r="E152" s="30"/>
      <c r="F152" s="30"/>
      <c r="G152" s="30"/>
      <c r="H152" s="30"/>
      <c r="I152" s="30"/>
      <c r="J152" s="30"/>
      <c r="K152" s="4"/>
      <c r="L152" s="113"/>
      <c r="M152" s="55"/>
      <c r="N152" s="55"/>
      <c r="O152" s="30"/>
      <c r="P152" s="30"/>
      <c r="Q152" s="30"/>
      <c r="R152" s="19"/>
      <c r="S152" s="20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55"/>
      <c r="AH152" s="58"/>
      <c r="AI152" s="32"/>
      <c r="AJ152" s="32"/>
      <c r="AK152" s="32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</row>
    <row r="153" spans="1:110" s="31" customForma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4"/>
      <c r="L153" s="113"/>
      <c r="M153" s="55"/>
      <c r="N153" s="55"/>
      <c r="O153" s="30"/>
      <c r="P153" s="30"/>
      <c r="Q153" s="30"/>
      <c r="R153" s="19"/>
      <c r="S153" s="20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55"/>
      <c r="AH153" s="58"/>
      <c r="AI153" s="32"/>
      <c r="AJ153" s="32"/>
      <c r="AK153" s="32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</row>
    <row r="154" spans="1:110" s="31" customForma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4"/>
      <c r="L154" s="113"/>
      <c r="M154" s="55"/>
      <c r="N154" s="55"/>
      <c r="O154" s="30"/>
      <c r="P154" s="30"/>
      <c r="Q154" s="30"/>
      <c r="R154" s="19"/>
      <c r="S154" s="20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55"/>
      <c r="AH154" s="58"/>
      <c r="AI154" s="32"/>
      <c r="AJ154" s="32"/>
      <c r="AK154" s="32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</row>
    <row r="155" spans="1:110" s="31" customForma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112"/>
      <c r="L155" s="113"/>
      <c r="M155" s="55"/>
      <c r="N155" s="39"/>
      <c r="O155" s="30"/>
      <c r="P155" s="30"/>
      <c r="Q155" s="30"/>
      <c r="R155" s="19"/>
      <c r="S155" s="20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55"/>
      <c r="AH155" s="58"/>
      <c r="AI155" s="32"/>
      <c r="AJ155" s="32"/>
      <c r="AK155" s="32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</row>
    <row r="156" spans="1:110" s="31" customForma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112"/>
      <c r="L156" s="113"/>
      <c r="M156" s="55"/>
      <c r="N156" s="39"/>
      <c r="O156" s="30"/>
      <c r="P156" s="30"/>
      <c r="Q156" s="30"/>
      <c r="R156" s="19"/>
      <c r="S156" s="20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55"/>
      <c r="AH156" s="58"/>
      <c r="AI156" s="32"/>
      <c r="AJ156" s="32"/>
      <c r="AK156" s="32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</row>
    <row r="157" spans="1:110" s="31" customForma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4"/>
      <c r="L157" s="113"/>
      <c r="M157" s="55"/>
      <c r="N157" s="39"/>
      <c r="O157" s="30"/>
      <c r="P157" s="30"/>
      <c r="Q157" s="30"/>
      <c r="R157" s="19"/>
      <c r="S157" s="20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55"/>
      <c r="AH157" s="58"/>
      <c r="AI157" s="32"/>
      <c r="AJ157" s="32"/>
      <c r="AK157" s="32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</row>
    <row r="158" spans="1:110" s="31" customForma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112"/>
      <c r="L158" s="113"/>
      <c r="M158" s="55"/>
      <c r="N158" s="39"/>
      <c r="O158" s="30"/>
      <c r="P158" s="30"/>
      <c r="Q158" s="30"/>
      <c r="R158" s="19"/>
      <c r="S158" s="20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55"/>
      <c r="AH158" s="58"/>
      <c r="AI158" s="32"/>
      <c r="AJ158" s="32"/>
      <c r="AK158" s="32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</row>
    <row r="159" spans="1:110" s="31" customForma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112"/>
      <c r="L159" s="113"/>
      <c r="M159" s="55"/>
      <c r="N159" s="39"/>
      <c r="O159" s="30"/>
      <c r="P159" s="30"/>
      <c r="Q159" s="30"/>
      <c r="R159" s="19"/>
      <c r="S159" s="20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55"/>
      <c r="AH159" s="58"/>
      <c r="AI159" s="32"/>
      <c r="AJ159" s="32"/>
      <c r="AK159" s="32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</row>
    <row r="160" spans="1:110" s="31" customForma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112"/>
      <c r="L160" s="113"/>
      <c r="M160" s="55"/>
      <c r="N160" s="39"/>
      <c r="O160" s="30"/>
      <c r="P160" s="30"/>
      <c r="Q160" s="30"/>
      <c r="R160" s="19"/>
      <c r="S160" s="20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55"/>
      <c r="AH160" s="58"/>
      <c r="AI160" s="32"/>
      <c r="AJ160" s="32"/>
      <c r="AK160" s="32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</row>
    <row r="161" spans="1:110" s="31" customForma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112"/>
      <c r="L161" s="113"/>
      <c r="M161" s="55"/>
      <c r="N161" s="39"/>
      <c r="O161" s="30"/>
      <c r="P161" s="30"/>
      <c r="Q161" s="30"/>
      <c r="R161" s="19"/>
      <c r="S161" s="20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55"/>
      <c r="AH161" s="58"/>
      <c r="AI161" s="32"/>
      <c r="AJ161" s="32"/>
      <c r="AK161" s="32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</row>
    <row r="162" spans="1:110" s="31" customForma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112"/>
      <c r="L162" s="113"/>
      <c r="M162" s="55"/>
      <c r="N162" s="39"/>
      <c r="O162" s="30"/>
      <c r="P162" s="30"/>
      <c r="Q162" s="30"/>
      <c r="R162" s="19"/>
      <c r="S162" s="20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55"/>
      <c r="AH162" s="58"/>
      <c r="AI162" s="32"/>
      <c r="AJ162" s="32"/>
      <c r="AK162" s="32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</row>
    <row r="163" spans="1:110" s="31" customForma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112"/>
      <c r="L163" s="113"/>
      <c r="M163" s="55"/>
      <c r="N163" s="39"/>
      <c r="O163" s="30"/>
      <c r="P163" s="30"/>
      <c r="Q163" s="30"/>
      <c r="R163" s="19"/>
      <c r="S163" s="20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55"/>
      <c r="AH163" s="58"/>
      <c r="AI163" s="32"/>
      <c r="AJ163" s="32"/>
      <c r="AK163" s="32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</row>
    <row r="164" spans="1:110" s="31" customForma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112"/>
      <c r="L164" s="113"/>
      <c r="M164" s="55"/>
      <c r="N164" s="39"/>
      <c r="O164" s="30"/>
      <c r="P164" s="30"/>
      <c r="Q164" s="30"/>
      <c r="R164" s="19"/>
      <c r="S164" s="20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55"/>
      <c r="AH164" s="58"/>
      <c r="AI164" s="32"/>
      <c r="AJ164" s="32"/>
      <c r="AK164" s="32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</row>
    <row r="165" spans="1:110" s="31" customForma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112"/>
      <c r="L165" s="113"/>
      <c r="M165" s="55"/>
      <c r="N165" s="39"/>
      <c r="O165" s="30"/>
      <c r="P165" s="30"/>
      <c r="Q165" s="30"/>
      <c r="R165" s="19"/>
      <c r="S165" s="20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55"/>
      <c r="AH165" s="58"/>
      <c r="AI165" s="32"/>
      <c r="AJ165" s="32"/>
      <c r="AK165" s="32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</row>
    <row r="166" spans="1:110" s="31" customForma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112"/>
      <c r="L166" s="113"/>
      <c r="M166" s="55"/>
      <c r="N166" s="39"/>
      <c r="O166" s="30"/>
      <c r="P166" s="30"/>
      <c r="Q166" s="30"/>
      <c r="R166" s="19"/>
      <c r="S166" s="20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55"/>
      <c r="AH166" s="58"/>
      <c r="AI166" s="32"/>
      <c r="AJ166" s="32"/>
      <c r="AK166" s="32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</row>
    <row r="167" spans="1:110">
      <c r="K167" s="112"/>
      <c r="L167" s="113"/>
      <c r="M167" s="55"/>
      <c r="N167" s="39"/>
    </row>
    <row r="168" spans="1:110">
      <c r="K168" s="112"/>
      <c r="L168" s="113"/>
      <c r="M168" s="55"/>
      <c r="N168" s="39"/>
    </row>
    <row r="169" spans="1:110">
      <c r="K169" s="112"/>
      <c r="L169" s="113"/>
      <c r="M169" s="55"/>
    </row>
    <row r="170" spans="1:110">
      <c r="K170" s="112"/>
      <c r="L170" s="113"/>
      <c r="M170" s="55"/>
    </row>
    <row r="171" spans="1:110">
      <c r="K171" s="112"/>
      <c r="L171" s="113"/>
      <c r="M171" s="55"/>
    </row>
    <row r="172" spans="1:110">
      <c r="K172" s="4"/>
      <c r="L172" s="113"/>
      <c r="M172" s="55"/>
    </row>
    <row r="173" spans="1:110">
      <c r="K173" s="112"/>
      <c r="L173" s="113"/>
      <c r="M173" s="55"/>
    </row>
    <row r="174" spans="1:110">
      <c r="K174" s="4"/>
      <c r="L174" s="113"/>
      <c r="M174" s="55"/>
    </row>
    <row r="175" spans="1:110">
      <c r="K175" s="4"/>
      <c r="L175" s="113"/>
      <c r="M175" s="55"/>
    </row>
    <row r="176" spans="1:110">
      <c r="K176" s="4"/>
      <c r="L176" s="113"/>
      <c r="M176" s="55"/>
    </row>
    <row r="177" spans="11:13">
      <c r="K177" s="4"/>
      <c r="L177" s="113"/>
      <c r="M177" s="55"/>
    </row>
    <row r="178" spans="11:13">
      <c r="K178" s="112"/>
      <c r="L178" s="113"/>
      <c r="M178" s="55"/>
    </row>
    <row r="179" spans="11:13">
      <c r="K179" s="4"/>
      <c r="L179" s="4"/>
      <c r="M179" s="4"/>
    </row>
    <row r="180" spans="11:13">
      <c r="K180" s="4"/>
      <c r="L180" s="4"/>
      <c r="M180" s="4"/>
    </row>
    <row r="181" spans="11:13">
      <c r="K181" s="4"/>
      <c r="L181" s="4"/>
      <c r="M181" s="4"/>
    </row>
    <row r="182" spans="11:13">
      <c r="K182" s="4"/>
      <c r="L182" s="4"/>
      <c r="M182" s="4"/>
    </row>
    <row r="183" spans="11:13">
      <c r="K183" s="4"/>
      <c r="L183" s="4"/>
      <c r="M183" s="4"/>
    </row>
    <row r="184" spans="11:13">
      <c r="K184" s="4"/>
      <c r="L184" s="4"/>
      <c r="M184" s="4"/>
    </row>
    <row r="185" spans="11:13">
      <c r="K185" s="4"/>
      <c r="L185" s="4"/>
      <c r="M185" s="4"/>
    </row>
    <row r="186" spans="11:13">
      <c r="K186" s="4"/>
      <c r="L186" s="4"/>
      <c r="M186" s="4"/>
    </row>
    <row r="187" spans="11:13">
      <c r="K187" s="4"/>
      <c r="L187" s="4"/>
      <c r="M187" s="4"/>
    </row>
    <row r="188" spans="11:13">
      <c r="K188" s="4"/>
      <c r="L188" s="4"/>
      <c r="M188" s="4"/>
    </row>
    <row r="189" spans="11:13">
      <c r="K189" s="4"/>
      <c r="L189" s="4"/>
      <c r="M189" s="4"/>
    </row>
    <row r="190" spans="11:13">
      <c r="K190" s="4"/>
      <c r="L190" s="4"/>
      <c r="M190" s="4"/>
    </row>
    <row r="191" spans="11:13">
      <c r="K191" s="4"/>
      <c r="L191" s="4"/>
      <c r="M191" s="4"/>
    </row>
    <row r="192" spans="11:13">
      <c r="K192" s="4"/>
      <c r="L192" s="4"/>
      <c r="M192" s="4"/>
    </row>
    <row r="193" spans="11:13">
      <c r="K193" s="4"/>
      <c r="L193" s="4"/>
      <c r="M193" s="4"/>
    </row>
    <row r="194" spans="11:13">
      <c r="K194" s="4"/>
      <c r="L194" s="4"/>
      <c r="M194" s="4"/>
    </row>
    <row r="195" spans="11:13">
      <c r="K195" s="4"/>
      <c r="L195" s="4"/>
      <c r="M195" s="4"/>
    </row>
    <row r="196" spans="11:13">
      <c r="K196" s="4"/>
      <c r="L196" s="4"/>
      <c r="M196" s="4"/>
    </row>
    <row r="197" spans="11:13">
      <c r="K197" s="4"/>
      <c r="L197" s="4"/>
      <c r="M197" s="4"/>
    </row>
    <row r="198" spans="11:13">
      <c r="K198" s="4"/>
      <c r="L198" s="4"/>
      <c r="M198" s="4"/>
    </row>
    <row r="199" spans="11:13">
      <c r="K199" s="4"/>
      <c r="L199" s="4"/>
      <c r="M199" s="4"/>
    </row>
    <row r="200" spans="11:13">
      <c r="K200" s="4"/>
      <c r="L200" s="4"/>
      <c r="M200" s="4"/>
    </row>
    <row r="201" spans="11:13">
      <c r="K201" s="4"/>
      <c r="L201" s="4"/>
      <c r="M201" s="4"/>
    </row>
    <row r="202" spans="11:13">
      <c r="K202" s="4"/>
      <c r="L202" s="4"/>
      <c r="M202" s="4"/>
    </row>
    <row r="203" spans="11:13">
      <c r="K203" s="4"/>
      <c r="L203" s="4"/>
      <c r="M203" s="4"/>
    </row>
    <row r="204" spans="11:13">
      <c r="K204" s="4"/>
      <c r="L204" s="4"/>
      <c r="M204" s="4"/>
    </row>
    <row r="205" spans="11:13">
      <c r="K205" s="4"/>
      <c r="L205" s="4"/>
      <c r="M205" s="4"/>
    </row>
    <row r="206" spans="11:13">
      <c r="K206" s="4"/>
      <c r="L206" s="4"/>
      <c r="M206" s="4"/>
    </row>
    <row r="207" spans="11:13">
      <c r="K207" s="4"/>
      <c r="L207" s="4"/>
      <c r="M207" s="4"/>
    </row>
    <row r="208" spans="11:13">
      <c r="K208" s="4"/>
      <c r="L208" s="4"/>
      <c r="M208" s="4"/>
    </row>
    <row r="209" spans="11:13">
      <c r="K209" s="4"/>
      <c r="L209" s="4"/>
      <c r="M209" s="4"/>
    </row>
    <row r="210" spans="11:13">
      <c r="K210" s="4"/>
      <c r="L210" s="4"/>
      <c r="M210" s="4"/>
    </row>
    <row r="211" spans="11:13">
      <c r="K211" s="4"/>
      <c r="L211" s="4"/>
      <c r="M211" s="4"/>
    </row>
    <row r="212" spans="11:13">
      <c r="K212" s="4"/>
      <c r="L212" s="4"/>
      <c r="M212" s="4"/>
    </row>
    <row r="213" spans="11:13">
      <c r="K213" s="4"/>
      <c r="L213" s="4"/>
      <c r="M213" s="4"/>
    </row>
    <row r="214" spans="11:13">
      <c r="K214" s="4"/>
      <c r="L214" s="4"/>
      <c r="M214" s="4"/>
    </row>
    <row r="215" spans="11:13">
      <c r="K215" s="4"/>
      <c r="L215" s="4"/>
      <c r="M215" s="4"/>
    </row>
    <row r="216" spans="11:13">
      <c r="K216" s="4"/>
      <c r="L216" s="4"/>
      <c r="M216" s="4"/>
    </row>
    <row r="217" spans="11:13">
      <c r="K217" s="4"/>
      <c r="L217" s="4"/>
      <c r="M217" s="4"/>
    </row>
    <row r="218" spans="11:13">
      <c r="K218" s="4"/>
      <c r="L218" s="4"/>
      <c r="M218" s="4"/>
    </row>
    <row r="219" spans="11:13">
      <c r="K219" s="4"/>
      <c r="L219" s="4"/>
      <c r="M219" s="4"/>
    </row>
    <row r="220" spans="11:13">
      <c r="K220" s="4"/>
      <c r="L220" s="4"/>
      <c r="M220" s="4"/>
    </row>
    <row r="221" spans="11:13">
      <c r="K221" s="4"/>
      <c r="L221" s="4"/>
      <c r="M221" s="4"/>
    </row>
    <row r="222" spans="11:13">
      <c r="K222" s="4"/>
      <c r="L222" s="4"/>
      <c r="M222" s="4"/>
    </row>
    <row r="223" spans="11:13">
      <c r="K223" s="4"/>
      <c r="L223" s="4"/>
      <c r="M223" s="4"/>
    </row>
    <row r="224" spans="11:13">
      <c r="K224" s="4"/>
      <c r="L224" s="4"/>
      <c r="M224" s="4"/>
    </row>
    <row r="225" spans="11:13">
      <c r="K225" s="4"/>
      <c r="L225" s="4"/>
      <c r="M225" s="4"/>
    </row>
    <row r="226" spans="11:13">
      <c r="K226" s="4"/>
      <c r="L226" s="4"/>
      <c r="M226" s="4"/>
    </row>
    <row r="227" spans="11:13">
      <c r="K227" s="4"/>
      <c r="L227" s="4"/>
      <c r="M227" s="4"/>
    </row>
    <row r="228" spans="11:13">
      <c r="K228" s="4"/>
      <c r="L228" s="4"/>
      <c r="M228" s="4"/>
    </row>
    <row r="229" spans="11:13">
      <c r="K229" s="4"/>
      <c r="L229" s="4"/>
      <c r="M229" s="4"/>
    </row>
    <row r="230" spans="11:13">
      <c r="K230" s="4"/>
      <c r="L230" s="4"/>
      <c r="M230" s="4"/>
    </row>
    <row r="231" spans="11:13">
      <c r="K231" s="4"/>
      <c r="L231" s="4"/>
      <c r="M231" s="4"/>
    </row>
    <row r="232" spans="11:13">
      <c r="K232" s="4"/>
      <c r="L232" s="4"/>
      <c r="M232" s="4"/>
    </row>
    <row r="233" spans="11:13">
      <c r="K233" s="4"/>
      <c r="L233" s="4"/>
      <c r="M233" s="4"/>
    </row>
    <row r="234" spans="11:13">
      <c r="K234" s="4"/>
      <c r="L234" s="4"/>
      <c r="M234" s="4"/>
    </row>
    <row r="235" spans="11:13">
      <c r="K235" s="4"/>
      <c r="L235" s="4"/>
      <c r="M235" s="4"/>
    </row>
    <row r="236" spans="11:13">
      <c r="K236" s="4"/>
      <c r="L236" s="4"/>
      <c r="M236" s="4"/>
    </row>
    <row r="237" spans="11:13">
      <c r="K237" s="4"/>
      <c r="L237" s="4"/>
      <c r="M237" s="4"/>
    </row>
    <row r="238" spans="11:13">
      <c r="K238" s="4"/>
      <c r="L238" s="4"/>
      <c r="M238" s="4"/>
    </row>
    <row r="239" spans="11:13">
      <c r="K239" s="4"/>
      <c r="L239" s="4"/>
      <c r="M239" s="4"/>
    </row>
    <row r="240" spans="11:13">
      <c r="K240" s="4"/>
      <c r="L240" s="4"/>
      <c r="M240" s="4"/>
    </row>
    <row r="241" spans="11:13">
      <c r="K241" s="4"/>
      <c r="L241" s="4"/>
      <c r="M241" s="4"/>
    </row>
    <row r="242" spans="11:13">
      <c r="K242" s="4"/>
      <c r="L242" s="4"/>
      <c r="M242" s="4"/>
    </row>
    <row r="243" spans="11:13">
      <c r="K243" s="4"/>
      <c r="L243" s="4"/>
      <c r="M243" s="4"/>
    </row>
    <row r="244" spans="11:13">
      <c r="K244" s="4"/>
      <c r="L244" s="4"/>
      <c r="M244" s="4"/>
    </row>
    <row r="245" spans="11:13">
      <c r="K245" s="4"/>
      <c r="L245" s="4"/>
      <c r="M245" s="4"/>
    </row>
    <row r="246" spans="11:13">
      <c r="K246" s="4"/>
      <c r="L246" s="4"/>
      <c r="M246" s="4"/>
    </row>
    <row r="247" spans="11:13">
      <c r="K247" s="4"/>
      <c r="L247" s="4"/>
      <c r="M247" s="4"/>
    </row>
    <row r="248" spans="11:13">
      <c r="K248" s="4"/>
      <c r="L248" s="4"/>
      <c r="M248" s="4"/>
    </row>
    <row r="249" spans="11:13">
      <c r="K249" s="4"/>
      <c r="L249" s="4"/>
      <c r="M249" s="4"/>
    </row>
    <row r="250" spans="11:13">
      <c r="K250" s="4"/>
      <c r="L250" s="4"/>
      <c r="M250" s="4"/>
    </row>
    <row r="251" spans="11:13">
      <c r="K251" s="4"/>
      <c r="L251" s="4"/>
      <c r="M251" s="4"/>
    </row>
    <row r="252" spans="11:13">
      <c r="K252" s="4"/>
      <c r="L252" s="4"/>
      <c r="M252" s="4"/>
    </row>
    <row r="253" spans="11:13">
      <c r="K253" s="4"/>
      <c r="L253" s="4"/>
      <c r="M253" s="4"/>
    </row>
    <row r="254" spans="11:13">
      <c r="K254" s="4"/>
      <c r="L254" s="4"/>
      <c r="M254" s="4"/>
    </row>
    <row r="255" spans="11:13">
      <c r="K255" s="4"/>
      <c r="L255" s="4"/>
      <c r="M255" s="4"/>
    </row>
    <row r="256" spans="11:13">
      <c r="K256" s="4"/>
      <c r="L256" s="4"/>
      <c r="M256" s="4"/>
    </row>
    <row r="257" spans="11:13">
      <c r="K257" s="4"/>
      <c r="L257" s="4"/>
      <c r="M257" s="4"/>
    </row>
    <row r="258" spans="11:13">
      <c r="K258" s="4"/>
      <c r="L258" s="4"/>
      <c r="M258" s="4"/>
    </row>
    <row r="259" spans="11:13">
      <c r="K259" s="4"/>
      <c r="L259" s="4"/>
      <c r="M259" s="4"/>
    </row>
    <row r="260" spans="11:13">
      <c r="K260" s="4"/>
      <c r="L260" s="4"/>
      <c r="M260" s="4"/>
    </row>
    <row r="261" spans="11:13">
      <c r="K261" s="4"/>
      <c r="L261" s="4"/>
      <c r="M261" s="4"/>
    </row>
    <row r="262" spans="11:13">
      <c r="K262" s="4"/>
      <c r="L262" s="4"/>
      <c r="M262" s="4"/>
    </row>
    <row r="263" spans="11:13">
      <c r="K263" s="4"/>
      <c r="L263" s="4"/>
      <c r="M263" s="4"/>
    </row>
    <row r="264" spans="11:13">
      <c r="K264" s="4"/>
      <c r="L264" s="4"/>
      <c r="M264" s="4"/>
    </row>
    <row r="265" spans="11:13">
      <c r="K265" s="4"/>
      <c r="L265" s="4"/>
      <c r="M265" s="4"/>
    </row>
    <row r="266" spans="11:13">
      <c r="K266" s="4"/>
      <c r="L266" s="4"/>
      <c r="M266" s="4"/>
    </row>
    <row r="267" spans="11:13">
      <c r="K267" s="4"/>
      <c r="L267" s="4"/>
      <c r="M267" s="4"/>
    </row>
    <row r="268" spans="11:13">
      <c r="K268" s="4"/>
      <c r="L268" s="4"/>
      <c r="M268" s="4"/>
    </row>
    <row r="269" spans="11:13">
      <c r="K269" s="4"/>
      <c r="L269" s="4"/>
      <c r="M269" s="4"/>
    </row>
    <row r="270" spans="11:13">
      <c r="K270" s="112"/>
      <c r="L270" s="113"/>
      <c r="M270" s="55"/>
    </row>
    <row r="271" spans="11:13">
      <c r="K271" s="112"/>
      <c r="L271" s="113"/>
      <c r="M271" s="55"/>
    </row>
    <row r="272" spans="11:13">
      <c r="K272" s="112"/>
      <c r="L272" s="113"/>
      <c r="M272" s="55"/>
    </row>
    <row r="273" spans="11:13">
      <c r="K273" s="112"/>
      <c r="L273" s="113"/>
      <c r="M273" s="55"/>
    </row>
    <row r="274" spans="11:13">
      <c r="K274" s="112"/>
      <c r="L274" s="113"/>
      <c r="M274" s="55"/>
    </row>
    <row r="275" spans="11:13">
      <c r="K275" s="112"/>
      <c r="L275" s="113"/>
      <c r="M275" s="55"/>
    </row>
    <row r="276" spans="11:13">
      <c r="K276" s="112"/>
      <c r="L276" s="113"/>
      <c r="M276" s="55"/>
    </row>
    <row r="277" spans="11:13">
      <c r="K277" s="112"/>
      <c r="L277" s="113"/>
      <c r="M277" s="55"/>
    </row>
    <row r="278" spans="11:13">
      <c r="K278" s="112"/>
      <c r="L278" s="113"/>
      <c r="M278" s="55"/>
    </row>
    <row r="279" spans="11:13">
      <c r="K279" s="112"/>
      <c r="L279" s="113"/>
      <c r="M279" s="55"/>
    </row>
    <row r="280" spans="11:13">
      <c r="K280" s="112"/>
      <c r="L280" s="113"/>
      <c r="M280" s="55"/>
    </row>
    <row r="281" spans="11:13">
      <c r="K281" s="112"/>
      <c r="L281" s="113"/>
      <c r="M281" s="55"/>
    </row>
    <row r="282" spans="11:13">
      <c r="K282" s="112"/>
      <c r="L282" s="113"/>
      <c r="M282" s="55"/>
    </row>
    <row r="283" spans="11:13">
      <c r="K283" s="112"/>
      <c r="L283" s="113"/>
      <c r="M283" s="55"/>
    </row>
    <row r="284" spans="11:13">
      <c r="K284" s="112"/>
      <c r="L284" s="113"/>
      <c r="M284" s="55"/>
    </row>
    <row r="285" spans="11:13">
      <c r="K285" s="112"/>
      <c r="L285" s="113"/>
      <c r="M285" s="55"/>
    </row>
    <row r="286" spans="11:13">
      <c r="K286" s="112"/>
      <c r="L286" s="113"/>
      <c r="M286" s="55"/>
    </row>
    <row r="287" spans="11:13">
      <c r="K287" s="112"/>
      <c r="L287" s="113"/>
      <c r="M287" s="55"/>
    </row>
    <row r="288" spans="11:13">
      <c r="K288" s="112"/>
      <c r="L288" s="113"/>
      <c r="M288" s="55"/>
    </row>
    <row r="289" spans="11:13">
      <c r="K289" s="112"/>
      <c r="L289" s="113"/>
      <c r="M289" s="55"/>
    </row>
    <row r="290" spans="11:13">
      <c r="K290" s="112"/>
      <c r="L290" s="113"/>
      <c r="M290" s="55"/>
    </row>
    <row r="291" spans="11:13">
      <c r="K291" s="112"/>
      <c r="L291" s="113"/>
      <c r="M291" s="55"/>
    </row>
    <row r="292" spans="11:13">
      <c r="K292" s="112"/>
      <c r="L292" s="113"/>
      <c r="M292" s="55"/>
    </row>
    <row r="293" spans="11:13">
      <c r="K293" s="112"/>
      <c r="L293" s="113"/>
      <c r="M293" s="55"/>
    </row>
    <row r="294" spans="11:13">
      <c r="K294" s="112"/>
      <c r="L294" s="113"/>
      <c r="M294" s="55"/>
    </row>
    <row r="295" spans="11:13">
      <c r="K295" s="112"/>
      <c r="L295" s="113"/>
      <c r="M295" s="55"/>
    </row>
    <row r="296" spans="11:13">
      <c r="K296" s="112"/>
      <c r="L296" s="113"/>
      <c r="M296" s="55"/>
    </row>
    <row r="297" spans="11:13">
      <c r="K297" s="112"/>
      <c r="L297" s="113"/>
      <c r="M297" s="55"/>
    </row>
    <row r="298" spans="11:13">
      <c r="K298" s="112"/>
      <c r="L298" s="113"/>
      <c r="M298" s="55"/>
    </row>
    <row r="299" spans="11:13">
      <c r="K299" s="112"/>
      <c r="L299" s="113"/>
      <c r="M299" s="55"/>
    </row>
    <row r="300" spans="11:13">
      <c r="K300" s="112"/>
      <c r="L300" s="113"/>
      <c r="M300" s="55"/>
    </row>
    <row r="301" spans="11:13">
      <c r="K301" s="112"/>
      <c r="L301" s="113"/>
      <c r="M301" s="55"/>
    </row>
    <row r="302" spans="11:13">
      <c r="K302" s="112"/>
      <c r="L302" s="113"/>
      <c r="M302" s="55"/>
    </row>
    <row r="303" spans="11:13">
      <c r="K303" s="112"/>
      <c r="L303" s="113"/>
      <c r="M303" s="55"/>
    </row>
    <row r="304" spans="11:13">
      <c r="K304" s="112"/>
      <c r="L304" s="113"/>
      <c r="M304" s="55"/>
    </row>
    <row r="305" spans="11:13">
      <c r="K305" s="112"/>
      <c r="L305" s="113"/>
      <c r="M305" s="55"/>
    </row>
    <row r="306" spans="11:13">
      <c r="K306" s="112"/>
      <c r="L306" s="113"/>
      <c r="M306" s="55"/>
    </row>
    <row r="307" spans="11:13">
      <c r="K307" s="112"/>
      <c r="L307" s="113"/>
      <c r="M307" s="55"/>
    </row>
    <row r="308" spans="11:13">
      <c r="K308" s="112"/>
      <c r="L308" s="113"/>
      <c r="M308" s="55"/>
    </row>
    <row r="309" spans="11:13">
      <c r="K309" s="112"/>
      <c r="L309" s="113"/>
      <c r="M309" s="55"/>
    </row>
    <row r="310" spans="11:13">
      <c r="K310" s="112"/>
      <c r="L310" s="113"/>
      <c r="M310" s="55"/>
    </row>
    <row r="311" spans="11:13">
      <c r="K311" s="112"/>
      <c r="L311" s="113"/>
      <c r="M311" s="55"/>
    </row>
    <row r="312" spans="11:13">
      <c r="K312" s="112"/>
      <c r="L312" s="113"/>
      <c r="M312" s="55"/>
    </row>
    <row r="313" spans="11:13">
      <c r="K313" s="112"/>
      <c r="L313" s="113"/>
      <c r="M313" s="55"/>
    </row>
    <row r="314" spans="11:13">
      <c r="K314" s="112"/>
      <c r="L314" s="113"/>
      <c r="M314" s="55"/>
    </row>
    <row r="315" spans="11:13">
      <c r="K315" s="112"/>
      <c r="L315" s="113"/>
      <c r="M315" s="55"/>
    </row>
    <row r="316" spans="11:13">
      <c r="K316" s="112"/>
      <c r="L316" s="113"/>
      <c r="M316" s="55"/>
    </row>
    <row r="317" spans="11:13">
      <c r="K317" s="112"/>
      <c r="L317" s="113"/>
      <c r="M317" s="55"/>
    </row>
    <row r="318" spans="11:13">
      <c r="K318" s="112"/>
      <c r="L318" s="113"/>
      <c r="M318" s="55"/>
    </row>
    <row r="319" spans="11:13">
      <c r="K319" s="112"/>
      <c r="L319" s="113"/>
      <c r="M319" s="55"/>
    </row>
    <row r="320" spans="11:13">
      <c r="K320" s="112"/>
      <c r="L320" s="113"/>
      <c r="M320" s="55"/>
    </row>
    <row r="321" spans="11:13">
      <c r="K321" s="112"/>
      <c r="L321" s="113"/>
      <c r="M321" s="55"/>
    </row>
    <row r="322" spans="11:13">
      <c r="K322" s="112"/>
      <c r="L322" s="113"/>
      <c r="M322" s="55"/>
    </row>
    <row r="323" spans="11:13">
      <c r="K323" s="112"/>
      <c r="L323" s="113"/>
      <c r="M323" s="55"/>
    </row>
    <row r="324" spans="11:13">
      <c r="K324" s="112"/>
      <c r="L324" s="113"/>
      <c r="M324" s="55"/>
    </row>
    <row r="325" spans="11:13">
      <c r="K325" s="112"/>
      <c r="L325" s="113"/>
      <c r="M325" s="55"/>
    </row>
    <row r="326" spans="11:13">
      <c r="K326" s="112"/>
      <c r="L326" s="113"/>
      <c r="M326" s="55"/>
    </row>
    <row r="327" spans="11:13">
      <c r="K327" s="112"/>
      <c r="L327" s="113"/>
      <c r="M327" s="55"/>
    </row>
    <row r="328" spans="11:13">
      <c r="K328" s="112"/>
      <c r="L328" s="113"/>
      <c r="M328" s="55"/>
    </row>
    <row r="329" spans="11:13">
      <c r="K329" s="112"/>
      <c r="L329" s="113"/>
      <c r="M329" s="55"/>
    </row>
    <row r="330" spans="11:13">
      <c r="K330" s="112"/>
      <c r="L330" s="113"/>
      <c r="M330" s="55"/>
    </row>
    <row r="331" spans="11:13">
      <c r="K331" s="112"/>
      <c r="L331" s="113"/>
      <c r="M331" s="55"/>
    </row>
    <row r="332" spans="11:13">
      <c r="K332" s="112"/>
      <c r="L332" s="113"/>
      <c r="M332" s="55"/>
    </row>
    <row r="333" spans="11:13">
      <c r="K333" s="112"/>
      <c r="L333" s="113"/>
      <c r="M333" s="55"/>
    </row>
    <row r="334" spans="11:13">
      <c r="K334" s="112"/>
      <c r="L334" s="113"/>
      <c r="M334" s="55"/>
    </row>
    <row r="335" spans="11:13">
      <c r="K335" s="112"/>
      <c r="L335" s="113"/>
      <c r="M335" s="55"/>
    </row>
    <row r="336" spans="11:13">
      <c r="K336" s="112"/>
      <c r="L336" s="113"/>
      <c r="M336" s="55"/>
    </row>
    <row r="337" spans="11:14">
      <c r="K337" s="112"/>
      <c r="L337" s="113"/>
      <c r="M337" s="55"/>
    </row>
    <row r="338" spans="11:14">
      <c r="K338" s="112"/>
      <c r="L338" s="113"/>
      <c r="M338" s="55"/>
    </row>
    <row r="339" spans="11:14">
      <c r="K339" s="112"/>
      <c r="L339" s="113"/>
      <c r="M339" s="55"/>
    </row>
    <row r="340" spans="11:14">
      <c r="K340" s="112"/>
      <c r="L340" s="113"/>
      <c r="M340" s="55"/>
    </row>
    <row r="341" spans="11:14">
      <c r="K341" s="112"/>
      <c r="L341" s="113"/>
      <c r="M341" s="55"/>
    </row>
    <row r="342" spans="11:14">
      <c r="K342" s="112"/>
      <c r="L342" s="113"/>
      <c r="M342" s="55"/>
    </row>
    <row r="343" spans="11:14">
      <c r="K343" s="112"/>
      <c r="L343" s="113"/>
      <c r="M343" s="55"/>
    </row>
    <row r="344" spans="11:14">
      <c r="K344" s="112"/>
      <c r="L344" s="113"/>
      <c r="M344" s="55"/>
    </row>
    <row r="345" spans="11:14">
      <c r="K345" s="112"/>
      <c r="L345" s="113"/>
      <c r="M345" s="55"/>
      <c r="N345"/>
    </row>
    <row r="346" spans="11:14">
      <c r="K346" s="112"/>
      <c r="L346" s="113"/>
      <c r="M346" s="55"/>
      <c r="N346"/>
    </row>
    <row r="347" spans="11:14">
      <c r="K347" s="112"/>
      <c r="L347" s="113"/>
      <c r="M347" s="55"/>
      <c r="N347"/>
    </row>
    <row r="348" spans="11:14">
      <c r="K348" s="112"/>
      <c r="L348" s="113"/>
      <c r="M348" s="55"/>
      <c r="N348"/>
    </row>
    <row r="349" spans="11:14">
      <c r="K349" s="112"/>
      <c r="L349" s="113"/>
      <c r="M349" s="55"/>
      <c r="N349"/>
    </row>
    <row r="350" spans="11:14">
      <c r="K350" s="112"/>
      <c r="L350" s="113"/>
      <c r="M350" s="55"/>
      <c r="N350"/>
    </row>
    <row r="351" spans="11:14">
      <c r="K351" s="112"/>
      <c r="L351" s="113"/>
      <c r="M351" s="55"/>
      <c r="N351"/>
    </row>
    <row r="352" spans="11:14">
      <c r="K352" s="112"/>
      <c r="L352" s="113"/>
      <c r="M352" s="55"/>
      <c r="N352"/>
    </row>
    <row r="353" spans="11:14">
      <c r="K353" s="112"/>
      <c r="L353" s="113"/>
      <c r="M353" s="55"/>
      <c r="N353"/>
    </row>
    <row r="354" spans="11:14">
      <c r="K354" s="112"/>
      <c r="L354" s="113"/>
      <c r="M354" s="55"/>
      <c r="N354"/>
    </row>
    <row r="355" spans="11:14">
      <c r="K355" s="112"/>
      <c r="L355" s="113"/>
      <c r="M355" s="55"/>
    </row>
    <row r="356" spans="11:14">
      <c r="K356" s="112"/>
      <c r="L356" s="113"/>
      <c r="M356" s="55"/>
    </row>
    <row r="357" spans="11:14">
      <c r="K357" s="112"/>
      <c r="L357" s="113"/>
      <c r="M357" s="55"/>
    </row>
    <row r="358" spans="11:14">
      <c r="K358" s="112"/>
      <c r="L358" s="113"/>
      <c r="M358" s="55"/>
    </row>
    <row r="359" spans="11:14">
      <c r="K359" s="112"/>
      <c r="L359" s="113"/>
      <c r="M359" s="55"/>
    </row>
    <row r="360" spans="11:14">
      <c r="K360" s="112"/>
      <c r="L360" s="113"/>
      <c r="M360" s="55"/>
    </row>
    <row r="361" spans="11:14">
      <c r="K361" s="112"/>
      <c r="L361" s="113"/>
      <c r="M361" s="55"/>
    </row>
    <row r="362" spans="11:14">
      <c r="K362" s="112"/>
      <c r="L362" s="113"/>
      <c r="M362" s="55"/>
    </row>
    <row r="363" spans="11:14">
      <c r="K363" s="112"/>
      <c r="L363" s="113"/>
      <c r="M363" s="55"/>
    </row>
    <row r="364" spans="11:14">
      <c r="K364" s="112"/>
      <c r="L364" s="113"/>
      <c r="M364" s="55"/>
    </row>
    <row r="365" spans="11:14">
      <c r="K365" s="112"/>
      <c r="L365" s="113"/>
      <c r="M365" s="55"/>
    </row>
    <row r="366" spans="11:14">
      <c r="K366" s="112"/>
      <c r="L366" s="113"/>
      <c r="M366" s="55"/>
    </row>
    <row r="367" spans="11:14">
      <c r="K367" s="112"/>
      <c r="L367" s="113"/>
      <c r="M367" s="55"/>
    </row>
    <row r="368" spans="11:14">
      <c r="K368" s="112"/>
      <c r="L368" s="113"/>
      <c r="M368" s="55"/>
    </row>
    <row r="369" spans="11:13">
      <c r="K369" s="112"/>
      <c r="L369" s="113"/>
      <c r="M369" s="55"/>
    </row>
    <row r="370" spans="11:13">
      <c r="K370" s="112"/>
      <c r="L370" s="113"/>
      <c r="M370" s="55"/>
    </row>
    <row r="371" spans="11:13">
      <c r="K371" s="112"/>
      <c r="L371" s="113"/>
      <c r="M371" s="55"/>
    </row>
    <row r="372" spans="11:13">
      <c r="K372" s="112"/>
      <c r="L372" s="113"/>
      <c r="M372" s="55"/>
    </row>
    <row r="373" spans="11:13">
      <c r="K373" s="112"/>
      <c r="L373" s="113"/>
      <c r="M373" s="55"/>
    </row>
    <row r="374" spans="11:13">
      <c r="K374" s="112"/>
      <c r="L374" s="113"/>
      <c r="M374" s="55"/>
    </row>
    <row r="375" spans="11:13">
      <c r="K375" s="112"/>
      <c r="L375" s="113"/>
      <c r="M375" s="55"/>
    </row>
    <row r="376" spans="11:13">
      <c r="K376" s="112"/>
      <c r="L376" s="113"/>
      <c r="M376" s="55"/>
    </row>
    <row r="377" spans="11:13">
      <c r="K377" s="112"/>
      <c r="L377" s="113"/>
      <c r="M377" s="55"/>
    </row>
    <row r="378" spans="11:13">
      <c r="K378" s="112"/>
      <c r="L378" s="113"/>
      <c r="M378" s="55"/>
    </row>
    <row r="379" spans="11:13">
      <c r="K379" s="112"/>
      <c r="L379" s="113"/>
      <c r="M379" s="55"/>
    </row>
    <row r="380" spans="11:13">
      <c r="K380" s="112"/>
      <c r="L380" s="113"/>
      <c r="M380" s="55"/>
    </row>
    <row r="381" spans="11:13">
      <c r="K381" s="112"/>
      <c r="L381" s="113"/>
      <c r="M381" s="55"/>
    </row>
    <row r="382" spans="11:13">
      <c r="K382" s="112"/>
      <c r="L382" s="113"/>
      <c r="M382" s="55"/>
    </row>
    <row r="383" spans="11:13">
      <c r="K383" s="112"/>
      <c r="L383" s="113"/>
      <c r="M383" s="55"/>
    </row>
    <row r="384" spans="11:13">
      <c r="K384" s="112"/>
      <c r="L384" s="113"/>
      <c r="M384" s="55"/>
    </row>
    <row r="385" spans="11:13">
      <c r="K385" s="112"/>
      <c r="L385" s="113"/>
      <c r="M385" s="55"/>
    </row>
    <row r="386" spans="11:13">
      <c r="K386" s="112"/>
      <c r="L386" s="113"/>
      <c r="M386" s="55"/>
    </row>
    <row r="387" spans="11:13">
      <c r="K387" s="112"/>
      <c r="L387" s="113"/>
      <c r="M387" s="55"/>
    </row>
    <row r="388" spans="11:13">
      <c r="K388" s="112"/>
      <c r="L388" s="113"/>
      <c r="M388" s="55"/>
    </row>
    <row r="389" spans="11:13">
      <c r="K389" s="112"/>
      <c r="L389" s="113"/>
      <c r="M389" s="55"/>
    </row>
    <row r="390" spans="11:13">
      <c r="K390" s="112"/>
      <c r="L390" s="113"/>
      <c r="M390" s="55"/>
    </row>
    <row r="391" spans="11:13">
      <c r="K391" s="112"/>
      <c r="L391" s="113"/>
      <c r="M391" s="55"/>
    </row>
    <row r="392" spans="11:13">
      <c r="K392" s="112"/>
      <c r="L392" s="113"/>
      <c r="M392" s="55"/>
    </row>
    <row r="393" spans="11:13">
      <c r="K393" s="112"/>
      <c r="L393" s="113"/>
      <c r="M393" s="55"/>
    </row>
    <row r="394" spans="11:13">
      <c r="K394" s="112"/>
      <c r="L394" s="113"/>
      <c r="M394" s="55"/>
    </row>
    <row r="395" spans="11:13">
      <c r="K395" s="112"/>
      <c r="L395" s="113"/>
      <c r="M395" s="55"/>
    </row>
    <row r="396" spans="11:13">
      <c r="K396" s="112"/>
      <c r="L396" s="113"/>
      <c r="M396" s="55"/>
    </row>
    <row r="397" spans="11:13">
      <c r="K397" s="112"/>
      <c r="L397" s="113"/>
      <c r="M397" s="55"/>
    </row>
    <row r="398" spans="11:13">
      <c r="K398" s="4"/>
      <c r="L398" s="113"/>
      <c r="M398" s="55"/>
    </row>
    <row r="399" spans="11:13">
      <c r="K399" s="4"/>
      <c r="L399" s="113"/>
      <c r="M399" s="55"/>
    </row>
    <row r="400" spans="11:13">
      <c r="K400" s="112"/>
      <c r="L400" s="113"/>
      <c r="M400" s="55"/>
    </row>
    <row r="401" spans="11:13">
      <c r="K401" s="112"/>
      <c r="L401" s="113"/>
      <c r="M401" s="55"/>
    </row>
    <row r="402" spans="11:13">
      <c r="K402" s="112"/>
      <c r="L402" s="113"/>
      <c r="M402" s="55"/>
    </row>
    <row r="403" spans="11:13">
      <c r="K403" s="112"/>
      <c r="L403" s="113"/>
      <c r="M403" s="55"/>
    </row>
    <row r="404" spans="11:13">
      <c r="K404" s="112"/>
      <c r="L404" s="113"/>
      <c r="M404" s="55"/>
    </row>
    <row r="405" spans="11:13">
      <c r="K405" s="112"/>
      <c r="L405" s="113"/>
      <c r="M405" s="55"/>
    </row>
    <row r="406" spans="11:13">
      <c r="K406" s="112"/>
      <c r="L406" s="113"/>
      <c r="M406" s="55"/>
    </row>
    <row r="407" spans="11:13">
      <c r="K407" s="112"/>
      <c r="L407" s="113"/>
      <c r="M407" s="55"/>
    </row>
    <row r="408" spans="11:13">
      <c r="K408" s="112"/>
      <c r="L408" s="113"/>
      <c r="M408" s="55"/>
    </row>
    <row r="409" spans="11:13">
      <c r="K409" s="112"/>
      <c r="L409" s="113"/>
      <c r="M409" s="55"/>
    </row>
    <row r="410" spans="11:13">
      <c r="K410" s="112"/>
      <c r="L410" s="113"/>
      <c r="M410" s="55"/>
    </row>
    <row r="411" spans="11:13">
      <c r="K411" s="112"/>
      <c r="L411" s="113"/>
      <c r="M411" s="55"/>
    </row>
    <row r="412" spans="11:13">
      <c r="K412" s="112"/>
      <c r="L412" s="113"/>
      <c r="M412" s="55"/>
    </row>
    <row r="413" spans="11:13">
      <c r="K413" s="4"/>
      <c r="L413" s="113"/>
      <c r="M413" s="55"/>
    </row>
    <row r="414" spans="11:13">
      <c r="K414" s="4"/>
      <c r="L414" s="113"/>
      <c r="M414" s="55"/>
    </row>
    <row r="415" spans="11:13">
      <c r="K415" s="112"/>
      <c r="L415" s="113"/>
      <c r="M415" s="55"/>
    </row>
    <row r="416" spans="11:13">
      <c r="K416" s="4"/>
      <c r="L416" s="113"/>
      <c r="M416" s="55"/>
    </row>
    <row r="417" spans="11:13">
      <c r="K417" s="112"/>
      <c r="L417" s="113"/>
      <c r="M417" s="55"/>
    </row>
    <row r="418" spans="11:13">
      <c r="K418" s="112"/>
      <c r="L418" s="113"/>
      <c r="M418" s="55"/>
    </row>
    <row r="419" spans="11:13">
      <c r="K419" s="112"/>
      <c r="L419" s="113"/>
      <c r="M419" s="55"/>
    </row>
    <row r="420" spans="11:13">
      <c r="K420" s="112"/>
      <c r="L420" s="113"/>
      <c r="M420" s="55"/>
    </row>
    <row r="421" spans="11:13">
      <c r="K421" s="112"/>
      <c r="L421" s="113"/>
      <c r="M421" s="55"/>
    </row>
    <row r="422" spans="11:13">
      <c r="K422" s="112"/>
      <c r="L422" s="113"/>
      <c r="M422" s="55"/>
    </row>
    <row r="423" spans="11:13">
      <c r="K423" s="112"/>
      <c r="L423" s="113"/>
      <c r="M423" s="55"/>
    </row>
    <row r="424" spans="11:13">
      <c r="K424" s="112"/>
      <c r="L424" s="113"/>
      <c r="M424" s="55"/>
    </row>
    <row r="425" spans="11:13">
      <c r="K425" s="112"/>
      <c r="L425" s="113"/>
      <c r="M425" s="55"/>
    </row>
    <row r="426" spans="11:13">
      <c r="K426" s="112"/>
      <c r="L426" s="113"/>
      <c r="M426" s="55"/>
    </row>
    <row r="427" spans="11:13">
      <c r="K427" s="112"/>
      <c r="L427" s="113"/>
      <c r="M427" s="55"/>
    </row>
    <row r="428" spans="11:13">
      <c r="K428" s="112"/>
      <c r="L428" s="113"/>
      <c r="M428" s="55"/>
    </row>
    <row r="429" spans="11:13">
      <c r="K429" s="112"/>
      <c r="L429" s="113"/>
      <c r="M429" s="55"/>
    </row>
    <row r="430" spans="11:13">
      <c r="K430" s="112"/>
      <c r="L430" s="113"/>
      <c r="M430" s="55"/>
    </row>
    <row r="431" spans="11:13">
      <c r="K431" s="112"/>
      <c r="L431" s="113"/>
      <c r="M431" s="55"/>
    </row>
    <row r="432" spans="11:13">
      <c r="K432" s="112"/>
      <c r="L432" s="113"/>
      <c r="M432" s="55"/>
    </row>
  </sheetData>
  <sheetProtection algorithmName="SHA-512" hashValue="Y2hv7K8QLrrdXyjRcPCpdyWL6hr3bDZULzmmbdRHWBOfimhmclsk0VRj4pxAzVGd5BFwsljLXb02nAWZ8wIUfQ==" saltValue="bydBintMnkymxo/QMgS1ag==" spinCount="100000" sheet="1" objects="1" scenarios="1"/>
  <mergeCells count="104">
    <mergeCell ref="Y3:Z3"/>
    <mergeCell ref="A4:B4"/>
    <mergeCell ref="C4:J4"/>
    <mergeCell ref="L4:N4"/>
    <mergeCell ref="Y4:Z4"/>
    <mergeCell ref="A5:A6"/>
    <mergeCell ref="B5:C6"/>
    <mergeCell ref="D5:D6"/>
    <mergeCell ref="E5:I6"/>
    <mergeCell ref="J5:M5"/>
    <mergeCell ref="N5:N6"/>
    <mergeCell ref="A1:N1"/>
    <mergeCell ref="A3:B3"/>
    <mergeCell ref="C3:J3"/>
    <mergeCell ref="L3:N3"/>
    <mergeCell ref="H7:H12"/>
    <mergeCell ref="I7:I12"/>
    <mergeCell ref="A13:A18"/>
    <mergeCell ref="B13:C18"/>
    <mergeCell ref="D13:D18"/>
    <mergeCell ref="E13:E18"/>
    <mergeCell ref="F13:F18"/>
    <mergeCell ref="G13:G18"/>
    <mergeCell ref="H13:H18"/>
    <mergeCell ref="I13:I18"/>
    <mergeCell ref="A7:A12"/>
    <mergeCell ref="B7:C12"/>
    <mergeCell ref="D7:D12"/>
    <mergeCell ref="E7:E12"/>
    <mergeCell ref="F7:F12"/>
    <mergeCell ref="G7:G12"/>
    <mergeCell ref="K31:M31"/>
    <mergeCell ref="A33:N33"/>
    <mergeCell ref="E38:M38"/>
    <mergeCell ref="G39:I39"/>
    <mergeCell ref="K39:L39"/>
    <mergeCell ref="A40:N40"/>
    <mergeCell ref="H19:H24"/>
    <mergeCell ref="I19:I24"/>
    <mergeCell ref="A25:A30"/>
    <mergeCell ref="B25:C30"/>
    <mergeCell ref="D25:D30"/>
    <mergeCell ref="E25:E30"/>
    <mergeCell ref="F25:F30"/>
    <mergeCell ref="G25:G30"/>
    <mergeCell ref="H25:H30"/>
    <mergeCell ref="I25:I30"/>
    <mergeCell ref="A19:A24"/>
    <mergeCell ref="B19:C24"/>
    <mergeCell ref="D19:D24"/>
    <mergeCell ref="E19:E24"/>
    <mergeCell ref="F19:F24"/>
    <mergeCell ref="G19:G24"/>
    <mergeCell ref="A44:A45"/>
    <mergeCell ref="B44:C45"/>
    <mergeCell ref="D44:D45"/>
    <mergeCell ref="E44:I45"/>
    <mergeCell ref="J44:M44"/>
    <mergeCell ref="N44:N45"/>
    <mergeCell ref="A42:B42"/>
    <mergeCell ref="C42:J42"/>
    <mergeCell ref="L42:N42"/>
    <mergeCell ref="A43:B43"/>
    <mergeCell ref="C43:J43"/>
    <mergeCell ref="L43:N43"/>
    <mergeCell ref="I46:I51"/>
    <mergeCell ref="A52:A57"/>
    <mergeCell ref="B52:C57"/>
    <mergeCell ref="D52:D57"/>
    <mergeCell ref="E52:E57"/>
    <mergeCell ref="F52:F57"/>
    <mergeCell ref="G52:G57"/>
    <mergeCell ref="H52:H57"/>
    <mergeCell ref="I52:I57"/>
    <mergeCell ref="A46:A51"/>
    <mergeCell ref="B46:C51"/>
    <mergeCell ref="D46:D51"/>
    <mergeCell ref="E46:E51"/>
    <mergeCell ref="F46:F51"/>
    <mergeCell ref="G46:G51"/>
    <mergeCell ref="K70:M70"/>
    <mergeCell ref="A72:N72"/>
    <mergeCell ref="E77:M77"/>
    <mergeCell ref="G78:I78"/>
    <mergeCell ref="K78:L78"/>
    <mergeCell ref="C37:D37"/>
    <mergeCell ref="C76:D76"/>
    <mergeCell ref="H58:H63"/>
    <mergeCell ref="I58:I63"/>
    <mergeCell ref="A64:A69"/>
    <mergeCell ref="B64:C69"/>
    <mergeCell ref="D64:D69"/>
    <mergeCell ref="E64:E69"/>
    <mergeCell ref="F64:F69"/>
    <mergeCell ref="G64:G69"/>
    <mergeCell ref="H64:H69"/>
    <mergeCell ref="I64:I69"/>
    <mergeCell ref="A58:A63"/>
    <mergeCell ref="B58:C63"/>
    <mergeCell ref="D58:D63"/>
    <mergeCell ref="E58:E63"/>
    <mergeCell ref="F58:F63"/>
    <mergeCell ref="G58:G63"/>
    <mergeCell ref="H46:H51"/>
  </mergeCells>
  <phoneticPr fontId="2"/>
  <dataValidations count="12">
    <dataValidation type="list" allowBlank="1" showInputMessage="1" showErrorMessage="1" error="リストから選んで入力してください。" prompt="リストから選んで入力してください。" sqref="B7:C30 B46:C69">
      <formula1>リレー種目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46:I69 I7:I30">
      <formula1>2</formula1>
    </dataValidation>
    <dataValidation type="textLength" imeMode="off" operator="equal" allowBlank="1" showInputMessage="1" showErrorMessage="1" prompt="半角で数字を入力してください。" sqref="G46:G69 G7:G30">
      <formula1>2</formula1>
    </dataValidation>
    <dataValidation type="textLength" imeMode="off" operator="equal" allowBlank="1" showInputMessage="1" showErrorMessage="1" prompt="半角で数字を入力してください。" sqref="E46:E69 E7:E30">
      <formula1>1</formula1>
    </dataValidation>
    <dataValidation type="list" allowBlank="1" showInputMessage="1" showErrorMessage="1" error="リストから選んで入力してください。" prompt="リストから選んで入力してください。" sqref="D46:D69 D19:D30">
      <formula1>チーム名</formula1>
    </dataValidation>
    <dataValidation imeMode="on" allowBlank="1" showInputMessage="1" showErrorMessage="1" sqref="C3:C4 K3 K42 C42:C43"/>
    <dataValidation imeMode="off" allowBlank="1" showInputMessage="1" showErrorMessage="1" sqref="L4:N4 J7:J30 J46:J69 L43:N43"/>
    <dataValidation imeMode="disabled" allowBlank="1" showInputMessage="1" showErrorMessage="1" sqref="L3:N3 L42:N42"/>
    <dataValidation type="list" imeMode="disabled" allowBlank="1" showInputMessage="1" showErrorMessage="1" prompt="学年を選択してください" sqref="M7:M30 M46:M69">
      <formula1>gakunen2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L7:L30 L46:L69"/>
    <dataValidation imeMode="hiragana" allowBlank="1" showInputMessage="1" showErrorMessage="1" prompt="姓と名の間に全角スペースを入れてください" sqref="K7:K30 K46:K69"/>
    <dataValidation type="list" allowBlank="1" showInputMessage="1" showErrorMessage="1" sqref="AG7:AG69">
      <formula1>prefec2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fitToHeight="0" orientation="portrait" r:id="rId1"/>
  <rowBreaks count="1" manualBreakCount="1">
    <brk id="39" max="13" man="1"/>
  </rowBreaks>
  <colBreaks count="1" manualBreakCount="1">
    <brk id="14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view="pageBreakPreview" zoomScaleNormal="100" zoomScaleSheetLayoutView="100" workbookViewId="0">
      <selection activeCell="H13" sqref="H13"/>
    </sheetView>
  </sheetViews>
  <sheetFormatPr defaultRowHeight="13.5"/>
  <cols>
    <col min="1" max="1" width="3.125" style="105" customWidth="1"/>
    <col min="2" max="2" width="12.125" style="105" customWidth="1"/>
    <col min="3" max="3" width="15.125" style="105" customWidth="1"/>
    <col min="4" max="4" width="5.5" style="105" customWidth="1"/>
    <col min="5" max="5" width="4.25" style="105" customWidth="1"/>
    <col min="6" max="6" width="3.75" style="105" customWidth="1"/>
    <col min="7" max="7" width="6.125" style="105" customWidth="1"/>
    <col min="8" max="8" width="7.5" style="105" customWidth="1"/>
    <col min="9" max="9" width="8.25" style="105" customWidth="1"/>
    <col min="10" max="10" width="9.75" style="105" customWidth="1"/>
    <col min="11" max="11" width="4.875" style="105" customWidth="1"/>
    <col min="12" max="12" width="5.75" style="105" customWidth="1"/>
    <col min="13" max="13" width="2.625" style="105" customWidth="1"/>
    <col min="14" max="16384" width="9" style="84"/>
  </cols>
  <sheetData>
    <row r="1" spans="1:13">
      <c r="B1" s="105">
        <f>'申込書（個人種目）'!$AC$4</f>
        <v>0</v>
      </c>
    </row>
    <row r="2" spans="1:13" ht="22.5" customHeight="1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1:13" ht="39" customHeight="1">
      <c r="A3" s="331" t="s">
        <v>606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3"/>
    </row>
    <row r="4" spans="1:13" ht="22.5" customHeigh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30"/>
    </row>
    <row r="5" spans="1:13" ht="22.5" customHeight="1">
      <c r="A5" s="69"/>
      <c r="B5" s="334" t="s">
        <v>479</v>
      </c>
      <c r="C5" s="334"/>
      <c r="D5" s="335">
        <f>'申込書（個人種目）'!C3</f>
        <v>0</v>
      </c>
      <c r="E5" s="335"/>
      <c r="F5" s="335"/>
      <c r="G5" s="335"/>
      <c r="H5" s="335"/>
      <c r="I5" s="335"/>
      <c r="J5" s="70" t="s">
        <v>481</v>
      </c>
      <c r="K5" s="71"/>
      <c r="L5" s="72"/>
    </row>
    <row r="6" spans="1:13" ht="22.5" customHeight="1">
      <c r="A6" s="69"/>
      <c r="B6" s="334" t="s">
        <v>480</v>
      </c>
      <c r="C6" s="334"/>
      <c r="D6" s="336">
        <f>'申込書（個人種目）'!H32</f>
        <v>0</v>
      </c>
      <c r="E6" s="336"/>
      <c r="F6" s="336"/>
      <c r="G6" s="336"/>
      <c r="H6" s="336"/>
      <c r="I6" s="336"/>
      <c r="J6" s="73" t="s">
        <v>481</v>
      </c>
      <c r="K6" s="216"/>
      <c r="L6" s="72"/>
    </row>
    <row r="7" spans="1:13" ht="22.5" customHeight="1">
      <c r="A7" s="69"/>
      <c r="B7" s="71"/>
      <c r="C7" s="71"/>
      <c r="D7" s="339"/>
      <c r="E7" s="339"/>
      <c r="F7" s="215"/>
      <c r="G7" s="215"/>
      <c r="H7" s="74"/>
      <c r="I7" s="215"/>
      <c r="J7" s="74"/>
      <c r="K7" s="216"/>
      <c r="L7" s="72"/>
    </row>
    <row r="8" spans="1:13" ht="37.5" customHeight="1">
      <c r="A8" s="69"/>
      <c r="B8" s="71"/>
      <c r="C8" s="71"/>
      <c r="D8" s="132" t="s">
        <v>509</v>
      </c>
      <c r="E8" s="337">
        <f>J16</f>
        <v>0</v>
      </c>
      <c r="F8" s="337"/>
      <c r="G8" s="337"/>
      <c r="H8" s="337"/>
      <c r="I8" s="131" t="s">
        <v>510</v>
      </c>
      <c r="K8" s="216"/>
      <c r="L8" s="72"/>
    </row>
    <row r="9" spans="1:13" ht="22.5" customHeight="1">
      <c r="A9" s="69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72"/>
    </row>
    <row r="10" spans="1:13" ht="22.5" customHeight="1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2"/>
    </row>
    <row r="11" spans="1:13" ht="22.5" customHeight="1">
      <c r="A11" s="69"/>
      <c r="B11" s="77" t="s">
        <v>1636</v>
      </c>
      <c r="C11" s="71"/>
      <c r="D11" s="71"/>
      <c r="E11" s="216"/>
      <c r="F11" s="216"/>
      <c r="G11" s="216"/>
      <c r="H11" s="216"/>
      <c r="I11" s="216"/>
      <c r="J11" s="216"/>
      <c r="K11" s="216"/>
      <c r="L11" s="72"/>
    </row>
    <row r="12" spans="1:13" s="107" customFormat="1" ht="22.5" customHeight="1">
      <c r="A12" s="76"/>
      <c r="B12" s="341" t="s">
        <v>1634</v>
      </c>
      <c r="C12" s="341"/>
      <c r="D12" s="338">
        <v>500</v>
      </c>
      <c r="E12" s="338"/>
      <c r="F12" s="78" t="s">
        <v>476</v>
      </c>
      <c r="G12" s="78" t="s">
        <v>477</v>
      </c>
      <c r="H12" s="213">
        <f>基礎データ【必ず入力してください】!$C$15</f>
        <v>0</v>
      </c>
      <c r="I12" s="79" t="s">
        <v>692</v>
      </c>
      <c r="J12" s="122">
        <f>D12*H12</f>
        <v>0</v>
      </c>
      <c r="K12" s="81" t="s">
        <v>476</v>
      </c>
      <c r="L12" s="82"/>
      <c r="M12" s="106"/>
    </row>
    <row r="13" spans="1:13" s="107" customFormat="1" ht="22.5" customHeight="1">
      <c r="A13" s="76"/>
      <c r="B13" s="341" t="s">
        <v>1635</v>
      </c>
      <c r="C13" s="341"/>
      <c r="D13" s="342">
        <v>1000</v>
      </c>
      <c r="E13" s="342"/>
      <c r="F13" s="78" t="s">
        <v>476</v>
      </c>
      <c r="G13" s="78" t="s">
        <v>477</v>
      </c>
      <c r="H13" s="123">
        <f>基礎データ【必ず入力してください】!$C$18</f>
        <v>0</v>
      </c>
      <c r="I13" s="79" t="s">
        <v>692</v>
      </c>
      <c r="J13" s="214">
        <f>D13*H13</f>
        <v>0</v>
      </c>
      <c r="K13" s="81" t="s">
        <v>476</v>
      </c>
      <c r="L13" s="82"/>
      <c r="M13" s="106"/>
    </row>
    <row r="14" spans="1:13" s="107" customFormat="1" ht="22.5" customHeight="1">
      <c r="A14" s="76"/>
      <c r="B14" s="341" t="s">
        <v>511</v>
      </c>
      <c r="C14" s="341"/>
      <c r="D14" s="338">
        <v>500</v>
      </c>
      <c r="E14" s="338"/>
      <c r="F14" s="78" t="s">
        <v>476</v>
      </c>
      <c r="G14" s="78" t="s">
        <v>477</v>
      </c>
      <c r="H14" s="124">
        <f>ROUNDUP(D15/5,0)</f>
        <v>0</v>
      </c>
      <c r="I14" s="79" t="s">
        <v>1702</v>
      </c>
      <c r="J14" s="214">
        <f>D14*H14</f>
        <v>0</v>
      </c>
      <c r="K14" s="81" t="s">
        <v>476</v>
      </c>
      <c r="L14" s="82"/>
      <c r="M14" s="106"/>
    </row>
    <row r="15" spans="1:13" s="107" customFormat="1" ht="22.5" customHeight="1">
      <c r="A15" s="76"/>
      <c r="B15" s="77"/>
      <c r="C15" s="77" t="s">
        <v>529</v>
      </c>
      <c r="D15" s="338">
        <f>基礎データ【必ず入力してください】!$C$12</f>
        <v>0</v>
      </c>
      <c r="E15" s="338"/>
      <c r="F15" s="78" t="s">
        <v>531</v>
      </c>
      <c r="G15" s="78" t="s">
        <v>530</v>
      </c>
      <c r="H15" s="80"/>
      <c r="I15" s="79"/>
      <c r="J15" s="121"/>
      <c r="K15" s="81"/>
      <c r="L15" s="82"/>
      <c r="M15" s="106"/>
    </row>
    <row r="16" spans="1:13" s="107" customFormat="1" ht="22.5" customHeight="1">
      <c r="A16" s="76"/>
      <c r="B16" s="77"/>
      <c r="C16" s="77"/>
      <c r="D16" s="83"/>
      <c r="E16" s="83"/>
      <c r="F16" s="83"/>
      <c r="G16" s="83"/>
      <c r="H16" s="83"/>
      <c r="I16" s="78" t="s">
        <v>478</v>
      </c>
      <c r="J16" s="122">
        <f>SUM(J12:J14)</f>
        <v>0</v>
      </c>
      <c r="K16" s="81" t="s">
        <v>476</v>
      </c>
      <c r="L16" s="82"/>
      <c r="M16" s="106"/>
    </row>
    <row r="17" spans="1:12" ht="22.5" customHeight="1">
      <c r="A17" s="8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6"/>
    </row>
    <row r="18" spans="1:12" ht="36.75" customHeight="1">
      <c r="B18" s="217"/>
      <c r="H18" s="221"/>
    </row>
    <row r="19" spans="1:12">
      <c r="H19" s="221"/>
    </row>
  </sheetData>
  <sheetProtection algorithmName="SHA-512" hashValue="RQcvRBVoDrk9INPXm5nyMmBmkPsbIgrcACx7IG3k8XkprCrstmQRYjTawK6gf/9AAZaE1UzIEr1iENMg4xyVuA==" saltValue="b4ryMT4q1aXUNPJjFW7NiQ==" spinCount="100000" sheet="1" objects="1" scenarios="1"/>
  <mergeCells count="15">
    <mergeCell ref="E8:H8"/>
    <mergeCell ref="D15:E15"/>
    <mergeCell ref="D7:E7"/>
    <mergeCell ref="D12:E12"/>
    <mergeCell ref="D14:E14"/>
    <mergeCell ref="B9:K9"/>
    <mergeCell ref="B12:C12"/>
    <mergeCell ref="B13:C13"/>
    <mergeCell ref="B14:C14"/>
    <mergeCell ref="D13:E13"/>
    <mergeCell ref="A3:L3"/>
    <mergeCell ref="B5:C5"/>
    <mergeCell ref="D5:I5"/>
    <mergeCell ref="B6:C6"/>
    <mergeCell ref="D6:I6"/>
  </mergeCells>
  <phoneticPr fontId="16"/>
  <dataValidations count="1">
    <dataValidation imeMode="off" allowBlank="1" showInputMessage="1" showErrorMessage="1" sqref="H12:H15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ignoredErrors>
    <ignoredError sqref="B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L16" sqref="L16"/>
    </sheetView>
  </sheetViews>
  <sheetFormatPr defaultRowHeight="13.5"/>
  <sheetData/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49"/>
  <sheetViews>
    <sheetView workbookViewId="0">
      <selection activeCell="B2" sqref="B2"/>
    </sheetView>
  </sheetViews>
  <sheetFormatPr defaultRowHeight="13.5"/>
  <cols>
    <col min="1" max="1" width="5.625" style="24" customWidth="1"/>
    <col min="2" max="2" width="10.5" style="24" bestFit="1" customWidth="1"/>
    <col min="3" max="3" width="15" style="24" bestFit="1" customWidth="1"/>
    <col min="4" max="4" width="6.5" style="24" customWidth="1"/>
    <col min="5" max="5" width="18.375" style="24" bestFit="1" customWidth="1"/>
    <col min="6" max="6" width="14" style="24" customWidth="1"/>
    <col min="7" max="7" width="3.5" style="24" bestFit="1" customWidth="1"/>
    <col min="8" max="8" width="7.5" style="24" bestFit="1" customWidth="1"/>
    <col min="9" max="9" width="4" style="24" customWidth="1"/>
    <col min="10" max="10" width="6.75" style="24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>
      <c r="B1" s="25" t="s">
        <v>538</v>
      </c>
      <c r="C1" s="25" t="s">
        <v>539</v>
      </c>
      <c r="D1" s="25" t="s">
        <v>309</v>
      </c>
      <c r="E1" s="25" t="s">
        <v>26</v>
      </c>
      <c r="F1" s="25" t="s">
        <v>310</v>
      </c>
      <c r="G1" s="25" t="s">
        <v>25</v>
      </c>
      <c r="H1" s="25" t="s">
        <v>305</v>
      </c>
      <c r="I1" s="25" t="s">
        <v>540</v>
      </c>
      <c r="J1" s="25" t="s">
        <v>541</v>
      </c>
      <c r="N1" s="65" t="s">
        <v>6</v>
      </c>
      <c r="O1" s="65" t="s">
        <v>542</v>
      </c>
      <c r="P1" s="65" t="s">
        <v>543</v>
      </c>
      <c r="Q1" s="66" t="s">
        <v>7</v>
      </c>
      <c r="R1" s="66" t="s">
        <v>544</v>
      </c>
      <c r="S1" s="66" t="s">
        <v>545</v>
      </c>
    </row>
    <row r="2" spans="1:19">
      <c r="A2" s="24">
        <v>1</v>
      </c>
      <c r="B2" s="24" t="str">
        <f>'申込書（個人種目）'!R7</f>
        <v/>
      </c>
      <c r="C2" s="24" t="str">
        <f>'申込書（個人種目）'!X7</f>
        <v xml:space="preserve"> </v>
      </c>
      <c r="D2" s="24" t="str">
        <f>'申込書（個人種目）'!Y7</f>
        <v/>
      </c>
      <c r="E2" s="24" t="str">
        <f>'申込書（個人種目）'!Z7</f>
        <v/>
      </c>
      <c r="F2" s="24" t="str">
        <f>'申込書（個人種目）'!AA7</f>
        <v/>
      </c>
      <c r="G2" s="24" t="str">
        <f>'申込書（個人種目）'!AB7</f>
        <v/>
      </c>
      <c r="H2" s="24" t="str">
        <f>'申込書（個人種目）'!AC7</f>
        <v/>
      </c>
      <c r="I2" s="24" t="str">
        <f>'申込書（個人種目）'!AD7</f>
        <v/>
      </c>
      <c r="J2" s="24" t="str">
        <f>IF(ISBLANK('申込書（個人種目）'!AE7),"",'申込書（個人種目）'!AE7)</f>
        <v/>
      </c>
      <c r="N2" s="65" t="str">
        <f>IF(B2="","",IF(B2&lt;200000000,B2,""))</f>
        <v/>
      </c>
      <c r="O2" s="65" t="str">
        <f>IF(N2="","",1/COUNTIF($N$2:$N$149,N2))</f>
        <v/>
      </c>
      <c r="P2" s="67">
        <f>SUM(O2:O149)</f>
        <v>0</v>
      </c>
      <c r="Q2" s="66" t="str">
        <f>IF(B2="","",IF(B2&gt;200000000,B2,""))</f>
        <v/>
      </c>
      <c r="R2" s="66" t="str">
        <f>IF(Q2="","",1/COUNTIF($Q$2:$Q$149,Q2))</f>
        <v/>
      </c>
      <c r="S2" s="68">
        <f>SUM(R2:R149)</f>
        <v>0</v>
      </c>
    </row>
    <row r="3" spans="1:19">
      <c r="A3" s="24">
        <v>2</v>
      </c>
      <c r="B3" s="24" t="str">
        <f>'申込書（個人種目）'!R8</f>
        <v/>
      </c>
      <c r="C3" s="24" t="str">
        <f>'申込書（個人種目）'!X8</f>
        <v xml:space="preserve"> </v>
      </c>
      <c r="D3" s="24" t="str">
        <f>'申込書（個人種目）'!Y8</f>
        <v/>
      </c>
      <c r="E3" s="24" t="str">
        <f>'申込書（個人種目）'!Z8</f>
        <v/>
      </c>
      <c r="F3" s="24" t="str">
        <f>'申込書（個人種目）'!AA8</f>
        <v/>
      </c>
      <c r="G3" s="24" t="str">
        <f>'申込書（個人種目）'!AB8</f>
        <v/>
      </c>
      <c r="H3" s="24" t="str">
        <f>'申込書（個人種目）'!AC8</f>
        <v/>
      </c>
      <c r="I3" s="24" t="str">
        <f>'申込書（個人種目）'!AD8</f>
        <v/>
      </c>
      <c r="J3" s="24" t="str">
        <f>IF(ISBLANK('申込書（個人種目）'!AE8),"",'申込書（個人種目）'!AE8)</f>
        <v/>
      </c>
      <c r="N3" s="65" t="str">
        <f t="shared" ref="N3:N66" si="0">IF(B3="","",IF(B3&lt;200000000,B3,""))</f>
        <v/>
      </c>
      <c r="O3" s="65" t="str">
        <f t="shared" ref="O3:O66" si="1">IF(N3="","",1/COUNTIF($N$2:$N$149,N3))</f>
        <v/>
      </c>
      <c r="P3" s="65"/>
      <c r="Q3" s="66" t="str">
        <f t="shared" ref="Q3:Q66" si="2">IF(B3="","",IF(B3&gt;200000000,B3,""))</f>
        <v/>
      </c>
      <c r="R3" s="66" t="str">
        <f t="shared" ref="R3:R66" si="3">IF(Q3="","",1/COUNTIF($Q$2:$Q$149,Q3))</f>
        <v/>
      </c>
      <c r="S3" s="66"/>
    </row>
    <row r="4" spans="1:19">
      <c r="A4" s="24">
        <v>3</v>
      </c>
      <c r="B4" s="24" t="str">
        <f>'申込書（個人種目）'!R9</f>
        <v/>
      </c>
      <c r="C4" s="24" t="str">
        <f>'申込書（個人種目）'!X9</f>
        <v xml:space="preserve"> </v>
      </c>
      <c r="D4" s="24" t="str">
        <f>'申込書（個人種目）'!Y9</f>
        <v/>
      </c>
      <c r="E4" s="24" t="str">
        <f>'申込書（個人種目）'!Z9</f>
        <v/>
      </c>
      <c r="F4" s="24" t="str">
        <f>'申込書（個人種目）'!AA9</f>
        <v/>
      </c>
      <c r="G4" s="24" t="str">
        <f>'申込書（個人種目）'!AB9</f>
        <v/>
      </c>
      <c r="H4" s="24" t="str">
        <f>'申込書（個人種目）'!AC9</f>
        <v/>
      </c>
      <c r="I4" s="24" t="str">
        <f>'申込書（個人種目）'!AD9</f>
        <v/>
      </c>
      <c r="J4" s="24" t="str">
        <f>IF(ISBLANK('申込書（個人種目）'!AE9),"",'申込書（個人種目）'!AE9)</f>
        <v/>
      </c>
      <c r="N4" s="65" t="str">
        <f t="shared" si="0"/>
        <v/>
      </c>
      <c r="O4" s="65" t="str">
        <f t="shared" si="1"/>
        <v/>
      </c>
      <c r="P4" s="65"/>
      <c r="Q4" s="66" t="str">
        <f t="shared" si="2"/>
        <v/>
      </c>
      <c r="R4" s="66" t="str">
        <f t="shared" si="3"/>
        <v/>
      </c>
      <c r="S4" s="66"/>
    </row>
    <row r="5" spans="1:19">
      <c r="A5" s="24">
        <v>4</v>
      </c>
      <c r="B5" s="24" t="str">
        <f>'申込書（個人種目）'!R10</f>
        <v/>
      </c>
      <c r="C5" s="24" t="str">
        <f>'申込書（個人種目）'!X10</f>
        <v xml:space="preserve"> </v>
      </c>
      <c r="D5" s="24" t="str">
        <f>'申込書（個人種目）'!Y10</f>
        <v/>
      </c>
      <c r="E5" s="24" t="str">
        <f>'申込書（個人種目）'!Z10</f>
        <v/>
      </c>
      <c r="F5" s="24" t="str">
        <f>'申込書（個人種目）'!AA10</f>
        <v/>
      </c>
      <c r="G5" s="24" t="str">
        <f>'申込書（個人種目）'!AB10</f>
        <v/>
      </c>
      <c r="H5" s="24" t="str">
        <f>'申込書（個人種目）'!AC10</f>
        <v/>
      </c>
      <c r="I5" s="24" t="str">
        <f>'申込書（個人種目）'!AD10</f>
        <v/>
      </c>
      <c r="J5" s="24" t="str">
        <f>IF(ISBLANK('申込書（個人種目）'!AE10),"",'申込書（個人種目）'!AE10)</f>
        <v/>
      </c>
      <c r="N5" s="65" t="str">
        <f t="shared" si="0"/>
        <v/>
      </c>
      <c r="O5" s="65" t="str">
        <f t="shared" si="1"/>
        <v/>
      </c>
      <c r="P5" s="65"/>
      <c r="Q5" s="66" t="str">
        <f t="shared" si="2"/>
        <v/>
      </c>
      <c r="R5" s="66" t="str">
        <f t="shared" si="3"/>
        <v/>
      </c>
      <c r="S5" s="66"/>
    </row>
    <row r="6" spans="1:19">
      <c r="A6" s="24">
        <v>5</v>
      </c>
      <c r="B6" s="24" t="str">
        <f>'申込書（個人種目）'!R11</f>
        <v/>
      </c>
      <c r="C6" s="24" t="str">
        <f>'申込書（個人種目）'!X11</f>
        <v xml:space="preserve"> </v>
      </c>
      <c r="D6" s="24" t="str">
        <f>'申込書（個人種目）'!Y11</f>
        <v/>
      </c>
      <c r="E6" s="24" t="str">
        <f>'申込書（個人種目）'!Z11</f>
        <v/>
      </c>
      <c r="F6" s="24" t="str">
        <f>'申込書（個人種目）'!AA11</f>
        <v/>
      </c>
      <c r="G6" s="24" t="str">
        <f>'申込書（個人種目）'!AB11</f>
        <v/>
      </c>
      <c r="H6" s="24" t="str">
        <f>'申込書（個人種目）'!AC11</f>
        <v/>
      </c>
      <c r="I6" s="24" t="str">
        <f>'申込書（個人種目）'!AD11</f>
        <v/>
      </c>
      <c r="J6" s="24" t="str">
        <f>IF(ISBLANK('申込書（個人種目）'!AE11),"",'申込書（個人種目）'!AE11)</f>
        <v/>
      </c>
      <c r="N6" s="65" t="str">
        <f t="shared" si="0"/>
        <v/>
      </c>
      <c r="O6" s="65" t="str">
        <f t="shared" si="1"/>
        <v/>
      </c>
      <c r="P6" s="65"/>
      <c r="Q6" s="66" t="str">
        <f t="shared" si="2"/>
        <v/>
      </c>
      <c r="R6" s="66" t="str">
        <f t="shared" si="3"/>
        <v/>
      </c>
      <c r="S6" s="66"/>
    </row>
    <row r="7" spans="1:19">
      <c r="A7" s="24">
        <v>6</v>
      </c>
      <c r="B7" s="24" t="str">
        <f>'申込書（個人種目）'!R12</f>
        <v/>
      </c>
      <c r="C7" s="24" t="str">
        <f>'申込書（個人種目）'!X12</f>
        <v xml:space="preserve"> </v>
      </c>
      <c r="D7" s="24" t="str">
        <f>'申込書（個人種目）'!Y12</f>
        <v/>
      </c>
      <c r="E7" s="24" t="str">
        <f>'申込書（個人種目）'!Z12</f>
        <v/>
      </c>
      <c r="F7" s="24" t="str">
        <f>'申込書（個人種目）'!AA12</f>
        <v/>
      </c>
      <c r="G7" s="24" t="str">
        <f>'申込書（個人種目）'!AB12</f>
        <v/>
      </c>
      <c r="H7" s="24" t="str">
        <f>'申込書（個人種目）'!AC12</f>
        <v/>
      </c>
      <c r="I7" s="24" t="str">
        <f>'申込書（個人種目）'!AD12</f>
        <v/>
      </c>
      <c r="J7" s="24" t="str">
        <f>IF(ISBLANK('申込書（個人種目）'!AE12),"",'申込書（個人種目）'!AE12)</f>
        <v/>
      </c>
      <c r="N7" s="65" t="str">
        <f t="shared" si="0"/>
        <v/>
      </c>
      <c r="O7" s="65" t="str">
        <f t="shared" si="1"/>
        <v/>
      </c>
      <c r="P7" s="65"/>
      <c r="Q7" s="66" t="str">
        <f t="shared" si="2"/>
        <v/>
      </c>
      <c r="R7" s="66" t="str">
        <f t="shared" si="3"/>
        <v/>
      </c>
      <c r="S7" s="66"/>
    </row>
    <row r="8" spans="1:19">
      <c r="A8" s="24">
        <v>7</v>
      </c>
      <c r="B8" s="24" t="str">
        <f>'申込書（個人種目）'!R13</f>
        <v/>
      </c>
      <c r="C8" s="24" t="str">
        <f>'申込書（個人種目）'!X13</f>
        <v xml:space="preserve"> </v>
      </c>
      <c r="D8" s="24" t="str">
        <f>'申込書（個人種目）'!Y13</f>
        <v/>
      </c>
      <c r="E8" s="24" t="str">
        <f>'申込書（個人種目）'!Z13</f>
        <v/>
      </c>
      <c r="F8" s="24" t="str">
        <f>'申込書（個人種目）'!AA13</f>
        <v/>
      </c>
      <c r="G8" s="24" t="str">
        <f>'申込書（個人種目）'!AB13</f>
        <v/>
      </c>
      <c r="H8" s="24" t="str">
        <f>'申込書（個人種目）'!AC13</f>
        <v/>
      </c>
      <c r="I8" s="24" t="str">
        <f>'申込書（個人種目）'!AD13</f>
        <v/>
      </c>
      <c r="J8" s="24" t="str">
        <f>IF(ISBLANK('申込書（個人種目）'!AE13),"",'申込書（個人種目）'!AE13)</f>
        <v/>
      </c>
      <c r="N8" s="65" t="str">
        <f t="shared" si="0"/>
        <v/>
      </c>
      <c r="O8" s="65" t="str">
        <f t="shared" si="1"/>
        <v/>
      </c>
      <c r="P8" s="65"/>
      <c r="Q8" s="66" t="str">
        <f t="shared" si="2"/>
        <v/>
      </c>
      <c r="R8" s="66" t="str">
        <f t="shared" si="3"/>
        <v/>
      </c>
      <c r="S8" s="66"/>
    </row>
    <row r="9" spans="1:19">
      <c r="A9" s="24">
        <v>8</v>
      </c>
      <c r="B9" s="24" t="str">
        <f>'申込書（個人種目）'!R14</f>
        <v/>
      </c>
      <c r="C9" s="24" t="str">
        <f>'申込書（個人種目）'!X14</f>
        <v xml:space="preserve"> </v>
      </c>
      <c r="D9" s="24" t="str">
        <f>'申込書（個人種目）'!Y14</f>
        <v/>
      </c>
      <c r="E9" s="24" t="str">
        <f>'申込書（個人種目）'!Z14</f>
        <v/>
      </c>
      <c r="F9" s="24" t="str">
        <f>'申込書（個人種目）'!AA14</f>
        <v/>
      </c>
      <c r="G9" s="24" t="str">
        <f>'申込書（個人種目）'!AB14</f>
        <v/>
      </c>
      <c r="H9" s="24" t="str">
        <f>'申込書（個人種目）'!AC14</f>
        <v/>
      </c>
      <c r="I9" s="24" t="str">
        <f>'申込書（個人種目）'!AD14</f>
        <v/>
      </c>
      <c r="J9" s="24" t="str">
        <f>IF(ISBLANK('申込書（個人種目）'!AE14),"",'申込書（個人種目）'!AE14)</f>
        <v/>
      </c>
      <c r="N9" s="65" t="str">
        <f t="shared" si="0"/>
        <v/>
      </c>
      <c r="O9" s="65" t="str">
        <f t="shared" si="1"/>
        <v/>
      </c>
      <c r="P9" s="65"/>
      <c r="Q9" s="66" t="str">
        <f t="shared" si="2"/>
        <v/>
      </c>
      <c r="R9" s="66" t="str">
        <f t="shared" si="3"/>
        <v/>
      </c>
      <c r="S9" s="66"/>
    </row>
    <row r="10" spans="1:19">
      <c r="A10" s="24">
        <v>9</v>
      </c>
      <c r="B10" s="24" t="str">
        <f>'申込書（個人種目）'!R15</f>
        <v/>
      </c>
      <c r="C10" s="24" t="str">
        <f>'申込書（個人種目）'!X15</f>
        <v xml:space="preserve"> </v>
      </c>
      <c r="D10" s="24" t="str">
        <f>'申込書（個人種目）'!Y15</f>
        <v/>
      </c>
      <c r="E10" s="24" t="str">
        <f>'申込書（個人種目）'!Z15</f>
        <v/>
      </c>
      <c r="F10" s="24" t="str">
        <f>'申込書（個人種目）'!AA15</f>
        <v/>
      </c>
      <c r="G10" s="24" t="str">
        <f>'申込書（個人種目）'!AB15</f>
        <v/>
      </c>
      <c r="H10" s="24" t="str">
        <f>'申込書（個人種目）'!AC15</f>
        <v/>
      </c>
      <c r="I10" s="24" t="str">
        <f>'申込書（個人種目）'!AD15</f>
        <v/>
      </c>
      <c r="J10" s="24" t="str">
        <f>IF(ISBLANK('申込書（個人種目）'!AE15),"",'申込書（個人種目）'!AE15)</f>
        <v/>
      </c>
      <c r="N10" s="65" t="str">
        <f t="shared" si="0"/>
        <v/>
      </c>
      <c r="O10" s="65" t="str">
        <f t="shared" si="1"/>
        <v/>
      </c>
      <c r="P10" s="65"/>
      <c r="Q10" s="66" t="str">
        <f t="shared" si="2"/>
        <v/>
      </c>
      <c r="R10" s="66" t="str">
        <f t="shared" si="3"/>
        <v/>
      </c>
      <c r="S10" s="66"/>
    </row>
    <row r="11" spans="1:19">
      <c r="A11" s="24">
        <v>10</v>
      </c>
      <c r="B11" s="24" t="str">
        <f>'申込書（個人種目）'!R16</f>
        <v/>
      </c>
      <c r="C11" s="24" t="str">
        <f>'申込書（個人種目）'!X16</f>
        <v xml:space="preserve"> </v>
      </c>
      <c r="D11" s="24" t="str">
        <f>'申込書（個人種目）'!Y16</f>
        <v/>
      </c>
      <c r="E11" s="24" t="str">
        <f>'申込書（個人種目）'!Z16</f>
        <v/>
      </c>
      <c r="F11" s="24" t="str">
        <f>'申込書（個人種目）'!AA16</f>
        <v/>
      </c>
      <c r="G11" s="24" t="str">
        <f>'申込書（個人種目）'!AB16</f>
        <v/>
      </c>
      <c r="H11" s="24" t="str">
        <f>'申込書（個人種目）'!AC16</f>
        <v/>
      </c>
      <c r="I11" s="24" t="str">
        <f>'申込書（個人種目）'!AD16</f>
        <v/>
      </c>
      <c r="J11" s="24" t="str">
        <f>IF(ISBLANK('申込書（個人種目）'!AE16),"",'申込書（個人種目）'!AE16)</f>
        <v/>
      </c>
      <c r="N11" s="65" t="str">
        <f t="shared" si="0"/>
        <v/>
      </c>
      <c r="O11" s="65" t="str">
        <f t="shared" si="1"/>
        <v/>
      </c>
      <c r="P11" s="65"/>
      <c r="Q11" s="66" t="str">
        <f t="shared" si="2"/>
        <v/>
      </c>
      <c r="R11" s="66" t="str">
        <f t="shared" si="3"/>
        <v/>
      </c>
      <c r="S11" s="66"/>
    </row>
    <row r="12" spans="1:19">
      <c r="A12" s="24">
        <v>11</v>
      </c>
      <c r="B12" s="24" t="str">
        <f>'申込書（個人種目）'!R17</f>
        <v/>
      </c>
      <c r="C12" s="24" t="str">
        <f>'申込書（個人種目）'!X17</f>
        <v xml:space="preserve"> </v>
      </c>
      <c r="D12" s="24" t="str">
        <f>'申込書（個人種目）'!Y17</f>
        <v/>
      </c>
      <c r="E12" s="24" t="str">
        <f>'申込書（個人種目）'!Z17</f>
        <v/>
      </c>
      <c r="F12" s="24" t="str">
        <f>'申込書（個人種目）'!AA17</f>
        <v/>
      </c>
      <c r="G12" s="24" t="str">
        <f>'申込書（個人種目）'!AB17</f>
        <v/>
      </c>
      <c r="H12" s="24" t="str">
        <f>'申込書（個人種目）'!AC17</f>
        <v/>
      </c>
      <c r="I12" s="24" t="str">
        <f>'申込書（個人種目）'!AD17</f>
        <v/>
      </c>
      <c r="J12" s="24" t="str">
        <f>IF(ISBLANK('申込書（個人種目）'!AE17),"",'申込書（個人種目）'!AE17)</f>
        <v/>
      </c>
      <c r="N12" s="65" t="str">
        <f t="shared" si="0"/>
        <v/>
      </c>
      <c r="O12" s="65" t="str">
        <f t="shared" si="1"/>
        <v/>
      </c>
      <c r="P12" s="65"/>
      <c r="Q12" s="66" t="str">
        <f t="shared" si="2"/>
        <v/>
      </c>
      <c r="R12" s="66" t="str">
        <f t="shared" si="3"/>
        <v/>
      </c>
      <c r="S12" s="66"/>
    </row>
    <row r="13" spans="1:19">
      <c r="A13" s="24">
        <v>12</v>
      </c>
      <c r="B13" s="24" t="str">
        <f>'申込書（個人種目）'!R18</f>
        <v/>
      </c>
      <c r="C13" s="24" t="str">
        <f>'申込書（個人種目）'!X18</f>
        <v xml:space="preserve"> </v>
      </c>
      <c r="D13" s="24" t="str">
        <f>'申込書（個人種目）'!Y18</f>
        <v/>
      </c>
      <c r="E13" s="24" t="str">
        <f>'申込書（個人種目）'!Z18</f>
        <v/>
      </c>
      <c r="F13" s="24" t="str">
        <f>'申込書（個人種目）'!AA18</f>
        <v/>
      </c>
      <c r="G13" s="24" t="str">
        <f>'申込書（個人種目）'!AB18</f>
        <v/>
      </c>
      <c r="H13" s="24" t="str">
        <f>'申込書（個人種目）'!AC18</f>
        <v/>
      </c>
      <c r="I13" s="24" t="str">
        <f>'申込書（個人種目）'!AD18</f>
        <v/>
      </c>
      <c r="J13" s="24" t="str">
        <f>IF(ISBLANK('申込書（個人種目）'!AE18),"",'申込書（個人種目）'!AE18)</f>
        <v/>
      </c>
      <c r="N13" s="65" t="str">
        <f t="shared" si="0"/>
        <v/>
      </c>
      <c r="O13" s="65" t="str">
        <f t="shared" si="1"/>
        <v/>
      </c>
      <c r="P13" s="65"/>
      <c r="Q13" s="66" t="str">
        <f t="shared" si="2"/>
        <v/>
      </c>
      <c r="R13" s="66" t="str">
        <f t="shared" si="3"/>
        <v/>
      </c>
      <c r="S13" s="66"/>
    </row>
    <row r="14" spans="1:19">
      <c r="A14" s="24">
        <v>13</v>
      </c>
      <c r="B14" s="24" t="str">
        <f>'申込書（個人種目）'!R19</f>
        <v/>
      </c>
      <c r="C14" s="24" t="str">
        <f>'申込書（個人種目）'!X19</f>
        <v xml:space="preserve"> </v>
      </c>
      <c r="D14" s="24" t="str">
        <f>'申込書（個人種目）'!Y19</f>
        <v/>
      </c>
      <c r="E14" s="24" t="str">
        <f>'申込書（個人種目）'!Z19</f>
        <v/>
      </c>
      <c r="F14" s="24" t="str">
        <f>'申込書（個人種目）'!AA19</f>
        <v/>
      </c>
      <c r="G14" s="24" t="str">
        <f>'申込書（個人種目）'!AB19</f>
        <v/>
      </c>
      <c r="H14" s="24" t="str">
        <f>'申込書（個人種目）'!AC19</f>
        <v/>
      </c>
      <c r="I14" s="24" t="str">
        <f>'申込書（個人種目）'!AD19</f>
        <v/>
      </c>
      <c r="J14" s="24" t="str">
        <f>IF(ISBLANK('申込書（個人種目）'!AE19),"",'申込書（個人種目）'!AE19)</f>
        <v/>
      </c>
      <c r="N14" s="65" t="str">
        <f t="shared" si="0"/>
        <v/>
      </c>
      <c r="O14" s="65" t="str">
        <f t="shared" si="1"/>
        <v/>
      </c>
      <c r="P14" s="65"/>
      <c r="Q14" s="66" t="str">
        <f t="shared" si="2"/>
        <v/>
      </c>
      <c r="R14" s="66" t="str">
        <f t="shared" si="3"/>
        <v/>
      </c>
      <c r="S14" s="66"/>
    </row>
    <row r="15" spans="1:19">
      <c r="A15" s="24">
        <v>14</v>
      </c>
      <c r="B15" s="24" t="str">
        <f>'申込書（個人種目）'!R20</f>
        <v/>
      </c>
      <c r="C15" s="24" t="str">
        <f>'申込書（個人種目）'!X20</f>
        <v xml:space="preserve"> </v>
      </c>
      <c r="D15" s="24" t="str">
        <f>'申込書（個人種目）'!Y20</f>
        <v/>
      </c>
      <c r="E15" s="24" t="str">
        <f>'申込書（個人種目）'!Z20</f>
        <v/>
      </c>
      <c r="F15" s="24" t="str">
        <f>'申込書（個人種目）'!AA20</f>
        <v/>
      </c>
      <c r="G15" s="24" t="str">
        <f>'申込書（個人種目）'!AB20</f>
        <v/>
      </c>
      <c r="H15" s="24" t="str">
        <f>'申込書（個人種目）'!AC20</f>
        <v/>
      </c>
      <c r="I15" s="24" t="str">
        <f>'申込書（個人種目）'!AD20</f>
        <v/>
      </c>
      <c r="J15" s="24" t="str">
        <f>IF(ISBLANK('申込書（個人種目）'!AE20),"",'申込書（個人種目）'!AE20)</f>
        <v/>
      </c>
      <c r="N15" s="65" t="str">
        <f t="shared" si="0"/>
        <v/>
      </c>
      <c r="O15" s="65" t="str">
        <f t="shared" si="1"/>
        <v/>
      </c>
      <c r="P15" s="65"/>
      <c r="Q15" s="66" t="str">
        <f t="shared" si="2"/>
        <v/>
      </c>
      <c r="R15" s="66" t="str">
        <f t="shared" si="3"/>
        <v/>
      </c>
      <c r="S15" s="66"/>
    </row>
    <row r="16" spans="1:19">
      <c r="A16" s="24">
        <v>15</v>
      </c>
      <c r="B16" s="24" t="str">
        <f>'申込書（個人種目）'!R21</f>
        <v/>
      </c>
      <c r="C16" s="24" t="str">
        <f>'申込書（個人種目）'!X21</f>
        <v xml:space="preserve"> </v>
      </c>
      <c r="D16" s="24" t="str">
        <f>'申込書（個人種目）'!Y21</f>
        <v/>
      </c>
      <c r="E16" s="24" t="str">
        <f>'申込書（個人種目）'!Z21</f>
        <v/>
      </c>
      <c r="F16" s="24" t="str">
        <f>'申込書（個人種目）'!AA21</f>
        <v/>
      </c>
      <c r="G16" s="24" t="str">
        <f>'申込書（個人種目）'!AB21</f>
        <v/>
      </c>
      <c r="H16" s="24" t="str">
        <f>'申込書（個人種目）'!AC21</f>
        <v/>
      </c>
      <c r="I16" s="24" t="str">
        <f>'申込書（個人種目）'!AD21</f>
        <v/>
      </c>
      <c r="J16" s="24" t="str">
        <f>IF(ISBLANK('申込書（個人種目）'!AE21),"",'申込書（個人種目）'!AE21)</f>
        <v/>
      </c>
      <c r="N16" s="65" t="str">
        <f t="shared" si="0"/>
        <v/>
      </c>
      <c r="O16" s="65" t="str">
        <f t="shared" si="1"/>
        <v/>
      </c>
      <c r="P16" s="65"/>
      <c r="Q16" s="66" t="str">
        <f t="shared" si="2"/>
        <v/>
      </c>
      <c r="R16" s="66" t="str">
        <f t="shared" si="3"/>
        <v/>
      </c>
      <c r="S16" s="66"/>
    </row>
    <row r="17" spans="1:19">
      <c r="A17" s="24">
        <v>16</v>
      </c>
      <c r="B17" s="24" t="str">
        <f>'申込書（個人種目）'!R22</f>
        <v/>
      </c>
      <c r="C17" s="24" t="str">
        <f>'申込書（個人種目）'!X22</f>
        <v xml:space="preserve"> </v>
      </c>
      <c r="D17" s="24" t="str">
        <f>'申込書（個人種目）'!Y22</f>
        <v/>
      </c>
      <c r="E17" s="24" t="str">
        <f>'申込書（個人種目）'!Z22</f>
        <v/>
      </c>
      <c r="F17" s="24" t="str">
        <f>'申込書（個人種目）'!AA22</f>
        <v/>
      </c>
      <c r="G17" s="24" t="str">
        <f>'申込書（個人種目）'!AB22</f>
        <v/>
      </c>
      <c r="H17" s="24" t="str">
        <f>'申込書（個人種目）'!AC22</f>
        <v/>
      </c>
      <c r="I17" s="24" t="str">
        <f>'申込書（個人種目）'!AD22</f>
        <v/>
      </c>
      <c r="J17" s="24" t="str">
        <f>IF(ISBLANK('申込書（個人種目）'!AE22),"",'申込書（個人種目）'!AE22)</f>
        <v/>
      </c>
      <c r="N17" s="65" t="str">
        <f t="shared" si="0"/>
        <v/>
      </c>
      <c r="O17" s="65" t="str">
        <f t="shared" si="1"/>
        <v/>
      </c>
      <c r="P17" s="65"/>
      <c r="Q17" s="66" t="str">
        <f t="shared" si="2"/>
        <v/>
      </c>
      <c r="R17" s="66" t="str">
        <f t="shared" si="3"/>
        <v/>
      </c>
      <c r="S17" s="66"/>
    </row>
    <row r="18" spans="1:19">
      <c r="A18" s="24">
        <v>17</v>
      </c>
      <c r="B18" s="24" t="str">
        <f>'申込書（個人種目）'!R23</f>
        <v/>
      </c>
      <c r="C18" s="24" t="str">
        <f>'申込書（個人種目）'!X23</f>
        <v xml:space="preserve"> </v>
      </c>
      <c r="D18" s="24" t="str">
        <f>'申込書（個人種目）'!Y23</f>
        <v/>
      </c>
      <c r="E18" s="24" t="str">
        <f>'申込書（個人種目）'!Z23</f>
        <v/>
      </c>
      <c r="F18" s="24" t="str">
        <f>'申込書（個人種目）'!AA23</f>
        <v/>
      </c>
      <c r="G18" s="24" t="str">
        <f>'申込書（個人種目）'!AB23</f>
        <v/>
      </c>
      <c r="H18" s="24" t="str">
        <f>'申込書（個人種目）'!AC23</f>
        <v/>
      </c>
      <c r="I18" s="24" t="str">
        <f>'申込書（個人種目）'!AD23</f>
        <v/>
      </c>
      <c r="J18" s="24" t="str">
        <f>IF(ISBLANK('申込書（個人種目）'!AE23),"",'申込書（個人種目）'!AE23)</f>
        <v/>
      </c>
      <c r="N18" s="65" t="str">
        <f t="shared" si="0"/>
        <v/>
      </c>
      <c r="O18" s="65" t="str">
        <f t="shared" si="1"/>
        <v/>
      </c>
      <c r="P18" s="65"/>
      <c r="Q18" s="66" t="str">
        <f t="shared" si="2"/>
        <v/>
      </c>
      <c r="R18" s="66" t="str">
        <f t="shared" si="3"/>
        <v/>
      </c>
      <c r="S18" s="66"/>
    </row>
    <row r="19" spans="1:19">
      <c r="A19" s="24">
        <v>18</v>
      </c>
      <c r="B19" s="24" t="str">
        <f>'申込書（個人種目）'!R24</f>
        <v/>
      </c>
      <c r="C19" s="24" t="str">
        <f>'申込書（個人種目）'!X24</f>
        <v xml:space="preserve"> </v>
      </c>
      <c r="D19" s="24" t="str">
        <f>'申込書（個人種目）'!Y24</f>
        <v/>
      </c>
      <c r="E19" s="24" t="str">
        <f>'申込書（個人種目）'!Z24</f>
        <v/>
      </c>
      <c r="F19" s="24" t="str">
        <f>'申込書（個人種目）'!AA24</f>
        <v/>
      </c>
      <c r="G19" s="24" t="str">
        <f>'申込書（個人種目）'!AB24</f>
        <v/>
      </c>
      <c r="H19" s="24" t="str">
        <f>'申込書（個人種目）'!AC24</f>
        <v/>
      </c>
      <c r="I19" s="24" t="str">
        <f>'申込書（個人種目）'!AD24</f>
        <v/>
      </c>
      <c r="J19" s="24" t="str">
        <f>IF(ISBLANK('申込書（個人種目）'!AE24),"",'申込書（個人種目）'!AE24)</f>
        <v/>
      </c>
      <c r="N19" s="65" t="str">
        <f t="shared" si="0"/>
        <v/>
      </c>
      <c r="O19" s="65" t="str">
        <f t="shared" si="1"/>
        <v/>
      </c>
      <c r="P19" s="65"/>
      <c r="Q19" s="66" t="str">
        <f t="shared" si="2"/>
        <v/>
      </c>
      <c r="R19" s="66" t="str">
        <f t="shared" si="3"/>
        <v/>
      </c>
      <c r="S19" s="66"/>
    </row>
    <row r="20" spans="1:19">
      <c r="A20" s="24">
        <v>19</v>
      </c>
      <c r="B20" s="24" t="str">
        <f>'申込書（個人種目）'!R25</f>
        <v/>
      </c>
      <c r="C20" s="24" t="str">
        <f>'申込書（個人種目）'!X25</f>
        <v xml:space="preserve"> </v>
      </c>
      <c r="D20" s="24" t="str">
        <f>'申込書（個人種目）'!Y25</f>
        <v/>
      </c>
      <c r="E20" s="24" t="str">
        <f>'申込書（個人種目）'!Z25</f>
        <v/>
      </c>
      <c r="F20" s="24" t="str">
        <f>'申込書（個人種目）'!AA25</f>
        <v/>
      </c>
      <c r="G20" s="24" t="str">
        <f>'申込書（個人種目）'!AB25</f>
        <v/>
      </c>
      <c r="H20" s="24" t="str">
        <f>'申込書（個人種目）'!AC25</f>
        <v/>
      </c>
      <c r="I20" s="24" t="str">
        <f>'申込書（個人種目）'!AD25</f>
        <v/>
      </c>
      <c r="J20" s="24" t="str">
        <f>IF(ISBLANK('申込書（個人種目）'!AE25),"",'申込書（個人種目）'!AE25)</f>
        <v/>
      </c>
      <c r="N20" s="65" t="str">
        <f t="shared" si="0"/>
        <v/>
      </c>
      <c r="O20" s="65" t="str">
        <f t="shared" si="1"/>
        <v/>
      </c>
      <c r="P20" s="65"/>
      <c r="Q20" s="66" t="str">
        <f t="shared" si="2"/>
        <v/>
      </c>
      <c r="R20" s="66" t="str">
        <f t="shared" si="3"/>
        <v/>
      </c>
      <c r="S20" s="66"/>
    </row>
    <row r="21" spans="1:19">
      <c r="A21" s="24">
        <v>20</v>
      </c>
      <c r="B21" s="24" t="str">
        <f>'申込書（個人種目）'!R26</f>
        <v/>
      </c>
      <c r="C21" s="24" t="str">
        <f>'申込書（個人種目）'!X26</f>
        <v xml:space="preserve"> </v>
      </c>
      <c r="D21" s="24" t="str">
        <f>'申込書（個人種目）'!Y26</f>
        <v/>
      </c>
      <c r="E21" s="24" t="str">
        <f>'申込書（個人種目）'!Z26</f>
        <v/>
      </c>
      <c r="F21" s="24" t="str">
        <f>'申込書（個人種目）'!AA26</f>
        <v/>
      </c>
      <c r="G21" s="24" t="str">
        <f>'申込書（個人種目）'!AB26</f>
        <v/>
      </c>
      <c r="H21" s="24" t="str">
        <f>'申込書（個人種目）'!AC26</f>
        <v/>
      </c>
      <c r="I21" s="24" t="str">
        <f>'申込書（個人種目）'!AD26</f>
        <v/>
      </c>
      <c r="J21" s="24" t="str">
        <f>IF(ISBLANK('申込書（個人種目）'!AE26),"",'申込書（個人種目）'!AE26)</f>
        <v/>
      </c>
      <c r="N21" s="65" t="str">
        <f t="shared" si="0"/>
        <v/>
      </c>
      <c r="O21" s="65" t="str">
        <f t="shared" si="1"/>
        <v/>
      </c>
      <c r="P21" s="65"/>
      <c r="Q21" s="66" t="str">
        <f t="shared" si="2"/>
        <v/>
      </c>
      <c r="R21" s="66" t="str">
        <f t="shared" si="3"/>
        <v/>
      </c>
      <c r="S21" s="66"/>
    </row>
    <row r="22" spans="1:19">
      <c r="A22" s="24">
        <v>21</v>
      </c>
      <c r="B22" s="24" t="str">
        <f>'申込書（個人種目）'!R27</f>
        <v/>
      </c>
      <c r="C22" s="24" t="str">
        <f>'申込書（個人種目）'!X27</f>
        <v xml:space="preserve"> </v>
      </c>
      <c r="D22" s="24" t="str">
        <f>'申込書（個人種目）'!Y27</f>
        <v/>
      </c>
      <c r="E22" s="24" t="str">
        <f>'申込書（個人種目）'!Z27</f>
        <v/>
      </c>
      <c r="F22" s="24" t="str">
        <f>'申込書（個人種目）'!AA27</f>
        <v/>
      </c>
      <c r="G22" s="24" t="str">
        <f>'申込書（個人種目）'!AB27</f>
        <v/>
      </c>
      <c r="H22" s="24" t="str">
        <f>'申込書（個人種目）'!AC27</f>
        <v/>
      </c>
      <c r="I22" s="24" t="str">
        <f>'申込書（個人種目）'!AD27</f>
        <v/>
      </c>
      <c r="J22" s="24" t="str">
        <f>IF(ISBLANK('申込書（個人種目）'!AE27),"",'申込書（個人種目）'!AE27)</f>
        <v/>
      </c>
      <c r="N22" s="65" t="str">
        <f t="shared" si="0"/>
        <v/>
      </c>
      <c r="O22" s="65" t="str">
        <f t="shared" si="1"/>
        <v/>
      </c>
      <c r="P22" s="65"/>
      <c r="Q22" s="66" t="str">
        <f t="shared" si="2"/>
        <v/>
      </c>
      <c r="R22" s="66" t="str">
        <f t="shared" si="3"/>
        <v/>
      </c>
      <c r="S22" s="66"/>
    </row>
    <row r="23" spans="1:19">
      <c r="A23" s="24">
        <v>22</v>
      </c>
      <c r="B23" s="24" t="str">
        <f>'申込書（個人種目）'!R28</f>
        <v/>
      </c>
      <c r="C23" s="24" t="str">
        <f>'申込書（個人種目）'!X28</f>
        <v xml:space="preserve"> </v>
      </c>
      <c r="D23" s="24" t="str">
        <f>'申込書（個人種目）'!Y28</f>
        <v/>
      </c>
      <c r="E23" s="24" t="str">
        <f>'申込書（個人種目）'!Z28</f>
        <v/>
      </c>
      <c r="F23" s="24" t="str">
        <f>'申込書（個人種目）'!AA28</f>
        <v/>
      </c>
      <c r="G23" s="24" t="str">
        <f>'申込書（個人種目）'!AB28</f>
        <v/>
      </c>
      <c r="H23" s="24" t="str">
        <f>'申込書（個人種目）'!AC28</f>
        <v/>
      </c>
      <c r="I23" s="24" t="str">
        <f>'申込書（個人種目）'!AD28</f>
        <v/>
      </c>
      <c r="J23" s="24" t="str">
        <f>IF(ISBLANK('申込書（個人種目）'!AE28),"",'申込書（個人種目）'!AE28)</f>
        <v/>
      </c>
      <c r="N23" s="65" t="str">
        <f t="shared" si="0"/>
        <v/>
      </c>
      <c r="O23" s="65" t="str">
        <f t="shared" si="1"/>
        <v/>
      </c>
      <c r="P23" s="65"/>
      <c r="Q23" s="66" t="str">
        <f t="shared" si="2"/>
        <v/>
      </c>
      <c r="R23" s="66" t="str">
        <f t="shared" si="3"/>
        <v/>
      </c>
      <c r="S23" s="66"/>
    </row>
    <row r="24" spans="1:19">
      <c r="A24" s="24">
        <v>23</v>
      </c>
      <c r="B24" s="24" t="str">
        <f>'申込書（個人種目）'!R29</f>
        <v/>
      </c>
      <c r="C24" s="24" t="str">
        <f>'申込書（個人種目）'!X29</f>
        <v xml:space="preserve"> </v>
      </c>
      <c r="D24" s="24" t="str">
        <f>'申込書（個人種目）'!Y29</f>
        <v/>
      </c>
      <c r="E24" s="24" t="str">
        <f>'申込書（個人種目）'!Z29</f>
        <v/>
      </c>
      <c r="F24" s="24" t="str">
        <f>'申込書（個人種目）'!AA29</f>
        <v/>
      </c>
      <c r="G24" s="24" t="str">
        <f>'申込書（個人種目）'!AB29</f>
        <v/>
      </c>
      <c r="H24" s="24" t="str">
        <f>'申込書（個人種目）'!AC29</f>
        <v/>
      </c>
      <c r="I24" s="24" t="str">
        <f>'申込書（個人種目）'!AD29</f>
        <v/>
      </c>
      <c r="J24" s="24" t="str">
        <f>IF(ISBLANK('申込書（個人種目）'!AE29),"",'申込書（個人種目）'!AE29)</f>
        <v/>
      </c>
      <c r="N24" s="65" t="str">
        <f t="shared" si="0"/>
        <v/>
      </c>
      <c r="O24" s="65" t="str">
        <f t="shared" si="1"/>
        <v/>
      </c>
      <c r="P24" s="65"/>
      <c r="Q24" s="66" t="str">
        <f t="shared" si="2"/>
        <v/>
      </c>
      <c r="R24" s="66" t="str">
        <f t="shared" si="3"/>
        <v/>
      </c>
      <c r="S24" s="66"/>
    </row>
    <row r="25" spans="1:19">
      <c r="A25" s="24">
        <v>24</v>
      </c>
      <c r="B25" s="24" t="str">
        <f>'申込書（個人種目）'!R30</f>
        <v/>
      </c>
      <c r="C25" s="24" t="str">
        <f>'申込書（個人種目）'!X30</f>
        <v xml:space="preserve"> </v>
      </c>
      <c r="D25" s="24" t="str">
        <f>'申込書（個人種目）'!Y30</f>
        <v/>
      </c>
      <c r="E25" s="24" t="str">
        <f>'申込書（個人種目）'!Z30</f>
        <v/>
      </c>
      <c r="F25" s="24" t="str">
        <f>'申込書（個人種目）'!AA30</f>
        <v/>
      </c>
      <c r="G25" s="24" t="str">
        <f>'申込書（個人種目）'!AB30</f>
        <v/>
      </c>
      <c r="H25" s="24" t="str">
        <f>'申込書（個人種目）'!AC30</f>
        <v/>
      </c>
      <c r="I25" s="24" t="str">
        <f>'申込書（個人種目）'!AD30</f>
        <v/>
      </c>
      <c r="J25" s="24" t="str">
        <f>IF(ISBLANK('申込書（個人種目）'!AE30),"",'申込書（個人種目）'!AE30)</f>
        <v/>
      </c>
      <c r="N25" s="65" t="str">
        <f t="shared" si="0"/>
        <v/>
      </c>
      <c r="O25" s="65" t="str">
        <f t="shared" si="1"/>
        <v/>
      </c>
      <c r="P25" s="65"/>
      <c r="Q25" s="66" t="str">
        <f t="shared" si="2"/>
        <v/>
      </c>
      <c r="R25" s="66" t="str">
        <f t="shared" si="3"/>
        <v/>
      </c>
      <c r="S25" s="66"/>
    </row>
    <row r="26" spans="1:19">
      <c r="A26" s="24">
        <v>25</v>
      </c>
      <c r="B26" s="24" t="str">
        <f>'申込書（個人種目）'!R31</f>
        <v/>
      </c>
      <c r="C26" s="24" t="str">
        <f>'申込書（個人種目）'!X31</f>
        <v xml:space="preserve"> </v>
      </c>
      <c r="D26" s="24" t="str">
        <f>'申込書（個人種目）'!Y31</f>
        <v/>
      </c>
      <c r="E26" s="24" t="str">
        <f>'申込書（個人種目）'!Z31</f>
        <v/>
      </c>
      <c r="F26" s="24" t="str">
        <f>'申込書（個人種目）'!AA31</f>
        <v/>
      </c>
      <c r="G26" s="24" t="str">
        <f>'申込書（個人種目）'!AB31</f>
        <v/>
      </c>
      <c r="H26" s="24" t="str">
        <f>'申込書（個人種目）'!AC31</f>
        <v/>
      </c>
      <c r="I26" s="24" t="str">
        <f>'申込書（個人種目）'!AD31</f>
        <v/>
      </c>
      <c r="J26" s="24" t="str">
        <f>IF(ISBLANK('申込書（個人種目）'!AE31),"",'申込書（個人種目）'!AE31)</f>
        <v/>
      </c>
      <c r="N26" s="65" t="str">
        <f t="shared" si="0"/>
        <v/>
      </c>
      <c r="O26" s="65" t="str">
        <f t="shared" si="1"/>
        <v/>
      </c>
      <c r="P26" s="65"/>
      <c r="Q26" s="66" t="str">
        <f t="shared" si="2"/>
        <v/>
      </c>
      <c r="R26" s="66" t="str">
        <f t="shared" si="3"/>
        <v/>
      </c>
      <c r="S26" s="66"/>
    </row>
    <row r="27" spans="1:19">
      <c r="A27" s="24">
        <v>26</v>
      </c>
      <c r="B27" s="24" t="str">
        <f>'申込書（個人種目）'!R47</f>
        <v/>
      </c>
      <c r="C27" s="24" t="str">
        <f>'申込書（個人種目）'!X47</f>
        <v xml:space="preserve"> </v>
      </c>
      <c r="D27" s="24" t="str">
        <f>'申込書（個人種目）'!Y47</f>
        <v/>
      </c>
      <c r="E27" s="24" t="str">
        <f>'申込書（個人種目）'!Z47</f>
        <v/>
      </c>
      <c r="F27" s="24" t="str">
        <f>'申込書（個人種目）'!AA47</f>
        <v/>
      </c>
      <c r="G27" s="24" t="str">
        <f>'申込書（個人種目）'!AB47</f>
        <v/>
      </c>
      <c r="H27" s="24" t="str">
        <f>'申込書（個人種目）'!AC47</f>
        <v/>
      </c>
      <c r="I27" s="24" t="str">
        <f>'申込書（個人種目）'!AD47</f>
        <v/>
      </c>
      <c r="J27" s="24" t="str">
        <f>IF(ISBLANK('申込書（個人種目）'!AE32),"",'申込書（個人種目）'!AE32)</f>
        <v/>
      </c>
      <c r="N27" s="65" t="str">
        <f t="shared" si="0"/>
        <v/>
      </c>
      <c r="O27" s="65" t="str">
        <f t="shared" si="1"/>
        <v/>
      </c>
      <c r="P27" s="65"/>
      <c r="Q27" s="66" t="str">
        <f t="shared" si="2"/>
        <v/>
      </c>
      <c r="R27" s="66" t="str">
        <f t="shared" si="3"/>
        <v/>
      </c>
      <c r="S27" s="66"/>
    </row>
    <row r="28" spans="1:19">
      <c r="A28" s="24">
        <v>27</v>
      </c>
      <c r="B28" s="24" t="str">
        <f>'申込書（個人種目）'!R48</f>
        <v/>
      </c>
      <c r="C28" s="24" t="str">
        <f>'申込書（個人種目）'!X48</f>
        <v xml:space="preserve"> </v>
      </c>
      <c r="D28" s="24" t="str">
        <f>'申込書（個人種目）'!Y48</f>
        <v/>
      </c>
      <c r="E28" s="24" t="str">
        <f>'申込書（個人種目）'!Z48</f>
        <v/>
      </c>
      <c r="F28" s="24" t="str">
        <f>'申込書（個人種目）'!AA48</f>
        <v/>
      </c>
      <c r="G28" s="24" t="str">
        <f>'申込書（個人種目）'!AB48</f>
        <v/>
      </c>
      <c r="H28" s="24" t="str">
        <f>'申込書（個人種目）'!AC48</f>
        <v/>
      </c>
      <c r="I28" s="24" t="str">
        <f>'申込書（個人種目）'!AD48</f>
        <v/>
      </c>
      <c r="J28" s="24" t="str">
        <f>IF(ISBLANK('申込書（個人種目）'!AE33),"",'申込書（個人種目）'!AE33)</f>
        <v/>
      </c>
      <c r="N28" s="65" t="str">
        <f t="shared" si="0"/>
        <v/>
      </c>
      <c r="O28" s="65" t="str">
        <f t="shared" si="1"/>
        <v/>
      </c>
      <c r="P28" s="65"/>
      <c r="Q28" s="66" t="str">
        <f t="shared" si="2"/>
        <v/>
      </c>
      <c r="R28" s="66" t="str">
        <f t="shared" si="3"/>
        <v/>
      </c>
      <c r="S28" s="66"/>
    </row>
    <row r="29" spans="1:19">
      <c r="A29" s="24">
        <v>28</v>
      </c>
      <c r="B29" s="24" t="str">
        <f>'申込書（個人種目）'!R49</f>
        <v/>
      </c>
      <c r="C29" s="24" t="str">
        <f>'申込書（個人種目）'!X49</f>
        <v xml:space="preserve"> </v>
      </c>
      <c r="D29" s="24" t="str">
        <f>'申込書（個人種目）'!Y49</f>
        <v/>
      </c>
      <c r="E29" s="24" t="str">
        <f>'申込書（個人種目）'!Z49</f>
        <v/>
      </c>
      <c r="F29" s="24" t="str">
        <f>'申込書（個人種目）'!AA49</f>
        <v/>
      </c>
      <c r="G29" s="24" t="str">
        <f>'申込書（個人種目）'!AB49</f>
        <v/>
      </c>
      <c r="H29" s="24" t="str">
        <f>'申込書（個人種目）'!AC49</f>
        <v/>
      </c>
      <c r="I29" s="24" t="str">
        <f>'申込書（個人種目）'!AD49</f>
        <v/>
      </c>
      <c r="J29" s="24" t="str">
        <f>IF(ISBLANK('申込書（個人種目）'!AE34),"",'申込書（個人種目）'!AE34)</f>
        <v/>
      </c>
      <c r="N29" s="65" t="str">
        <f t="shared" si="0"/>
        <v/>
      </c>
      <c r="O29" s="65" t="str">
        <f t="shared" si="1"/>
        <v/>
      </c>
      <c r="P29" s="65"/>
      <c r="Q29" s="66" t="str">
        <f t="shared" si="2"/>
        <v/>
      </c>
      <c r="R29" s="66" t="str">
        <f t="shared" si="3"/>
        <v/>
      </c>
      <c r="S29" s="66"/>
    </row>
    <row r="30" spans="1:19">
      <c r="A30" s="24">
        <v>29</v>
      </c>
      <c r="B30" s="24" t="str">
        <f>'申込書（個人種目）'!R50</f>
        <v/>
      </c>
      <c r="C30" s="24" t="str">
        <f>'申込書（個人種目）'!X50</f>
        <v xml:space="preserve"> </v>
      </c>
      <c r="D30" s="24" t="str">
        <f>'申込書（個人種目）'!Y50</f>
        <v/>
      </c>
      <c r="E30" s="24" t="str">
        <f>'申込書（個人種目）'!Z50</f>
        <v/>
      </c>
      <c r="F30" s="24" t="str">
        <f>'申込書（個人種目）'!AA50</f>
        <v/>
      </c>
      <c r="G30" s="24" t="str">
        <f>'申込書（個人種目）'!AB50</f>
        <v/>
      </c>
      <c r="H30" s="24" t="str">
        <f>'申込書（個人種目）'!AC50</f>
        <v/>
      </c>
      <c r="I30" s="24" t="str">
        <f>'申込書（個人種目）'!AD50</f>
        <v/>
      </c>
      <c r="J30" s="24" t="str">
        <f>IF(ISBLANK('申込書（個人種目）'!AE35),"",'申込書（個人種目）'!AE35)</f>
        <v/>
      </c>
      <c r="N30" s="65" t="str">
        <f t="shared" si="0"/>
        <v/>
      </c>
      <c r="O30" s="65" t="str">
        <f t="shared" si="1"/>
        <v/>
      </c>
      <c r="P30" s="65"/>
      <c r="Q30" s="66" t="str">
        <f t="shared" si="2"/>
        <v/>
      </c>
      <c r="R30" s="66" t="str">
        <f t="shared" si="3"/>
        <v/>
      </c>
      <c r="S30" s="66"/>
    </row>
    <row r="31" spans="1:19">
      <c r="A31" s="24">
        <v>30</v>
      </c>
      <c r="B31" s="24" t="str">
        <f>'申込書（個人種目）'!R51</f>
        <v/>
      </c>
      <c r="C31" s="24" t="str">
        <f>'申込書（個人種目）'!X51</f>
        <v xml:space="preserve"> </v>
      </c>
      <c r="D31" s="24" t="str">
        <f>'申込書（個人種目）'!Y51</f>
        <v/>
      </c>
      <c r="E31" s="24" t="str">
        <f>'申込書（個人種目）'!Z51</f>
        <v/>
      </c>
      <c r="F31" s="24" t="str">
        <f>'申込書（個人種目）'!AA51</f>
        <v/>
      </c>
      <c r="G31" s="24" t="str">
        <f>'申込書（個人種目）'!AB51</f>
        <v/>
      </c>
      <c r="H31" s="24" t="str">
        <f>'申込書（個人種目）'!AC51</f>
        <v/>
      </c>
      <c r="I31" s="24" t="str">
        <f>'申込書（個人種目）'!AD51</f>
        <v/>
      </c>
      <c r="J31" s="24" t="str">
        <f>IF(ISBLANK('申込書（個人種目）'!AE36),"",'申込書（個人種目）'!AE36)</f>
        <v/>
      </c>
      <c r="N31" s="65" t="str">
        <f t="shared" si="0"/>
        <v/>
      </c>
      <c r="O31" s="65" t="str">
        <f t="shared" si="1"/>
        <v/>
      </c>
      <c r="P31" s="65"/>
      <c r="Q31" s="66" t="str">
        <f t="shared" si="2"/>
        <v/>
      </c>
      <c r="R31" s="66" t="str">
        <f t="shared" si="3"/>
        <v/>
      </c>
      <c r="S31" s="66"/>
    </row>
    <row r="32" spans="1:19">
      <c r="A32" s="24">
        <v>31</v>
      </c>
      <c r="B32" s="24" t="str">
        <f>'申込書（個人種目）'!R52</f>
        <v/>
      </c>
      <c r="C32" s="24" t="str">
        <f>'申込書（個人種目）'!X52</f>
        <v xml:space="preserve"> </v>
      </c>
      <c r="D32" s="24" t="str">
        <f>'申込書（個人種目）'!Y52</f>
        <v/>
      </c>
      <c r="E32" s="24" t="str">
        <f>'申込書（個人種目）'!Z52</f>
        <v/>
      </c>
      <c r="F32" s="24" t="str">
        <f>'申込書（個人種目）'!AA52</f>
        <v/>
      </c>
      <c r="G32" s="24" t="str">
        <f>'申込書（個人種目）'!AB52</f>
        <v/>
      </c>
      <c r="H32" s="24" t="str">
        <f>'申込書（個人種目）'!AC52</f>
        <v/>
      </c>
      <c r="I32" s="24" t="str">
        <f>'申込書（個人種目）'!AD52</f>
        <v/>
      </c>
      <c r="J32" s="24" t="str">
        <f>IF(ISBLANK('申込書（個人種目）'!AE37),"",'申込書（個人種目）'!AE37)</f>
        <v/>
      </c>
      <c r="N32" s="65" t="str">
        <f t="shared" si="0"/>
        <v/>
      </c>
      <c r="O32" s="65" t="str">
        <f t="shared" si="1"/>
        <v/>
      </c>
      <c r="P32" s="65"/>
      <c r="Q32" s="66" t="str">
        <f t="shared" si="2"/>
        <v/>
      </c>
      <c r="R32" s="66" t="str">
        <f t="shared" si="3"/>
        <v/>
      </c>
      <c r="S32" s="66"/>
    </row>
    <row r="33" spans="1:19">
      <c r="A33" s="24">
        <v>32</v>
      </c>
      <c r="B33" s="24" t="str">
        <f>'申込書（個人種目）'!R53</f>
        <v/>
      </c>
      <c r="C33" s="24" t="str">
        <f>'申込書（個人種目）'!X53</f>
        <v xml:space="preserve"> </v>
      </c>
      <c r="D33" s="24" t="str">
        <f>'申込書（個人種目）'!Y53</f>
        <v/>
      </c>
      <c r="E33" s="24" t="str">
        <f>'申込書（個人種目）'!Z53</f>
        <v/>
      </c>
      <c r="F33" s="24" t="str">
        <f>'申込書（個人種目）'!AA53</f>
        <v/>
      </c>
      <c r="G33" s="24" t="str">
        <f>'申込書（個人種目）'!AB53</f>
        <v/>
      </c>
      <c r="H33" s="24" t="str">
        <f>'申込書（個人種目）'!AC53</f>
        <v/>
      </c>
      <c r="I33" s="24" t="str">
        <f>'申込書（個人種目）'!AD53</f>
        <v/>
      </c>
      <c r="J33" s="24" t="str">
        <f>IF(ISBLANK('申込書（個人種目）'!AE38),"",'申込書（個人種目）'!AE38)</f>
        <v/>
      </c>
      <c r="N33" s="65" t="str">
        <f t="shared" si="0"/>
        <v/>
      </c>
      <c r="O33" s="65" t="str">
        <f t="shared" si="1"/>
        <v/>
      </c>
      <c r="P33" s="65"/>
      <c r="Q33" s="66" t="str">
        <f t="shared" si="2"/>
        <v/>
      </c>
      <c r="R33" s="66" t="str">
        <f t="shared" si="3"/>
        <v/>
      </c>
      <c r="S33" s="66"/>
    </row>
    <row r="34" spans="1:19">
      <c r="A34" s="24">
        <v>33</v>
      </c>
      <c r="B34" s="24" t="str">
        <f>'申込書（個人種目）'!R54</f>
        <v/>
      </c>
      <c r="C34" s="24" t="str">
        <f>'申込書（個人種目）'!X54</f>
        <v xml:space="preserve"> </v>
      </c>
      <c r="D34" s="24" t="str">
        <f>'申込書（個人種目）'!Y54</f>
        <v/>
      </c>
      <c r="E34" s="24" t="str">
        <f>'申込書（個人種目）'!Z54</f>
        <v/>
      </c>
      <c r="F34" s="24" t="str">
        <f>'申込書（個人種目）'!AA54</f>
        <v/>
      </c>
      <c r="G34" s="24" t="str">
        <f>'申込書（個人種目）'!AB54</f>
        <v/>
      </c>
      <c r="H34" s="24" t="str">
        <f>'申込書（個人種目）'!AC54</f>
        <v/>
      </c>
      <c r="I34" s="24" t="str">
        <f>'申込書（個人種目）'!AD54</f>
        <v/>
      </c>
      <c r="J34" s="24" t="str">
        <f>IF(ISBLANK('申込書（個人種目）'!AE39),"",'申込書（個人種目）'!AE39)</f>
        <v/>
      </c>
      <c r="N34" s="65" t="str">
        <f t="shared" si="0"/>
        <v/>
      </c>
      <c r="O34" s="65" t="str">
        <f t="shared" si="1"/>
        <v/>
      </c>
      <c r="P34" s="65"/>
      <c r="Q34" s="66" t="str">
        <f t="shared" si="2"/>
        <v/>
      </c>
      <c r="R34" s="66" t="str">
        <f t="shared" si="3"/>
        <v/>
      </c>
      <c r="S34" s="66"/>
    </row>
    <row r="35" spans="1:19">
      <c r="A35" s="24">
        <v>34</v>
      </c>
      <c r="B35" s="24" t="str">
        <f>'申込書（個人種目）'!R55</f>
        <v/>
      </c>
      <c r="C35" s="24" t="str">
        <f>'申込書（個人種目）'!X55</f>
        <v xml:space="preserve"> </v>
      </c>
      <c r="D35" s="24" t="str">
        <f>'申込書（個人種目）'!Y55</f>
        <v/>
      </c>
      <c r="E35" s="24" t="str">
        <f>'申込書（個人種目）'!Z55</f>
        <v/>
      </c>
      <c r="F35" s="24" t="str">
        <f>'申込書（個人種目）'!AA55</f>
        <v/>
      </c>
      <c r="G35" s="24" t="str">
        <f>'申込書（個人種目）'!AB55</f>
        <v/>
      </c>
      <c r="H35" s="24" t="str">
        <f>'申込書（個人種目）'!AC55</f>
        <v/>
      </c>
      <c r="I35" s="24" t="str">
        <f>'申込書（個人種目）'!AD55</f>
        <v/>
      </c>
      <c r="J35" s="24" t="str">
        <f>IF(ISBLANK('申込書（個人種目）'!AE40),"",'申込書（個人種目）'!AE40)</f>
        <v/>
      </c>
      <c r="N35" s="65" t="str">
        <f t="shared" si="0"/>
        <v/>
      </c>
      <c r="O35" s="65" t="str">
        <f t="shared" si="1"/>
        <v/>
      </c>
      <c r="P35" s="65"/>
      <c r="Q35" s="66" t="str">
        <f t="shared" si="2"/>
        <v/>
      </c>
      <c r="R35" s="66" t="str">
        <f t="shared" si="3"/>
        <v/>
      </c>
      <c r="S35" s="66"/>
    </row>
    <row r="36" spans="1:19">
      <c r="A36" s="24">
        <v>35</v>
      </c>
      <c r="B36" s="24" t="str">
        <f>'申込書（個人種目）'!R56</f>
        <v/>
      </c>
      <c r="C36" s="24" t="str">
        <f>'申込書（個人種目）'!X56</f>
        <v xml:space="preserve"> </v>
      </c>
      <c r="D36" s="24" t="str">
        <f>'申込書（個人種目）'!Y56</f>
        <v/>
      </c>
      <c r="E36" s="24" t="str">
        <f>'申込書（個人種目）'!Z56</f>
        <v/>
      </c>
      <c r="F36" s="24" t="str">
        <f>'申込書（個人種目）'!AA56</f>
        <v/>
      </c>
      <c r="G36" s="24" t="str">
        <f>'申込書（個人種目）'!AB56</f>
        <v/>
      </c>
      <c r="H36" s="24" t="str">
        <f>'申込書（個人種目）'!AC56</f>
        <v/>
      </c>
      <c r="I36" s="24" t="str">
        <f>'申込書（個人種目）'!AD56</f>
        <v/>
      </c>
      <c r="J36" s="24" t="str">
        <f>IF(ISBLANK('申込書（個人種目）'!AE41),"",'申込書（個人種目）'!AE41)</f>
        <v/>
      </c>
      <c r="N36" s="65" t="str">
        <f t="shared" si="0"/>
        <v/>
      </c>
      <c r="O36" s="65" t="str">
        <f t="shared" si="1"/>
        <v/>
      </c>
      <c r="P36" s="65"/>
      <c r="Q36" s="66" t="str">
        <f t="shared" si="2"/>
        <v/>
      </c>
      <c r="R36" s="66" t="str">
        <f t="shared" si="3"/>
        <v/>
      </c>
      <c r="S36" s="66"/>
    </row>
    <row r="37" spans="1:19">
      <c r="A37" s="24">
        <v>36</v>
      </c>
      <c r="B37" s="24" t="str">
        <f>'申込書（個人種目）'!R57</f>
        <v/>
      </c>
      <c r="C37" s="24" t="str">
        <f>'申込書（個人種目）'!X57</f>
        <v xml:space="preserve"> </v>
      </c>
      <c r="D37" s="24" t="str">
        <f>'申込書（個人種目）'!Y57</f>
        <v/>
      </c>
      <c r="E37" s="24" t="str">
        <f>'申込書（個人種目）'!Z57</f>
        <v/>
      </c>
      <c r="F37" s="24" t="str">
        <f>'申込書（個人種目）'!AA57</f>
        <v/>
      </c>
      <c r="G37" s="24" t="str">
        <f>'申込書（個人種目）'!AB57</f>
        <v/>
      </c>
      <c r="H37" s="24" t="str">
        <f>'申込書（個人種目）'!AC57</f>
        <v/>
      </c>
      <c r="I37" s="24" t="str">
        <f>'申込書（個人種目）'!AD57</f>
        <v/>
      </c>
      <c r="J37" s="24" t="str">
        <f>IF(ISBLANK('申込書（個人種目）'!AE42),"",'申込書（個人種目）'!AE42)</f>
        <v/>
      </c>
      <c r="N37" s="65" t="str">
        <f t="shared" si="0"/>
        <v/>
      </c>
      <c r="O37" s="65" t="str">
        <f t="shared" si="1"/>
        <v/>
      </c>
      <c r="P37" s="65"/>
      <c r="Q37" s="66" t="str">
        <f t="shared" si="2"/>
        <v/>
      </c>
      <c r="R37" s="66" t="str">
        <f t="shared" si="3"/>
        <v/>
      </c>
      <c r="S37" s="66"/>
    </row>
    <row r="38" spans="1:19">
      <c r="A38" s="24">
        <v>37</v>
      </c>
      <c r="B38" s="24" t="str">
        <f>'申込書（個人種目）'!R58</f>
        <v/>
      </c>
      <c r="C38" s="24" t="str">
        <f>'申込書（個人種目）'!X58</f>
        <v xml:space="preserve"> </v>
      </c>
      <c r="D38" s="24" t="str">
        <f>'申込書（個人種目）'!Y58</f>
        <v/>
      </c>
      <c r="E38" s="24" t="str">
        <f>'申込書（個人種目）'!Z58</f>
        <v/>
      </c>
      <c r="F38" s="24" t="str">
        <f>'申込書（個人種目）'!AA58</f>
        <v/>
      </c>
      <c r="G38" s="24" t="str">
        <f>'申込書（個人種目）'!AB58</f>
        <v/>
      </c>
      <c r="H38" s="24" t="str">
        <f>'申込書（個人種目）'!AC58</f>
        <v/>
      </c>
      <c r="I38" s="24" t="str">
        <f>'申込書（個人種目）'!AD58</f>
        <v/>
      </c>
      <c r="J38" s="24" t="str">
        <f>IF(ISBLANK('申込書（個人種目）'!AE43),"",'申込書（個人種目）'!AE43)</f>
        <v/>
      </c>
      <c r="N38" s="65" t="str">
        <f t="shared" si="0"/>
        <v/>
      </c>
      <c r="O38" s="65" t="str">
        <f t="shared" si="1"/>
        <v/>
      </c>
      <c r="P38" s="65"/>
      <c r="Q38" s="66" t="str">
        <f t="shared" si="2"/>
        <v/>
      </c>
      <c r="R38" s="66" t="str">
        <f t="shared" si="3"/>
        <v/>
      </c>
      <c r="S38" s="66"/>
    </row>
    <row r="39" spans="1:19">
      <c r="A39" s="24">
        <v>38</v>
      </c>
      <c r="B39" s="24" t="str">
        <f>'申込書（個人種目）'!R59</f>
        <v/>
      </c>
      <c r="C39" s="24" t="str">
        <f>'申込書（個人種目）'!X59</f>
        <v xml:space="preserve"> </v>
      </c>
      <c r="D39" s="24" t="str">
        <f>'申込書（個人種目）'!Y59</f>
        <v/>
      </c>
      <c r="E39" s="24" t="str">
        <f>'申込書（個人種目）'!Z59</f>
        <v/>
      </c>
      <c r="F39" s="24" t="str">
        <f>'申込書（個人種目）'!AA59</f>
        <v/>
      </c>
      <c r="G39" s="24" t="str">
        <f>'申込書（個人種目）'!AB59</f>
        <v/>
      </c>
      <c r="H39" s="24" t="str">
        <f>'申込書（個人種目）'!AC59</f>
        <v/>
      </c>
      <c r="I39" s="24" t="str">
        <f>'申込書（個人種目）'!AD59</f>
        <v/>
      </c>
      <c r="J39" s="24" t="str">
        <f>IF(ISBLANK('申込書（個人種目）'!AE44),"",'申込書（個人種目）'!AE44)</f>
        <v/>
      </c>
      <c r="N39" s="65" t="str">
        <f t="shared" si="0"/>
        <v/>
      </c>
      <c r="O39" s="65" t="str">
        <f t="shared" si="1"/>
        <v/>
      </c>
      <c r="P39" s="65"/>
      <c r="Q39" s="66" t="str">
        <f t="shared" si="2"/>
        <v/>
      </c>
      <c r="R39" s="66" t="str">
        <f t="shared" si="3"/>
        <v/>
      </c>
      <c r="S39" s="66"/>
    </row>
    <row r="40" spans="1:19">
      <c r="A40" s="24">
        <v>39</v>
      </c>
      <c r="B40" s="24" t="str">
        <f>'申込書（個人種目）'!R60</f>
        <v/>
      </c>
      <c r="C40" s="24" t="str">
        <f>'申込書（個人種目）'!X60</f>
        <v xml:space="preserve"> </v>
      </c>
      <c r="D40" s="24" t="str">
        <f>'申込書（個人種目）'!Y60</f>
        <v/>
      </c>
      <c r="E40" s="24" t="str">
        <f>'申込書（個人種目）'!Z60</f>
        <v/>
      </c>
      <c r="F40" s="24" t="str">
        <f>'申込書（個人種目）'!AA60</f>
        <v/>
      </c>
      <c r="G40" s="24" t="str">
        <f>'申込書（個人種目）'!AB60</f>
        <v/>
      </c>
      <c r="H40" s="24" t="str">
        <f>'申込書（個人種目）'!AC60</f>
        <v/>
      </c>
      <c r="I40" s="24" t="str">
        <f>'申込書（個人種目）'!AD60</f>
        <v/>
      </c>
      <c r="J40" s="24" t="str">
        <f>IF(ISBLANK('申込書（個人種目）'!AE45),"",'申込書（個人種目）'!AE45)</f>
        <v/>
      </c>
      <c r="N40" s="65" t="str">
        <f t="shared" si="0"/>
        <v/>
      </c>
      <c r="O40" s="65" t="str">
        <f t="shared" si="1"/>
        <v/>
      </c>
      <c r="P40" s="65"/>
      <c r="Q40" s="66" t="str">
        <f t="shared" si="2"/>
        <v/>
      </c>
      <c r="R40" s="66" t="str">
        <f t="shared" si="3"/>
        <v/>
      </c>
      <c r="S40" s="66"/>
    </row>
    <row r="41" spans="1:19">
      <c r="A41" s="24">
        <v>40</v>
      </c>
      <c r="B41" s="24" t="str">
        <f>'申込書（個人種目）'!R61</f>
        <v/>
      </c>
      <c r="C41" s="24" t="str">
        <f>'申込書（個人種目）'!X61</f>
        <v xml:space="preserve"> </v>
      </c>
      <c r="D41" s="24" t="str">
        <f>'申込書（個人種目）'!Y61</f>
        <v/>
      </c>
      <c r="E41" s="24" t="str">
        <f>'申込書（個人種目）'!Z61</f>
        <v/>
      </c>
      <c r="F41" s="24" t="str">
        <f>'申込書（個人種目）'!AA61</f>
        <v/>
      </c>
      <c r="G41" s="24" t="str">
        <f>'申込書（個人種目）'!AB61</f>
        <v/>
      </c>
      <c r="H41" s="24" t="str">
        <f>'申込書（個人種目）'!AC61</f>
        <v/>
      </c>
      <c r="I41" s="24" t="str">
        <f>'申込書（個人種目）'!AD61</f>
        <v/>
      </c>
      <c r="J41" s="24" t="str">
        <f>IF(ISBLANK('申込書（個人種目）'!AE46),"",'申込書（個人種目）'!AE46)</f>
        <v/>
      </c>
      <c r="N41" s="65" t="str">
        <f t="shared" si="0"/>
        <v/>
      </c>
      <c r="O41" s="65" t="str">
        <f t="shared" si="1"/>
        <v/>
      </c>
      <c r="P41" s="65"/>
      <c r="Q41" s="66" t="str">
        <f t="shared" si="2"/>
        <v/>
      </c>
      <c r="R41" s="66" t="str">
        <f t="shared" si="3"/>
        <v/>
      </c>
      <c r="S41" s="66"/>
    </row>
    <row r="42" spans="1:19">
      <c r="A42" s="24">
        <v>41</v>
      </c>
      <c r="B42" s="24" t="str">
        <f>'申込書（個人種目）'!R62</f>
        <v/>
      </c>
      <c r="C42" s="24" t="str">
        <f>'申込書（個人種目）'!X62</f>
        <v xml:space="preserve"> </v>
      </c>
      <c r="D42" s="24" t="str">
        <f>'申込書（個人種目）'!Y62</f>
        <v/>
      </c>
      <c r="E42" s="24" t="str">
        <f>'申込書（個人種目）'!Z62</f>
        <v/>
      </c>
      <c r="F42" s="24" t="str">
        <f>'申込書（個人種目）'!AA62</f>
        <v/>
      </c>
      <c r="G42" s="24" t="str">
        <f>'申込書（個人種目）'!AB62</f>
        <v/>
      </c>
      <c r="H42" s="24" t="str">
        <f>'申込書（個人種目）'!AC62</f>
        <v/>
      </c>
      <c r="I42" s="24" t="str">
        <f>'申込書（個人種目）'!AD62</f>
        <v/>
      </c>
      <c r="J42" s="24" t="str">
        <f>IF(ISBLANK('申込書（個人種目）'!AE47),"",'申込書（個人種目）'!AE47)</f>
        <v/>
      </c>
      <c r="N42" s="65" t="str">
        <f t="shared" si="0"/>
        <v/>
      </c>
      <c r="O42" s="65" t="str">
        <f t="shared" si="1"/>
        <v/>
      </c>
      <c r="P42" s="65"/>
      <c r="Q42" s="66" t="str">
        <f t="shared" si="2"/>
        <v/>
      </c>
      <c r="R42" s="66" t="str">
        <f t="shared" si="3"/>
        <v/>
      </c>
      <c r="S42" s="66"/>
    </row>
    <row r="43" spans="1:19">
      <c r="A43" s="24">
        <v>42</v>
      </c>
      <c r="B43" s="24" t="str">
        <f>'申込書（個人種目）'!R63</f>
        <v/>
      </c>
      <c r="C43" s="24" t="str">
        <f>'申込書（個人種目）'!X63</f>
        <v xml:space="preserve"> </v>
      </c>
      <c r="D43" s="24" t="str">
        <f>'申込書（個人種目）'!Y63</f>
        <v/>
      </c>
      <c r="E43" s="24" t="str">
        <f>'申込書（個人種目）'!Z63</f>
        <v/>
      </c>
      <c r="F43" s="24" t="str">
        <f>'申込書（個人種目）'!AA63</f>
        <v/>
      </c>
      <c r="G43" s="24" t="str">
        <f>'申込書（個人種目）'!AB63</f>
        <v/>
      </c>
      <c r="H43" s="24" t="str">
        <f>'申込書（個人種目）'!AC63</f>
        <v/>
      </c>
      <c r="I43" s="24" t="str">
        <f>'申込書（個人種目）'!AD63</f>
        <v/>
      </c>
      <c r="J43" s="24" t="str">
        <f>IF(ISBLANK('申込書（個人種目）'!AE48),"",'申込書（個人種目）'!AE48)</f>
        <v/>
      </c>
      <c r="N43" s="65" t="str">
        <f t="shared" si="0"/>
        <v/>
      </c>
      <c r="O43" s="65" t="str">
        <f t="shared" si="1"/>
        <v/>
      </c>
      <c r="P43" s="65"/>
      <c r="Q43" s="66" t="str">
        <f t="shared" si="2"/>
        <v/>
      </c>
      <c r="R43" s="66" t="str">
        <f t="shared" si="3"/>
        <v/>
      </c>
      <c r="S43" s="66"/>
    </row>
    <row r="44" spans="1:19">
      <c r="A44" s="24">
        <v>43</v>
      </c>
      <c r="B44" s="24" t="str">
        <f>'申込書（個人種目）'!R64</f>
        <v/>
      </c>
      <c r="C44" s="24" t="str">
        <f>'申込書（個人種目）'!X64</f>
        <v xml:space="preserve"> </v>
      </c>
      <c r="D44" s="24" t="str">
        <f>'申込書（個人種目）'!Y64</f>
        <v/>
      </c>
      <c r="E44" s="24" t="str">
        <f>'申込書（個人種目）'!Z64</f>
        <v/>
      </c>
      <c r="F44" s="24" t="str">
        <f>'申込書（個人種目）'!AA64</f>
        <v/>
      </c>
      <c r="G44" s="24" t="str">
        <f>'申込書（個人種目）'!AB64</f>
        <v/>
      </c>
      <c r="H44" s="24" t="str">
        <f>'申込書（個人種目）'!AC64</f>
        <v/>
      </c>
      <c r="I44" s="24" t="str">
        <f>'申込書（個人種目）'!AD64</f>
        <v/>
      </c>
      <c r="J44" s="24" t="str">
        <f>IF(ISBLANK('申込書（個人種目）'!AE49),"",'申込書（個人種目）'!AE49)</f>
        <v/>
      </c>
      <c r="N44" s="65" t="str">
        <f t="shared" si="0"/>
        <v/>
      </c>
      <c r="O44" s="65" t="str">
        <f t="shared" si="1"/>
        <v/>
      </c>
      <c r="P44" s="65"/>
      <c r="Q44" s="66" t="str">
        <f t="shared" si="2"/>
        <v/>
      </c>
      <c r="R44" s="66" t="str">
        <f t="shared" si="3"/>
        <v/>
      </c>
      <c r="S44" s="66"/>
    </row>
    <row r="45" spans="1:19">
      <c r="A45" s="24">
        <v>44</v>
      </c>
      <c r="B45" s="24" t="str">
        <f>'申込書（個人種目）'!R65</f>
        <v/>
      </c>
      <c r="C45" s="24" t="str">
        <f>'申込書（個人種目）'!X65</f>
        <v xml:space="preserve"> </v>
      </c>
      <c r="D45" s="24" t="str">
        <f>'申込書（個人種目）'!Y65</f>
        <v/>
      </c>
      <c r="E45" s="24" t="str">
        <f>'申込書（個人種目）'!Z65</f>
        <v/>
      </c>
      <c r="F45" s="24" t="str">
        <f>'申込書（個人種目）'!AA65</f>
        <v/>
      </c>
      <c r="G45" s="24" t="str">
        <f>'申込書（個人種目）'!AB65</f>
        <v/>
      </c>
      <c r="H45" s="24" t="str">
        <f>'申込書（個人種目）'!AC65</f>
        <v/>
      </c>
      <c r="I45" s="24" t="str">
        <f>'申込書（個人種目）'!AD65</f>
        <v/>
      </c>
      <c r="J45" s="24" t="str">
        <f>IF(ISBLANK('申込書（個人種目）'!AE50),"",'申込書（個人種目）'!AE50)</f>
        <v/>
      </c>
      <c r="N45" s="65" t="str">
        <f t="shared" si="0"/>
        <v/>
      </c>
      <c r="O45" s="65" t="str">
        <f t="shared" si="1"/>
        <v/>
      </c>
      <c r="P45" s="65"/>
      <c r="Q45" s="66" t="str">
        <f t="shared" si="2"/>
        <v/>
      </c>
      <c r="R45" s="66" t="str">
        <f t="shared" si="3"/>
        <v/>
      </c>
      <c r="S45" s="66"/>
    </row>
    <row r="46" spans="1:19">
      <c r="A46" s="24">
        <v>45</v>
      </c>
      <c r="B46" s="24" t="str">
        <f>'申込書（個人種目）'!R66</f>
        <v/>
      </c>
      <c r="C46" s="24" t="str">
        <f>'申込書（個人種目）'!X66</f>
        <v xml:space="preserve"> </v>
      </c>
      <c r="D46" s="24" t="str">
        <f>'申込書（個人種目）'!Y66</f>
        <v/>
      </c>
      <c r="E46" s="24" t="str">
        <f>'申込書（個人種目）'!Z66</f>
        <v/>
      </c>
      <c r="F46" s="24" t="str">
        <f>'申込書（個人種目）'!AA66</f>
        <v/>
      </c>
      <c r="G46" s="24" t="str">
        <f>'申込書（個人種目）'!AB66</f>
        <v/>
      </c>
      <c r="H46" s="24" t="str">
        <f>'申込書（個人種目）'!AC66</f>
        <v/>
      </c>
      <c r="I46" s="24" t="str">
        <f>'申込書（個人種目）'!AD66</f>
        <v/>
      </c>
      <c r="J46" s="24" t="str">
        <f>IF(ISBLANK('申込書（個人種目）'!AE51),"",'申込書（個人種目）'!AE51)</f>
        <v/>
      </c>
      <c r="N46" s="65" t="str">
        <f t="shared" si="0"/>
        <v/>
      </c>
      <c r="O46" s="65" t="str">
        <f t="shared" si="1"/>
        <v/>
      </c>
      <c r="P46" s="65"/>
      <c r="Q46" s="66" t="str">
        <f t="shared" si="2"/>
        <v/>
      </c>
      <c r="R46" s="66" t="str">
        <f t="shared" si="3"/>
        <v/>
      </c>
      <c r="S46" s="66"/>
    </row>
    <row r="47" spans="1:19">
      <c r="A47" s="24">
        <v>46</v>
      </c>
      <c r="B47" s="24" t="str">
        <f>'申込書（個人種目）'!R67</f>
        <v/>
      </c>
      <c r="C47" s="24" t="str">
        <f>'申込書（個人種目）'!X67</f>
        <v xml:space="preserve"> </v>
      </c>
      <c r="D47" s="24" t="str">
        <f>'申込書（個人種目）'!Y67</f>
        <v/>
      </c>
      <c r="E47" s="24" t="str">
        <f>'申込書（個人種目）'!Z67</f>
        <v/>
      </c>
      <c r="F47" s="24" t="str">
        <f>'申込書（個人種目）'!AA67</f>
        <v/>
      </c>
      <c r="G47" s="24" t="str">
        <f>'申込書（個人種目）'!AB67</f>
        <v/>
      </c>
      <c r="H47" s="24" t="str">
        <f>'申込書（個人種目）'!AC67</f>
        <v/>
      </c>
      <c r="I47" s="24" t="str">
        <f>'申込書（個人種目）'!AD67</f>
        <v/>
      </c>
      <c r="J47" s="24" t="str">
        <f>IF(ISBLANK('申込書（個人種目）'!AE52),"",'申込書（個人種目）'!AE52)</f>
        <v/>
      </c>
      <c r="N47" s="65" t="str">
        <f t="shared" si="0"/>
        <v/>
      </c>
      <c r="O47" s="65" t="str">
        <f t="shared" si="1"/>
        <v/>
      </c>
      <c r="P47" s="65"/>
      <c r="Q47" s="66" t="str">
        <f t="shared" si="2"/>
        <v/>
      </c>
      <c r="R47" s="66" t="str">
        <f t="shared" si="3"/>
        <v/>
      </c>
      <c r="S47" s="66"/>
    </row>
    <row r="48" spans="1:19">
      <c r="A48" s="24">
        <v>47</v>
      </c>
      <c r="B48" s="24" t="str">
        <f>'申込書（個人種目）'!R68</f>
        <v/>
      </c>
      <c r="C48" s="24" t="str">
        <f>'申込書（個人種目）'!X68</f>
        <v xml:space="preserve"> </v>
      </c>
      <c r="D48" s="24" t="str">
        <f>'申込書（個人種目）'!Y68</f>
        <v/>
      </c>
      <c r="E48" s="24" t="str">
        <f>'申込書（個人種目）'!Z68</f>
        <v/>
      </c>
      <c r="F48" s="24" t="str">
        <f>'申込書（個人種目）'!AA68</f>
        <v/>
      </c>
      <c r="G48" s="24" t="str">
        <f>'申込書（個人種目）'!AB68</f>
        <v/>
      </c>
      <c r="H48" s="24" t="str">
        <f>'申込書（個人種目）'!AC68</f>
        <v/>
      </c>
      <c r="I48" s="24" t="str">
        <f>'申込書（個人種目）'!AD68</f>
        <v/>
      </c>
      <c r="J48" s="24" t="str">
        <f>IF(ISBLANK('申込書（個人種目）'!AE53),"",'申込書（個人種目）'!AE53)</f>
        <v/>
      </c>
      <c r="N48" s="65" t="str">
        <f t="shared" si="0"/>
        <v/>
      </c>
      <c r="O48" s="65" t="str">
        <f t="shared" si="1"/>
        <v/>
      </c>
      <c r="P48" s="65"/>
      <c r="Q48" s="66" t="str">
        <f t="shared" si="2"/>
        <v/>
      </c>
      <c r="R48" s="66" t="str">
        <f t="shared" si="3"/>
        <v/>
      </c>
      <c r="S48" s="66"/>
    </row>
    <row r="49" spans="1:19">
      <c r="A49" s="24">
        <v>48</v>
      </c>
      <c r="B49" s="24" t="str">
        <f>'申込書（個人種目）'!R69</f>
        <v/>
      </c>
      <c r="C49" s="24" t="str">
        <f>'申込書（個人種目）'!X69</f>
        <v xml:space="preserve"> </v>
      </c>
      <c r="D49" s="24" t="str">
        <f>'申込書（個人種目）'!Y69</f>
        <v/>
      </c>
      <c r="E49" s="24" t="str">
        <f>'申込書（個人種目）'!Z69</f>
        <v/>
      </c>
      <c r="F49" s="24" t="str">
        <f>'申込書（個人種目）'!AA69</f>
        <v/>
      </c>
      <c r="G49" s="24" t="str">
        <f>'申込書（個人種目）'!AB69</f>
        <v/>
      </c>
      <c r="H49" s="24" t="str">
        <f>'申込書（個人種目）'!AC69</f>
        <v/>
      </c>
      <c r="I49" s="24" t="str">
        <f>'申込書（個人種目）'!AD69</f>
        <v/>
      </c>
      <c r="J49" s="24" t="str">
        <f>IF(ISBLANK('申込書（個人種目）'!AE54),"",'申込書（個人種目）'!AE54)</f>
        <v/>
      </c>
      <c r="N49" s="65" t="str">
        <f t="shared" si="0"/>
        <v/>
      </c>
      <c r="O49" s="65" t="str">
        <f t="shared" si="1"/>
        <v/>
      </c>
      <c r="P49" s="65"/>
      <c r="Q49" s="66" t="str">
        <f t="shared" si="2"/>
        <v/>
      </c>
      <c r="R49" s="66" t="str">
        <f t="shared" si="3"/>
        <v/>
      </c>
      <c r="S49" s="66"/>
    </row>
    <row r="50" spans="1:19">
      <c r="A50" s="24">
        <v>49</v>
      </c>
      <c r="B50" s="24" t="str">
        <f>'申込書（個人種目）'!R70</f>
        <v/>
      </c>
      <c r="C50" s="24" t="str">
        <f>'申込書（個人種目）'!X70</f>
        <v xml:space="preserve"> </v>
      </c>
      <c r="D50" s="24" t="str">
        <f>'申込書（個人種目）'!Y70</f>
        <v/>
      </c>
      <c r="E50" s="24" t="str">
        <f>'申込書（個人種目）'!Z70</f>
        <v/>
      </c>
      <c r="F50" s="24" t="str">
        <f>'申込書（個人種目）'!AA70</f>
        <v/>
      </c>
      <c r="G50" s="24" t="str">
        <f>'申込書（個人種目）'!AB70</f>
        <v/>
      </c>
      <c r="H50" s="24" t="str">
        <f>'申込書（個人種目）'!AC70</f>
        <v/>
      </c>
      <c r="I50" s="24" t="str">
        <f>'申込書（個人種目）'!AD70</f>
        <v/>
      </c>
      <c r="J50" s="24" t="str">
        <f>IF(ISBLANK('申込書（個人種目）'!AE55),"",'申込書（個人種目）'!AE55)</f>
        <v/>
      </c>
      <c r="N50" s="65" t="str">
        <f t="shared" si="0"/>
        <v/>
      </c>
      <c r="O50" s="65" t="str">
        <f t="shared" si="1"/>
        <v/>
      </c>
      <c r="P50" s="65"/>
      <c r="Q50" s="66" t="str">
        <f t="shared" si="2"/>
        <v/>
      </c>
      <c r="R50" s="66" t="str">
        <f t="shared" si="3"/>
        <v/>
      </c>
      <c r="S50" s="66"/>
    </row>
    <row r="51" spans="1:19">
      <c r="A51" s="24">
        <v>50</v>
      </c>
      <c r="B51" s="24" t="str">
        <f>'申込書（個人種目）'!R71</f>
        <v/>
      </c>
      <c r="C51" s="24" t="str">
        <f>'申込書（個人種目）'!X71</f>
        <v xml:space="preserve"> </v>
      </c>
      <c r="D51" s="24" t="str">
        <f>'申込書（個人種目）'!Y71</f>
        <v/>
      </c>
      <c r="E51" s="24" t="str">
        <f>'申込書（個人種目）'!Z71</f>
        <v/>
      </c>
      <c r="F51" s="24" t="str">
        <f>'申込書（個人種目）'!AA71</f>
        <v/>
      </c>
      <c r="G51" s="24" t="str">
        <f>'申込書（個人種目）'!AB71</f>
        <v/>
      </c>
      <c r="H51" s="24" t="str">
        <f>'申込書（個人種目）'!AC71</f>
        <v/>
      </c>
      <c r="I51" s="24" t="str">
        <f>'申込書（個人種目）'!AD71</f>
        <v/>
      </c>
      <c r="J51" s="24" t="str">
        <f>IF(ISBLANK('申込書（個人種目）'!AE56),"",'申込書（個人種目）'!AE56)</f>
        <v/>
      </c>
      <c r="N51" s="65" t="str">
        <f t="shared" si="0"/>
        <v/>
      </c>
      <c r="O51" s="65" t="str">
        <f t="shared" si="1"/>
        <v/>
      </c>
      <c r="P51" s="65"/>
      <c r="Q51" s="66" t="str">
        <f t="shared" si="2"/>
        <v/>
      </c>
      <c r="R51" s="66" t="str">
        <f t="shared" si="3"/>
        <v/>
      </c>
      <c r="S51" s="66"/>
    </row>
    <row r="52" spans="1:19">
      <c r="A52" s="24">
        <v>51</v>
      </c>
      <c r="B52" s="24" t="str">
        <f>'申込書（個人種目）'!R87</f>
        <v/>
      </c>
      <c r="C52" s="24" t="str">
        <f>'申込書（個人種目）'!X87</f>
        <v xml:space="preserve"> </v>
      </c>
      <c r="D52" s="24" t="str">
        <f>'申込書（個人種目）'!Y87</f>
        <v/>
      </c>
      <c r="E52" s="24" t="str">
        <f>'申込書（個人種目）'!Z87</f>
        <v/>
      </c>
      <c r="F52" s="24" t="str">
        <f>'申込書（個人種目）'!AA87</f>
        <v/>
      </c>
      <c r="G52" s="24" t="str">
        <f>'申込書（個人種目）'!AB87</f>
        <v/>
      </c>
      <c r="H52" s="24" t="str">
        <f>'申込書（個人種目）'!AC87</f>
        <v/>
      </c>
      <c r="I52" s="24" t="str">
        <f>'申込書（個人種目）'!AD87</f>
        <v/>
      </c>
      <c r="J52" s="24" t="str">
        <f>IF(ISBLANK('申込書（個人種目）'!AE57),"",'申込書（個人種目）'!AE57)</f>
        <v/>
      </c>
      <c r="N52" s="65" t="str">
        <f t="shared" si="0"/>
        <v/>
      </c>
      <c r="O52" s="65" t="str">
        <f t="shared" si="1"/>
        <v/>
      </c>
      <c r="P52" s="65"/>
      <c r="Q52" s="66" t="str">
        <f t="shared" si="2"/>
        <v/>
      </c>
      <c r="R52" s="66" t="str">
        <f t="shared" si="3"/>
        <v/>
      </c>
      <c r="S52" s="66"/>
    </row>
    <row r="53" spans="1:19">
      <c r="A53" s="24">
        <v>52</v>
      </c>
      <c r="B53" s="24" t="str">
        <f>'申込書（個人種目）'!R88</f>
        <v/>
      </c>
      <c r="C53" s="24" t="str">
        <f>'申込書（個人種目）'!X88</f>
        <v xml:space="preserve"> </v>
      </c>
      <c r="D53" s="24" t="str">
        <f>'申込書（個人種目）'!Y88</f>
        <v/>
      </c>
      <c r="E53" s="24" t="str">
        <f>'申込書（個人種目）'!Z88</f>
        <v/>
      </c>
      <c r="F53" s="24" t="str">
        <f>'申込書（個人種目）'!AA88</f>
        <v/>
      </c>
      <c r="G53" s="24" t="str">
        <f>'申込書（個人種目）'!AB88</f>
        <v/>
      </c>
      <c r="H53" s="24" t="str">
        <f>'申込書（個人種目）'!AC88</f>
        <v/>
      </c>
      <c r="I53" s="24" t="str">
        <f>'申込書（個人種目）'!AD88</f>
        <v/>
      </c>
      <c r="J53" s="24" t="str">
        <f>IF(ISBLANK('申込書（個人種目）'!AE58),"",'申込書（個人種目）'!AE58)</f>
        <v/>
      </c>
      <c r="N53" s="65" t="str">
        <f t="shared" si="0"/>
        <v/>
      </c>
      <c r="O53" s="65" t="str">
        <f t="shared" si="1"/>
        <v/>
      </c>
      <c r="P53" s="65"/>
      <c r="Q53" s="66" t="str">
        <f t="shared" si="2"/>
        <v/>
      </c>
      <c r="R53" s="66" t="str">
        <f t="shared" si="3"/>
        <v/>
      </c>
      <c r="S53" s="66"/>
    </row>
    <row r="54" spans="1:19">
      <c r="A54" s="24">
        <v>53</v>
      </c>
      <c r="B54" s="24" t="str">
        <f>'申込書（個人種目）'!R89</f>
        <v/>
      </c>
      <c r="C54" s="24" t="str">
        <f>'申込書（個人種目）'!X89</f>
        <v xml:space="preserve"> </v>
      </c>
      <c r="D54" s="24" t="str">
        <f>'申込書（個人種目）'!Y89</f>
        <v/>
      </c>
      <c r="E54" s="24" t="str">
        <f>'申込書（個人種目）'!Z89</f>
        <v/>
      </c>
      <c r="F54" s="24" t="str">
        <f>'申込書（個人種目）'!AA89</f>
        <v/>
      </c>
      <c r="G54" s="24" t="str">
        <f>'申込書（個人種目）'!AB89</f>
        <v/>
      </c>
      <c r="H54" s="24" t="str">
        <f>'申込書（個人種目）'!AC89</f>
        <v/>
      </c>
      <c r="I54" s="24" t="str">
        <f>'申込書（個人種目）'!AD89</f>
        <v/>
      </c>
      <c r="J54" s="24" t="str">
        <f>IF(ISBLANK('申込書（個人種目）'!AE59),"",'申込書（個人種目）'!AE59)</f>
        <v/>
      </c>
      <c r="N54" s="65" t="str">
        <f t="shared" si="0"/>
        <v/>
      </c>
      <c r="O54" s="65" t="str">
        <f t="shared" si="1"/>
        <v/>
      </c>
      <c r="P54" s="65"/>
      <c r="Q54" s="66" t="str">
        <f t="shared" si="2"/>
        <v/>
      </c>
      <c r="R54" s="66" t="str">
        <f t="shared" si="3"/>
        <v/>
      </c>
      <c r="S54" s="66"/>
    </row>
    <row r="55" spans="1:19">
      <c r="A55" s="24">
        <v>54</v>
      </c>
      <c r="B55" s="24" t="str">
        <f>'申込書（個人種目）'!R90</f>
        <v/>
      </c>
      <c r="C55" s="24" t="str">
        <f>'申込書（個人種目）'!X90</f>
        <v xml:space="preserve"> </v>
      </c>
      <c r="D55" s="24" t="str">
        <f>'申込書（個人種目）'!Y90</f>
        <v/>
      </c>
      <c r="E55" s="24" t="str">
        <f>'申込書（個人種目）'!Z90</f>
        <v/>
      </c>
      <c r="F55" s="24" t="str">
        <f>'申込書（個人種目）'!AA90</f>
        <v/>
      </c>
      <c r="G55" s="24" t="str">
        <f>'申込書（個人種目）'!AB90</f>
        <v/>
      </c>
      <c r="H55" s="24" t="str">
        <f>'申込書（個人種目）'!AC90</f>
        <v/>
      </c>
      <c r="I55" s="24" t="str">
        <f>'申込書（個人種目）'!AD90</f>
        <v/>
      </c>
      <c r="J55" s="24" t="str">
        <f>IF(ISBLANK('申込書（個人種目）'!AE60),"",'申込書（個人種目）'!AE60)</f>
        <v/>
      </c>
      <c r="N55" s="65" t="str">
        <f t="shared" si="0"/>
        <v/>
      </c>
      <c r="O55" s="65" t="str">
        <f t="shared" si="1"/>
        <v/>
      </c>
      <c r="P55" s="65"/>
      <c r="Q55" s="66" t="str">
        <f t="shared" si="2"/>
        <v/>
      </c>
      <c r="R55" s="66" t="str">
        <f t="shared" si="3"/>
        <v/>
      </c>
      <c r="S55" s="66"/>
    </row>
    <row r="56" spans="1:19">
      <c r="A56" s="24">
        <v>55</v>
      </c>
      <c r="B56" s="24" t="str">
        <f>'申込書（個人種目）'!R91</f>
        <v/>
      </c>
      <c r="C56" s="24" t="str">
        <f>'申込書（個人種目）'!X91</f>
        <v xml:space="preserve"> </v>
      </c>
      <c r="D56" s="24" t="str">
        <f>'申込書（個人種目）'!Y91</f>
        <v/>
      </c>
      <c r="E56" s="24" t="str">
        <f>'申込書（個人種目）'!Z91</f>
        <v/>
      </c>
      <c r="F56" s="24" t="str">
        <f>'申込書（個人種目）'!AA91</f>
        <v/>
      </c>
      <c r="G56" s="24" t="str">
        <f>'申込書（個人種目）'!AB91</f>
        <v/>
      </c>
      <c r="H56" s="24" t="str">
        <f>'申込書（個人種目）'!AC91</f>
        <v/>
      </c>
      <c r="I56" s="24" t="str">
        <f>'申込書（個人種目）'!AD91</f>
        <v/>
      </c>
      <c r="J56" s="24" t="str">
        <f>IF(ISBLANK('申込書（個人種目）'!AE61),"",'申込書（個人種目）'!AE61)</f>
        <v/>
      </c>
      <c r="N56" s="65" t="str">
        <f t="shared" si="0"/>
        <v/>
      </c>
      <c r="O56" s="65" t="str">
        <f t="shared" si="1"/>
        <v/>
      </c>
      <c r="P56" s="65"/>
      <c r="Q56" s="66" t="str">
        <f t="shared" si="2"/>
        <v/>
      </c>
      <c r="R56" s="66" t="str">
        <f t="shared" si="3"/>
        <v/>
      </c>
      <c r="S56" s="66"/>
    </row>
    <row r="57" spans="1:19">
      <c r="A57" s="24">
        <v>56</v>
      </c>
      <c r="B57" s="24" t="str">
        <f>'申込書（個人種目）'!R92</f>
        <v/>
      </c>
      <c r="C57" s="24" t="str">
        <f>'申込書（個人種目）'!X92</f>
        <v xml:space="preserve"> </v>
      </c>
      <c r="D57" s="24" t="str">
        <f>'申込書（個人種目）'!Y92</f>
        <v/>
      </c>
      <c r="E57" s="24" t="str">
        <f>'申込書（個人種目）'!Z92</f>
        <v/>
      </c>
      <c r="F57" s="24" t="str">
        <f>'申込書（個人種目）'!AA92</f>
        <v/>
      </c>
      <c r="G57" s="24" t="str">
        <f>'申込書（個人種目）'!AB92</f>
        <v/>
      </c>
      <c r="H57" s="24" t="str">
        <f>'申込書（個人種目）'!AC92</f>
        <v/>
      </c>
      <c r="I57" s="24" t="str">
        <f>'申込書（個人種目）'!AD92</f>
        <v/>
      </c>
      <c r="J57" s="24" t="str">
        <f>IF(ISBLANK('申込書（個人種目）'!AE62),"",'申込書（個人種目）'!AE62)</f>
        <v/>
      </c>
      <c r="N57" s="65" t="str">
        <f t="shared" si="0"/>
        <v/>
      </c>
      <c r="O57" s="65" t="str">
        <f t="shared" si="1"/>
        <v/>
      </c>
      <c r="P57" s="65"/>
      <c r="Q57" s="66" t="str">
        <f t="shared" si="2"/>
        <v/>
      </c>
      <c r="R57" s="66" t="str">
        <f t="shared" si="3"/>
        <v/>
      </c>
      <c r="S57" s="66"/>
    </row>
    <row r="58" spans="1:19">
      <c r="A58" s="24">
        <v>57</v>
      </c>
      <c r="B58" s="24" t="str">
        <f>'申込書（個人種目）'!R93</f>
        <v/>
      </c>
      <c r="C58" s="24" t="str">
        <f>'申込書（個人種目）'!X93</f>
        <v xml:space="preserve"> </v>
      </c>
      <c r="D58" s="24" t="str">
        <f>'申込書（個人種目）'!Y93</f>
        <v/>
      </c>
      <c r="E58" s="24" t="str">
        <f>'申込書（個人種目）'!Z93</f>
        <v/>
      </c>
      <c r="F58" s="24" t="str">
        <f>'申込書（個人種目）'!AA93</f>
        <v/>
      </c>
      <c r="G58" s="24" t="str">
        <f>'申込書（個人種目）'!AB93</f>
        <v/>
      </c>
      <c r="H58" s="24" t="str">
        <f>'申込書（個人種目）'!AC93</f>
        <v/>
      </c>
      <c r="I58" s="24" t="str">
        <f>'申込書（個人種目）'!AD93</f>
        <v/>
      </c>
      <c r="J58" s="24" t="str">
        <f>IF(ISBLANK('申込書（個人種目）'!AE63),"",'申込書（個人種目）'!AE63)</f>
        <v/>
      </c>
      <c r="N58" s="65" t="str">
        <f t="shared" si="0"/>
        <v/>
      </c>
      <c r="O58" s="65" t="str">
        <f t="shared" si="1"/>
        <v/>
      </c>
      <c r="P58" s="65"/>
      <c r="Q58" s="66" t="str">
        <f t="shared" si="2"/>
        <v/>
      </c>
      <c r="R58" s="66" t="str">
        <f t="shared" si="3"/>
        <v/>
      </c>
      <c r="S58" s="66"/>
    </row>
    <row r="59" spans="1:19">
      <c r="A59" s="24">
        <v>58</v>
      </c>
      <c r="B59" s="24" t="str">
        <f>'申込書（個人種目）'!R94</f>
        <v/>
      </c>
      <c r="C59" s="24" t="str">
        <f>'申込書（個人種目）'!X94</f>
        <v xml:space="preserve"> </v>
      </c>
      <c r="D59" s="24" t="str">
        <f>'申込書（個人種目）'!Y94</f>
        <v/>
      </c>
      <c r="E59" s="24" t="str">
        <f>'申込書（個人種目）'!Z94</f>
        <v/>
      </c>
      <c r="F59" s="24" t="str">
        <f>'申込書（個人種目）'!AA94</f>
        <v/>
      </c>
      <c r="G59" s="24" t="str">
        <f>'申込書（個人種目）'!AB94</f>
        <v/>
      </c>
      <c r="H59" s="24" t="str">
        <f>'申込書（個人種目）'!AC94</f>
        <v/>
      </c>
      <c r="I59" s="24" t="str">
        <f>'申込書（個人種目）'!AD94</f>
        <v/>
      </c>
      <c r="J59" s="24" t="str">
        <f>IF(ISBLANK('申込書（個人種目）'!AE64),"",'申込書（個人種目）'!AE64)</f>
        <v/>
      </c>
      <c r="N59" s="65" t="str">
        <f t="shared" si="0"/>
        <v/>
      </c>
      <c r="O59" s="65" t="str">
        <f t="shared" si="1"/>
        <v/>
      </c>
      <c r="P59" s="65"/>
      <c r="Q59" s="66" t="str">
        <f t="shared" si="2"/>
        <v/>
      </c>
      <c r="R59" s="66" t="str">
        <f t="shared" si="3"/>
        <v/>
      </c>
      <c r="S59" s="66"/>
    </row>
    <row r="60" spans="1:19">
      <c r="A60" s="24">
        <v>59</v>
      </c>
      <c r="B60" s="24" t="str">
        <f>'申込書（個人種目）'!R95</f>
        <v/>
      </c>
      <c r="C60" s="24" t="str">
        <f>'申込書（個人種目）'!X95</f>
        <v xml:space="preserve"> </v>
      </c>
      <c r="D60" s="24" t="str">
        <f>'申込書（個人種目）'!Y95</f>
        <v/>
      </c>
      <c r="E60" s="24" t="str">
        <f>'申込書（個人種目）'!Z95</f>
        <v/>
      </c>
      <c r="F60" s="24" t="str">
        <f>'申込書（個人種目）'!AA95</f>
        <v/>
      </c>
      <c r="G60" s="24" t="str">
        <f>'申込書（個人種目）'!AB95</f>
        <v/>
      </c>
      <c r="H60" s="24" t="str">
        <f>'申込書（個人種目）'!AC95</f>
        <v/>
      </c>
      <c r="I60" s="24" t="str">
        <f>'申込書（個人種目）'!AD95</f>
        <v/>
      </c>
      <c r="J60" s="24" t="str">
        <f>IF(ISBLANK('申込書（個人種目）'!AE65),"",'申込書（個人種目）'!AE65)</f>
        <v/>
      </c>
      <c r="N60" s="65" t="str">
        <f t="shared" si="0"/>
        <v/>
      </c>
      <c r="O60" s="65" t="str">
        <f t="shared" si="1"/>
        <v/>
      </c>
      <c r="P60" s="65"/>
      <c r="Q60" s="66" t="str">
        <f t="shared" si="2"/>
        <v/>
      </c>
      <c r="R60" s="66" t="str">
        <f t="shared" si="3"/>
        <v/>
      </c>
      <c r="S60" s="66"/>
    </row>
    <row r="61" spans="1:19">
      <c r="A61" s="24">
        <v>60</v>
      </c>
      <c r="B61" s="24" t="str">
        <f>'申込書（個人種目）'!R96</f>
        <v/>
      </c>
      <c r="C61" s="24" t="str">
        <f>'申込書（個人種目）'!X96</f>
        <v xml:space="preserve"> </v>
      </c>
      <c r="D61" s="24" t="str">
        <f>'申込書（個人種目）'!Y96</f>
        <v/>
      </c>
      <c r="E61" s="24" t="str">
        <f>'申込書（個人種目）'!Z96</f>
        <v/>
      </c>
      <c r="F61" s="24" t="str">
        <f>'申込書（個人種目）'!AA96</f>
        <v/>
      </c>
      <c r="G61" s="24" t="str">
        <f>'申込書（個人種目）'!AB96</f>
        <v/>
      </c>
      <c r="H61" s="24" t="str">
        <f>'申込書（個人種目）'!AC96</f>
        <v/>
      </c>
      <c r="I61" s="24" t="str">
        <f>'申込書（個人種目）'!AD96</f>
        <v/>
      </c>
      <c r="J61" s="24" t="str">
        <f>IF(ISBLANK('申込書（個人種目）'!AE66),"",'申込書（個人種目）'!AE66)</f>
        <v/>
      </c>
      <c r="N61" s="65" t="str">
        <f t="shared" si="0"/>
        <v/>
      </c>
      <c r="O61" s="65" t="str">
        <f t="shared" si="1"/>
        <v/>
      </c>
      <c r="P61" s="65"/>
      <c r="Q61" s="66" t="str">
        <f t="shared" si="2"/>
        <v/>
      </c>
      <c r="R61" s="66" t="str">
        <f t="shared" si="3"/>
        <v/>
      </c>
      <c r="S61" s="66"/>
    </row>
    <row r="62" spans="1:19">
      <c r="A62" s="24">
        <v>61</v>
      </c>
      <c r="B62" s="24" t="str">
        <f>'申込書（個人種目）'!R97</f>
        <v/>
      </c>
      <c r="C62" s="24" t="str">
        <f>'申込書（個人種目）'!X97</f>
        <v xml:space="preserve"> </v>
      </c>
      <c r="D62" s="24" t="str">
        <f>'申込書（個人種目）'!Y97</f>
        <v/>
      </c>
      <c r="E62" s="24" t="str">
        <f>'申込書（個人種目）'!Z97</f>
        <v/>
      </c>
      <c r="F62" s="24" t="str">
        <f>'申込書（個人種目）'!AA97</f>
        <v/>
      </c>
      <c r="G62" s="24" t="str">
        <f>'申込書（個人種目）'!AB97</f>
        <v/>
      </c>
      <c r="H62" s="24" t="str">
        <f>'申込書（個人種目）'!AC97</f>
        <v/>
      </c>
      <c r="I62" s="24" t="str">
        <f>'申込書（個人種目）'!AD97</f>
        <v/>
      </c>
      <c r="J62" s="24" t="str">
        <f>IF(ISBLANK('申込書（個人種目）'!AE67),"",'申込書（個人種目）'!AE67)</f>
        <v/>
      </c>
      <c r="N62" s="65" t="str">
        <f t="shared" si="0"/>
        <v/>
      </c>
      <c r="O62" s="65" t="str">
        <f t="shared" si="1"/>
        <v/>
      </c>
      <c r="P62" s="65"/>
      <c r="Q62" s="66" t="str">
        <f t="shared" si="2"/>
        <v/>
      </c>
      <c r="R62" s="66" t="str">
        <f t="shared" si="3"/>
        <v/>
      </c>
      <c r="S62" s="66"/>
    </row>
    <row r="63" spans="1:19">
      <c r="A63" s="24">
        <v>62</v>
      </c>
      <c r="B63" s="24" t="str">
        <f>'申込書（個人種目）'!R98</f>
        <v/>
      </c>
      <c r="C63" s="24" t="str">
        <f>'申込書（個人種目）'!X98</f>
        <v xml:space="preserve"> </v>
      </c>
      <c r="D63" s="24" t="str">
        <f>'申込書（個人種目）'!Y98</f>
        <v/>
      </c>
      <c r="E63" s="24" t="str">
        <f>'申込書（個人種目）'!Z98</f>
        <v/>
      </c>
      <c r="F63" s="24" t="str">
        <f>'申込書（個人種目）'!AA98</f>
        <v/>
      </c>
      <c r="G63" s="24" t="str">
        <f>'申込書（個人種目）'!AB98</f>
        <v/>
      </c>
      <c r="H63" s="24" t="str">
        <f>'申込書（個人種目）'!AC98</f>
        <v/>
      </c>
      <c r="I63" s="24" t="str">
        <f>'申込書（個人種目）'!AD98</f>
        <v/>
      </c>
      <c r="J63" s="24" t="str">
        <f>IF(ISBLANK('申込書（個人種目）'!AE68),"",'申込書（個人種目）'!AE68)</f>
        <v/>
      </c>
      <c r="N63" s="65" t="str">
        <f t="shared" si="0"/>
        <v/>
      </c>
      <c r="O63" s="65" t="str">
        <f t="shared" si="1"/>
        <v/>
      </c>
      <c r="P63" s="65"/>
      <c r="Q63" s="66" t="str">
        <f t="shared" si="2"/>
        <v/>
      </c>
      <c r="R63" s="66" t="str">
        <f t="shared" si="3"/>
        <v/>
      </c>
      <c r="S63" s="66"/>
    </row>
    <row r="64" spans="1:19">
      <c r="A64" s="24">
        <v>63</v>
      </c>
      <c r="B64" s="24" t="str">
        <f>'申込書（個人種目）'!R99</f>
        <v/>
      </c>
      <c r="C64" s="24" t="str">
        <f>'申込書（個人種目）'!X99</f>
        <v xml:space="preserve"> </v>
      </c>
      <c r="D64" s="24" t="str">
        <f>'申込書（個人種目）'!Y99</f>
        <v/>
      </c>
      <c r="E64" s="24" t="str">
        <f>'申込書（個人種目）'!Z99</f>
        <v/>
      </c>
      <c r="F64" s="24" t="str">
        <f>'申込書（個人種目）'!AA99</f>
        <v/>
      </c>
      <c r="G64" s="24" t="str">
        <f>'申込書（個人種目）'!AB99</f>
        <v/>
      </c>
      <c r="H64" s="24" t="str">
        <f>'申込書（個人種目）'!AC99</f>
        <v/>
      </c>
      <c r="I64" s="24" t="str">
        <f>'申込書（個人種目）'!AD99</f>
        <v/>
      </c>
      <c r="J64" s="24" t="str">
        <f>IF(ISBLANK('申込書（個人種目）'!AE69),"",'申込書（個人種目）'!AE69)</f>
        <v/>
      </c>
      <c r="N64" s="65" t="str">
        <f t="shared" si="0"/>
        <v/>
      </c>
      <c r="O64" s="65" t="str">
        <f t="shared" si="1"/>
        <v/>
      </c>
      <c r="P64" s="65"/>
      <c r="Q64" s="66" t="str">
        <f t="shared" si="2"/>
        <v/>
      </c>
      <c r="R64" s="66" t="str">
        <f t="shared" si="3"/>
        <v/>
      </c>
      <c r="S64" s="66"/>
    </row>
    <row r="65" spans="1:19">
      <c r="A65" s="24">
        <v>64</v>
      </c>
      <c r="B65" s="24" t="str">
        <f>'申込書（個人種目）'!R100</f>
        <v/>
      </c>
      <c r="C65" s="24" t="str">
        <f>'申込書（個人種目）'!X100</f>
        <v xml:space="preserve"> </v>
      </c>
      <c r="D65" s="24" t="str">
        <f>'申込書（個人種目）'!Y100</f>
        <v/>
      </c>
      <c r="E65" s="24" t="str">
        <f>'申込書（個人種目）'!Z100</f>
        <v/>
      </c>
      <c r="F65" s="24" t="str">
        <f>'申込書（個人種目）'!AA100</f>
        <v/>
      </c>
      <c r="G65" s="24" t="str">
        <f>'申込書（個人種目）'!AB100</f>
        <v/>
      </c>
      <c r="H65" s="24" t="str">
        <f>'申込書（個人種目）'!AC100</f>
        <v/>
      </c>
      <c r="I65" s="24" t="str">
        <f>'申込書（個人種目）'!AD100</f>
        <v/>
      </c>
      <c r="J65" s="24" t="str">
        <f>IF(ISBLANK('申込書（個人種目）'!AE70),"",'申込書（個人種目）'!AE70)</f>
        <v/>
      </c>
      <c r="N65" s="65" t="str">
        <f t="shared" si="0"/>
        <v/>
      </c>
      <c r="O65" s="65" t="str">
        <f t="shared" si="1"/>
        <v/>
      </c>
      <c r="P65" s="65"/>
      <c r="Q65" s="66" t="str">
        <f t="shared" si="2"/>
        <v/>
      </c>
      <c r="R65" s="66" t="str">
        <f t="shared" si="3"/>
        <v/>
      </c>
      <c r="S65" s="66"/>
    </row>
    <row r="66" spans="1:19">
      <c r="A66" s="24">
        <v>65</v>
      </c>
      <c r="B66" s="24" t="str">
        <f>'申込書（個人種目）'!R101</f>
        <v/>
      </c>
      <c r="C66" s="24" t="str">
        <f>'申込書（個人種目）'!X101</f>
        <v xml:space="preserve"> </v>
      </c>
      <c r="D66" s="24" t="str">
        <f>'申込書（個人種目）'!Y101</f>
        <v/>
      </c>
      <c r="E66" s="24" t="str">
        <f>'申込書（個人種目）'!Z101</f>
        <v/>
      </c>
      <c r="F66" s="24" t="str">
        <f>'申込書（個人種目）'!AA101</f>
        <v/>
      </c>
      <c r="G66" s="24" t="str">
        <f>'申込書（個人種目）'!AB101</f>
        <v/>
      </c>
      <c r="H66" s="24" t="str">
        <f>'申込書（個人種目）'!AC101</f>
        <v/>
      </c>
      <c r="I66" s="24" t="str">
        <f>'申込書（個人種目）'!AD101</f>
        <v/>
      </c>
      <c r="J66" s="24" t="str">
        <f>IF(ISBLANK('申込書（個人種目）'!AE71),"",'申込書（個人種目）'!AE71)</f>
        <v/>
      </c>
      <c r="N66" s="65" t="str">
        <f t="shared" si="0"/>
        <v/>
      </c>
      <c r="O66" s="65" t="str">
        <f t="shared" si="1"/>
        <v/>
      </c>
      <c r="P66" s="65"/>
      <c r="Q66" s="66" t="str">
        <f t="shared" si="2"/>
        <v/>
      </c>
      <c r="R66" s="66" t="str">
        <f t="shared" si="3"/>
        <v/>
      </c>
      <c r="S66" s="66"/>
    </row>
    <row r="67" spans="1:19">
      <c r="A67" s="24">
        <v>66</v>
      </c>
      <c r="B67" s="24" t="str">
        <f>'申込書（個人種目）'!R102</f>
        <v/>
      </c>
      <c r="C67" s="24" t="str">
        <f>'申込書（個人種目）'!X102</f>
        <v xml:space="preserve"> </v>
      </c>
      <c r="D67" s="24" t="str">
        <f>'申込書（個人種目）'!Y102</f>
        <v/>
      </c>
      <c r="E67" s="24" t="str">
        <f>'申込書（個人種目）'!Z102</f>
        <v/>
      </c>
      <c r="F67" s="24" t="str">
        <f>'申込書（個人種目）'!AA102</f>
        <v/>
      </c>
      <c r="G67" s="24" t="str">
        <f>'申込書（個人種目）'!AB102</f>
        <v/>
      </c>
      <c r="H67" s="24" t="str">
        <f>'申込書（個人種目）'!AC102</f>
        <v/>
      </c>
      <c r="I67" s="24" t="str">
        <f>'申込書（個人種目）'!AD102</f>
        <v/>
      </c>
      <c r="J67" s="24" t="str">
        <f>IF(ISBLANK('申込書（個人種目）'!AE72),"",'申込書（個人種目）'!AE72)</f>
        <v/>
      </c>
      <c r="N67" s="65" t="str">
        <f t="shared" ref="N67:N130" si="4">IF(B67="","",IF(B67&lt;200000000,B67,""))</f>
        <v/>
      </c>
      <c r="O67" s="65" t="str">
        <f t="shared" ref="O67:O130" si="5">IF(N67="","",1/COUNTIF($N$2:$N$149,N67))</f>
        <v/>
      </c>
      <c r="P67" s="65"/>
      <c r="Q67" s="66" t="str">
        <f t="shared" ref="Q67:Q130" si="6">IF(B67="","",IF(B67&gt;200000000,B67,""))</f>
        <v/>
      </c>
      <c r="R67" s="66" t="str">
        <f t="shared" ref="R67:R130" si="7">IF(Q67="","",1/COUNTIF($Q$2:$Q$149,Q67))</f>
        <v/>
      </c>
      <c r="S67" s="66"/>
    </row>
    <row r="68" spans="1:19">
      <c r="A68" s="24">
        <v>67</v>
      </c>
      <c r="B68" s="24" t="str">
        <f>'申込書（個人種目）'!R103</f>
        <v/>
      </c>
      <c r="C68" s="24" t="str">
        <f>'申込書（個人種目）'!X103</f>
        <v xml:space="preserve"> </v>
      </c>
      <c r="D68" s="24" t="str">
        <f>'申込書（個人種目）'!Y103</f>
        <v/>
      </c>
      <c r="E68" s="24" t="str">
        <f>'申込書（個人種目）'!Z103</f>
        <v/>
      </c>
      <c r="F68" s="24" t="str">
        <f>'申込書（個人種目）'!AA103</f>
        <v/>
      </c>
      <c r="G68" s="24" t="str">
        <f>'申込書（個人種目）'!AB103</f>
        <v/>
      </c>
      <c r="H68" s="24" t="str">
        <f>'申込書（個人種目）'!AC103</f>
        <v/>
      </c>
      <c r="I68" s="24" t="str">
        <f>'申込書（個人種目）'!AD103</f>
        <v/>
      </c>
      <c r="J68" s="24" t="str">
        <f>IF(ISBLANK('申込書（個人種目）'!AE73),"",'申込書（個人種目）'!AE73)</f>
        <v/>
      </c>
      <c r="N68" s="65" t="str">
        <f t="shared" si="4"/>
        <v/>
      </c>
      <c r="O68" s="65" t="str">
        <f t="shared" si="5"/>
        <v/>
      </c>
      <c r="P68" s="65"/>
      <c r="Q68" s="66" t="str">
        <f t="shared" si="6"/>
        <v/>
      </c>
      <c r="R68" s="66" t="str">
        <f t="shared" si="7"/>
        <v/>
      </c>
      <c r="S68" s="66"/>
    </row>
    <row r="69" spans="1:19">
      <c r="A69" s="24">
        <v>68</v>
      </c>
      <c r="B69" s="24" t="str">
        <f>'申込書（個人種目）'!R104</f>
        <v/>
      </c>
      <c r="C69" s="24" t="str">
        <f>'申込書（個人種目）'!X104</f>
        <v xml:space="preserve"> </v>
      </c>
      <c r="D69" s="24" t="str">
        <f>'申込書（個人種目）'!Y104</f>
        <v/>
      </c>
      <c r="E69" s="24" t="str">
        <f>'申込書（個人種目）'!Z104</f>
        <v/>
      </c>
      <c r="F69" s="24" t="str">
        <f>'申込書（個人種目）'!AA104</f>
        <v/>
      </c>
      <c r="G69" s="24" t="str">
        <f>'申込書（個人種目）'!AB104</f>
        <v/>
      </c>
      <c r="H69" s="24" t="str">
        <f>'申込書（個人種目）'!AC104</f>
        <v/>
      </c>
      <c r="I69" s="24" t="str">
        <f>'申込書（個人種目）'!AD104</f>
        <v/>
      </c>
      <c r="J69" s="24" t="str">
        <f>IF(ISBLANK('申込書（個人種目）'!AE74),"",'申込書（個人種目）'!AE74)</f>
        <v/>
      </c>
      <c r="N69" s="65" t="str">
        <f t="shared" si="4"/>
        <v/>
      </c>
      <c r="O69" s="65" t="str">
        <f t="shared" si="5"/>
        <v/>
      </c>
      <c r="P69" s="65"/>
      <c r="Q69" s="66" t="str">
        <f t="shared" si="6"/>
        <v/>
      </c>
      <c r="R69" s="66" t="str">
        <f t="shared" si="7"/>
        <v/>
      </c>
      <c r="S69" s="66"/>
    </row>
    <row r="70" spans="1:19">
      <c r="A70" s="24">
        <v>69</v>
      </c>
      <c r="B70" s="24" t="str">
        <f>'申込書（個人種目）'!R105</f>
        <v/>
      </c>
      <c r="C70" s="24" t="str">
        <f>'申込書（個人種目）'!X105</f>
        <v xml:space="preserve"> </v>
      </c>
      <c r="D70" s="24" t="str">
        <f>'申込書（個人種目）'!Y105</f>
        <v/>
      </c>
      <c r="E70" s="24" t="str">
        <f>'申込書（個人種目）'!Z105</f>
        <v/>
      </c>
      <c r="F70" s="24" t="str">
        <f>'申込書（個人種目）'!AA105</f>
        <v/>
      </c>
      <c r="G70" s="24" t="str">
        <f>'申込書（個人種目）'!AB105</f>
        <v/>
      </c>
      <c r="H70" s="24" t="str">
        <f>'申込書（個人種目）'!AC105</f>
        <v/>
      </c>
      <c r="I70" s="24" t="str">
        <f>'申込書（個人種目）'!AD105</f>
        <v/>
      </c>
      <c r="J70" s="24" t="str">
        <f>IF(ISBLANK('申込書（個人種目）'!AE75),"",'申込書（個人種目）'!AE75)</f>
        <v/>
      </c>
      <c r="N70" s="65" t="str">
        <f t="shared" si="4"/>
        <v/>
      </c>
      <c r="O70" s="65" t="str">
        <f t="shared" si="5"/>
        <v/>
      </c>
      <c r="P70" s="65"/>
      <c r="Q70" s="66" t="str">
        <f t="shared" si="6"/>
        <v/>
      </c>
      <c r="R70" s="66" t="str">
        <f t="shared" si="7"/>
        <v/>
      </c>
      <c r="S70" s="66"/>
    </row>
    <row r="71" spans="1:19">
      <c r="A71" s="24">
        <v>70</v>
      </c>
      <c r="B71" s="24" t="str">
        <f>'申込書（個人種目）'!R106</f>
        <v/>
      </c>
      <c r="C71" s="24" t="str">
        <f>'申込書（個人種目）'!X106</f>
        <v xml:space="preserve"> </v>
      </c>
      <c r="D71" s="24" t="str">
        <f>'申込書（個人種目）'!Y106</f>
        <v/>
      </c>
      <c r="E71" s="24" t="str">
        <f>'申込書（個人種目）'!Z106</f>
        <v/>
      </c>
      <c r="F71" s="24" t="str">
        <f>'申込書（個人種目）'!AA106</f>
        <v/>
      </c>
      <c r="G71" s="24" t="str">
        <f>'申込書（個人種目）'!AB106</f>
        <v/>
      </c>
      <c r="H71" s="24" t="str">
        <f>'申込書（個人種目）'!AC106</f>
        <v/>
      </c>
      <c r="I71" s="24" t="str">
        <f>'申込書（個人種目）'!AD106</f>
        <v/>
      </c>
      <c r="J71" s="24" t="str">
        <f>IF(ISBLANK('申込書（個人種目）'!AE76),"",'申込書（個人種目）'!AE76)</f>
        <v/>
      </c>
      <c r="N71" s="65" t="str">
        <f t="shared" si="4"/>
        <v/>
      </c>
      <c r="O71" s="65" t="str">
        <f t="shared" si="5"/>
        <v/>
      </c>
      <c r="P71" s="65"/>
      <c r="Q71" s="66" t="str">
        <f t="shared" si="6"/>
        <v/>
      </c>
      <c r="R71" s="66" t="str">
        <f t="shared" si="7"/>
        <v/>
      </c>
      <c r="S71" s="66"/>
    </row>
    <row r="72" spans="1:19">
      <c r="A72" s="24">
        <v>71</v>
      </c>
      <c r="B72" s="24" t="str">
        <f>'申込書（個人種目）'!R107</f>
        <v/>
      </c>
      <c r="C72" s="24" t="str">
        <f>'申込書（個人種目）'!X107</f>
        <v xml:space="preserve"> </v>
      </c>
      <c r="D72" s="24" t="str">
        <f>'申込書（個人種目）'!Y107</f>
        <v/>
      </c>
      <c r="E72" s="24" t="str">
        <f>'申込書（個人種目）'!Z107</f>
        <v/>
      </c>
      <c r="F72" s="24" t="str">
        <f>'申込書（個人種目）'!AA107</f>
        <v/>
      </c>
      <c r="G72" s="24" t="str">
        <f>'申込書（個人種目）'!AB107</f>
        <v/>
      </c>
      <c r="H72" s="24" t="str">
        <f>'申込書（個人種目）'!AC107</f>
        <v/>
      </c>
      <c r="I72" s="24" t="str">
        <f>'申込書（個人種目）'!AD107</f>
        <v/>
      </c>
      <c r="J72" s="24" t="str">
        <f>IF(ISBLANK('申込書（個人種目）'!AE77),"",'申込書（個人種目）'!AE77)</f>
        <v/>
      </c>
      <c r="N72" s="65" t="str">
        <f t="shared" si="4"/>
        <v/>
      </c>
      <c r="O72" s="65" t="str">
        <f t="shared" si="5"/>
        <v/>
      </c>
      <c r="P72" s="65"/>
      <c r="Q72" s="66" t="str">
        <f t="shared" si="6"/>
        <v/>
      </c>
      <c r="R72" s="66" t="str">
        <f t="shared" si="7"/>
        <v/>
      </c>
      <c r="S72" s="66"/>
    </row>
    <row r="73" spans="1:19">
      <c r="A73" s="24">
        <v>72</v>
      </c>
      <c r="B73" s="24" t="str">
        <f>'申込書（個人種目）'!R108</f>
        <v/>
      </c>
      <c r="C73" s="24" t="str">
        <f>'申込書（個人種目）'!X108</f>
        <v xml:space="preserve"> </v>
      </c>
      <c r="D73" s="24" t="str">
        <f>'申込書（個人種目）'!Y108</f>
        <v/>
      </c>
      <c r="E73" s="24" t="str">
        <f>'申込書（個人種目）'!Z108</f>
        <v/>
      </c>
      <c r="F73" s="24" t="str">
        <f>'申込書（個人種目）'!AA108</f>
        <v/>
      </c>
      <c r="G73" s="24" t="str">
        <f>'申込書（個人種目）'!AB108</f>
        <v/>
      </c>
      <c r="H73" s="24" t="str">
        <f>'申込書（個人種目）'!AC108</f>
        <v/>
      </c>
      <c r="I73" s="24" t="str">
        <f>'申込書（個人種目）'!AD108</f>
        <v/>
      </c>
      <c r="J73" s="24" t="str">
        <f>IF(ISBLANK('申込書（個人種目）'!AE78),"",'申込書（個人種目）'!AE78)</f>
        <v/>
      </c>
      <c r="N73" s="65" t="str">
        <f t="shared" si="4"/>
        <v/>
      </c>
      <c r="O73" s="65" t="str">
        <f t="shared" si="5"/>
        <v/>
      </c>
      <c r="P73" s="65"/>
      <c r="Q73" s="66" t="str">
        <f t="shared" si="6"/>
        <v/>
      </c>
      <c r="R73" s="66" t="str">
        <f t="shared" si="7"/>
        <v/>
      </c>
      <c r="S73" s="66"/>
    </row>
    <row r="74" spans="1:19">
      <c r="A74" s="24">
        <v>73</v>
      </c>
      <c r="B74" s="24" t="str">
        <f>'申込書（個人種目）'!R109</f>
        <v/>
      </c>
      <c r="C74" s="24" t="str">
        <f>'申込書（個人種目）'!X109</f>
        <v xml:space="preserve"> </v>
      </c>
      <c r="D74" s="24" t="str">
        <f>'申込書（個人種目）'!Y109</f>
        <v/>
      </c>
      <c r="E74" s="24" t="str">
        <f>'申込書（個人種目）'!Z109</f>
        <v/>
      </c>
      <c r="F74" s="24" t="str">
        <f>'申込書（個人種目）'!AA109</f>
        <v/>
      </c>
      <c r="G74" s="24" t="str">
        <f>'申込書（個人種目）'!AB109</f>
        <v/>
      </c>
      <c r="H74" s="24" t="str">
        <f>'申込書（個人種目）'!AC109</f>
        <v/>
      </c>
      <c r="I74" s="24" t="str">
        <f>'申込書（個人種目）'!AD109</f>
        <v/>
      </c>
      <c r="J74" s="24" t="str">
        <f>IF(ISBLANK('申込書（個人種目）'!AE79),"",'申込書（個人種目）'!AE79)</f>
        <v/>
      </c>
      <c r="N74" s="65" t="str">
        <f t="shared" si="4"/>
        <v/>
      </c>
      <c r="O74" s="65" t="str">
        <f t="shared" si="5"/>
        <v/>
      </c>
      <c r="P74" s="65"/>
      <c r="Q74" s="66" t="str">
        <f t="shared" si="6"/>
        <v/>
      </c>
      <c r="R74" s="66" t="str">
        <f t="shared" si="7"/>
        <v/>
      </c>
      <c r="S74" s="66"/>
    </row>
    <row r="75" spans="1:19">
      <c r="A75" s="24">
        <v>74</v>
      </c>
      <c r="B75" s="24" t="str">
        <f>'申込書（個人種目）'!R110</f>
        <v/>
      </c>
      <c r="C75" s="24" t="str">
        <f>'申込書（個人種目）'!X110</f>
        <v xml:space="preserve"> </v>
      </c>
      <c r="D75" s="24" t="str">
        <f>'申込書（個人種目）'!Y110</f>
        <v/>
      </c>
      <c r="E75" s="24" t="str">
        <f>'申込書（個人種目）'!Z110</f>
        <v/>
      </c>
      <c r="F75" s="24" t="str">
        <f>'申込書（個人種目）'!AA110</f>
        <v/>
      </c>
      <c r="G75" s="24" t="str">
        <f>'申込書（個人種目）'!AB110</f>
        <v/>
      </c>
      <c r="H75" s="24" t="str">
        <f>'申込書（個人種目）'!AC110</f>
        <v/>
      </c>
      <c r="I75" s="24" t="str">
        <f>'申込書（個人種目）'!AD110</f>
        <v/>
      </c>
      <c r="J75" s="24" t="str">
        <f>IF(ISBLANK('申込書（個人種目）'!AE80),"",'申込書（個人種目）'!AE80)</f>
        <v/>
      </c>
      <c r="N75" s="65" t="str">
        <f t="shared" si="4"/>
        <v/>
      </c>
      <c r="O75" s="65" t="str">
        <f t="shared" si="5"/>
        <v/>
      </c>
      <c r="P75" s="65"/>
      <c r="Q75" s="66" t="str">
        <f t="shared" si="6"/>
        <v/>
      </c>
      <c r="R75" s="66" t="str">
        <f t="shared" si="7"/>
        <v/>
      </c>
      <c r="S75" s="66"/>
    </row>
    <row r="76" spans="1:19">
      <c r="A76" s="24">
        <v>75</v>
      </c>
      <c r="B76" s="24" t="str">
        <f>'申込書（個人種目）'!R111</f>
        <v/>
      </c>
      <c r="C76" s="24" t="str">
        <f>'申込書（個人種目）'!X111</f>
        <v xml:space="preserve"> </v>
      </c>
      <c r="D76" s="24" t="str">
        <f>'申込書（個人種目）'!Y111</f>
        <v/>
      </c>
      <c r="E76" s="24" t="str">
        <f>'申込書（個人種目）'!Z111</f>
        <v/>
      </c>
      <c r="F76" s="24" t="str">
        <f>'申込書（個人種目）'!AA111</f>
        <v/>
      </c>
      <c r="G76" s="24" t="str">
        <f>'申込書（個人種目）'!AB111</f>
        <v/>
      </c>
      <c r="H76" s="24" t="str">
        <f>'申込書（個人種目）'!AC111</f>
        <v/>
      </c>
      <c r="I76" s="24" t="str">
        <f>'申込書（個人種目）'!AD111</f>
        <v/>
      </c>
      <c r="J76" s="24" t="str">
        <f>IF(ISBLANK('申込書（個人種目）'!AE81),"",'申込書（個人種目）'!AE81)</f>
        <v/>
      </c>
      <c r="N76" s="65" t="str">
        <f t="shared" si="4"/>
        <v/>
      </c>
      <c r="O76" s="65" t="str">
        <f t="shared" si="5"/>
        <v/>
      </c>
      <c r="P76" s="65"/>
      <c r="Q76" s="66" t="str">
        <f t="shared" si="6"/>
        <v/>
      </c>
      <c r="R76" s="66" t="str">
        <f t="shared" si="7"/>
        <v/>
      </c>
      <c r="S76" s="66"/>
    </row>
    <row r="77" spans="1:19">
      <c r="A77" s="24">
        <v>76</v>
      </c>
      <c r="B77" s="24" t="str">
        <f>'申込書（個人種目）'!R127</f>
        <v/>
      </c>
      <c r="C77" s="24" t="str">
        <f>'申込書（個人種目）'!X127</f>
        <v xml:space="preserve"> </v>
      </c>
      <c r="D77" s="24" t="str">
        <f>'申込書（個人種目）'!Y127</f>
        <v/>
      </c>
      <c r="E77" s="24" t="str">
        <f>'申込書（個人種目）'!Z127</f>
        <v/>
      </c>
      <c r="F77" s="24" t="str">
        <f>'申込書（個人種目）'!AA127</f>
        <v/>
      </c>
      <c r="G77" s="24" t="str">
        <f>'申込書（個人種目）'!AB127</f>
        <v/>
      </c>
      <c r="H77" s="24" t="str">
        <f>'申込書（個人種目）'!AC127</f>
        <v/>
      </c>
      <c r="I77" s="24" t="str">
        <f>'申込書（個人種目）'!AD127</f>
        <v/>
      </c>
      <c r="J77" s="24" t="str">
        <f>IF(ISBLANK('申込書（個人種目）'!AE82),"",'申込書（個人種目）'!AE82)</f>
        <v/>
      </c>
      <c r="N77" s="65" t="str">
        <f t="shared" si="4"/>
        <v/>
      </c>
      <c r="O77" s="65" t="str">
        <f t="shared" si="5"/>
        <v/>
      </c>
      <c r="P77" s="65"/>
      <c r="Q77" s="66" t="str">
        <f t="shared" si="6"/>
        <v/>
      </c>
      <c r="R77" s="66" t="str">
        <f t="shared" si="7"/>
        <v/>
      </c>
      <c r="S77" s="66"/>
    </row>
    <row r="78" spans="1:19">
      <c r="A78" s="24">
        <v>77</v>
      </c>
      <c r="B78" s="24" t="str">
        <f>'申込書（個人種目）'!R128</f>
        <v/>
      </c>
      <c r="C78" s="24" t="str">
        <f>'申込書（個人種目）'!X128</f>
        <v xml:space="preserve"> </v>
      </c>
      <c r="D78" s="24" t="str">
        <f>'申込書（個人種目）'!Y128</f>
        <v/>
      </c>
      <c r="E78" s="24" t="str">
        <f>'申込書（個人種目）'!Z128</f>
        <v/>
      </c>
      <c r="F78" s="24" t="str">
        <f>'申込書（個人種目）'!AA128</f>
        <v/>
      </c>
      <c r="G78" s="24" t="str">
        <f>'申込書（個人種目）'!AB128</f>
        <v/>
      </c>
      <c r="H78" s="24" t="str">
        <f>'申込書（個人種目）'!AC128</f>
        <v/>
      </c>
      <c r="I78" s="24" t="str">
        <f>'申込書（個人種目）'!AD128</f>
        <v/>
      </c>
      <c r="J78" s="24" t="str">
        <f>IF(ISBLANK('申込書（個人種目）'!AE83),"",'申込書（個人種目）'!AE83)</f>
        <v/>
      </c>
      <c r="N78" s="65" t="str">
        <f t="shared" si="4"/>
        <v/>
      </c>
      <c r="O78" s="65" t="str">
        <f t="shared" si="5"/>
        <v/>
      </c>
      <c r="P78" s="65"/>
      <c r="Q78" s="66" t="str">
        <f t="shared" si="6"/>
        <v/>
      </c>
      <c r="R78" s="66" t="str">
        <f t="shared" si="7"/>
        <v/>
      </c>
      <c r="S78" s="66"/>
    </row>
    <row r="79" spans="1:19">
      <c r="A79" s="24">
        <v>78</v>
      </c>
      <c r="B79" s="24" t="str">
        <f>'申込書（個人種目）'!R129</f>
        <v/>
      </c>
      <c r="C79" s="24" t="str">
        <f>'申込書（個人種目）'!X129</f>
        <v xml:space="preserve"> </v>
      </c>
      <c r="D79" s="24" t="str">
        <f>'申込書（個人種目）'!Y129</f>
        <v/>
      </c>
      <c r="E79" s="24" t="str">
        <f>'申込書（個人種目）'!Z129</f>
        <v/>
      </c>
      <c r="F79" s="24" t="str">
        <f>'申込書（個人種目）'!AA129</f>
        <v/>
      </c>
      <c r="G79" s="24" t="str">
        <f>'申込書（個人種目）'!AB129</f>
        <v/>
      </c>
      <c r="H79" s="24" t="str">
        <f>'申込書（個人種目）'!AC129</f>
        <v/>
      </c>
      <c r="I79" s="24" t="str">
        <f>'申込書（個人種目）'!AD129</f>
        <v/>
      </c>
      <c r="J79" s="24" t="str">
        <f>IF(ISBLANK('申込書（個人種目）'!AE84),"",'申込書（個人種目）'!AE84)</f>
        <v/>
      </c>
      <c r="N79" s="65" t="str">
        <f t="shared" si="4"/>
        <v/>
      </c>
      <c r="O79" s="65" t="str">
        <f t="shared" si="5"/>
        <v/>
      </c>
      <c r="P79" s="65"/>
      <c r="Q79" s="66" t="str">
        <f t="shared" si="6"/>
        <v/>
      </c>
      <c r="R79" s="66" t="str">
        <f t="shared" si="7"/>
        <v/>
      </c>
      <c r="S79" s="66"/>
    </row>
    <row r="80" spans="1:19">
      <c r="A80" s="24">
        <v>79</v>
      </c>
      <c r="B80" s="24" t="str">
        <f>'申込書（個人種目）'!R130</f>
        <v/>
      </c>
      <c r="C80" s="24" t="str">
        <f>'申込書（個人種目）'!X130</f>
        <v xml:space="preserve"> </v>
      </c>
      <c r="D80" s="24" t="str">
        <f>'申込書（個人種目）'!Y130</f>
        <v/>
      </c>
      <c r="E80" s="24" t="str">
        <f>'申込書（個人種目）'!Z130</f>
        <v/>
      </c>
      <c r="F80" s="24" t="str">
        <f>'申込書（個人種目）'!AA130</f>
        <v/>
      </c>
      <c r="G80" s="24" t="str">
        <f>'申込書（個人種目）'!AB130</f>
        <v/>
      </c>
      <c r="H80" s="24" t="str">
        <f>'申込書（個人種目）'!AC130</f>
        <v/>
      </c>
      <c r="I80" s="24" t="str">
        <f>'申込書（個人種目）'!AD130</f>
        <v/>
      </c>
      <c r="J80" s="24" t="str">
        <f>IF(ISBLANK('申込書（個人種目）'!AE85),"",'申込書（個人種目）'!AE85)</f>
        <v/>
      </c>
      <c r="N80" s="65" t="str">
        <f t="shared" si="4"/>
        <v/>
      </c>
      <c r="O80" s="65" t="str">
        <f t="shared" si="5"/>
        <v/>
      </c>
      <c r="P80" s="65"/>
      <c r="Q80" s="66" t="str">
        <f t="shared" si="6"/>
        <v/>
      </c>
      <c r="R80" s="66" t="str">
        <f t="shared" si="7"/>
        <v/>
      </c>
      <c r="S80" s="66"/>
    </row>
    <row r="81" spans="1:19">
      <c r="A81" s="24">
        <v>80</v>
      </c>
      <c r="B81" s="24" t="str">
        <f>'申込書（個人種目）'!R131</f>
        <v/>
      </c>
      <c r="C81" s="24" t="str">
        <f>'申込書（個人種目）'!X131</f>
        <v xml:space="preserve"> </v>
      </c>
      <c r="D81" s="24" t="str">
        <f>'申込書（個人種目）'!Y131</f>
        <v/>
      </c>
      <c r="E81" s="24" t="str">
        <f>'申込書（個人種目）'!Z131</f>
        <v/>
      </c>
      <c r="F81" s="24" t="str">
        <f>'申込書（個人種目）'!AA131</f>
        <v/>
      </c>
      <c r="G81" s="24" t="str">
        <f>'申込書（個人種目）'!AB131</f>
        <v/>
      </c>
      <c r="H81" s="24" t="str">
        <f>'申込書（個人種目）'!AC131</f>
        <v/>
      </c>
      <c r="I81" s="24" t="str">
        <f>'申込書（個人種目）'!AD131</f>
        <v/>
      </c>
      <c r="J81" s="24" t="str">
        <f>IF(ISBLANK('申込書（個人種目）'!AE86),"",'申込書（個人種目）'!AE86)</f>
        <v/>
      </c>
      <c r="N81" s="65" t="str">
        <f t="shared" si="4"/>
        <v/>
      </c>
      <c r="O81" s="65" t="str">
        <f t="shared" si="5"/>
        <v/>
      </c>
      <c r="P81" s="65"/>
      <c r="Q81" s="66" t="str">
        <f t="shared" si="6"/>
        <v/>
      </c>
      <c r="R81" s="66" t="str">
        <f t="shared" si="7"/>
        <v/>
      </c>
      <c r="S81" s="66"/>
    </row>
    <row r="82" spans="1:19">
      <c r="A82" s="24">
        <v>81</v>
      </c>
      <c r="B82" s="24" t="str">
        <f>'申込書（個人種目）'!R132</f>
        <v/>
      </c>
      <c r="C82" s="24" t="str">
        <f>'申込書（個人種目）'!X132</f>
        <v xml:space="preserve"> </v>
      </c>
      <c r="D82" s="24" t="str">
        <f>'申込書（個人種目）'!Y132</f>
        <v/>
      </c>
      <c r="E82" s="24" t="str">
        <f>'申込書（個人種目）'!Z132</f>
        <v/>
      </c>
      <c r="F82" s="24" t="str">
        <f>'申込書（個人種目）'!AA132</f>
        <v/>
      </c>
      <c r="G82" s="24" t="str">
        <f>'申込書（個人種目）'!AB132</f>
        <v/>
      </c>
      <c r="H82" s="24" t="str">
        <f>'申込書（個人種目）'!AC132</f>
        <v/>
      </c>
      <c r="I82" s="24" t="str">
        <f>'申込書（個人種目）'!AD132</f>
        <v/>
      </c>
      <c r="J82" s="24" t="str">
        <f>IF(ISBLANK('申込書（個人種目）'!AE87),"",'申込書（個人種目）'!AE87)</f>
        <v/>
      </c>
      <c r="N82" s="65" t="str">
        <f t="shared" si="4"/>
        <v/>
      </c>
      <c r="O82" s="65" t="str">
        <f t="shared" si="5"/>
        <v/>
      </c>
      <c r="P82" s="65"/>
      <c r="Q82" s="66" t="str">
        <f t="shared" si="6"/>
        <v/>
      </c>
      <c r="R82" s="66" t="str">
        <f t="shared" si="7"/>
        <v/>
      </c>
      <c r="S82" s="66"/>
    </row>
    <row r="83" spans="1:19">
      <c r="A83" s="24">
        <v>82</v>
      </c>
      <c r="B83" s="24" t="str">
        <f>'申込書（個人種目）'!R133</f>
        <v/>
      </c>
      <c r="C83" s="24" t="str">
        <f>'申込書（個人種目）'!X133</f>
        <v xml:space="preserve"> </v>
      </c>
      <c r="D83" s="24" t="str">
        <f>'申込書（個人種目）'!Y133</f>
        <v/>
      </c>
      <c r="E83" s="24" t="str">
        <f>'申込書（個人種目）'!Z133</f>
        <v/>
      </c>
      <c r="F83" s="24" t="str">
        <f>'申込書（個人種目）'!AA133</f>
        <v/>
      </c>
      <c r="G83" s="24" t="str">
        <f>'申込書（個人種目）'!AB133</f>
        <v/>
      </c>
      <c r="H83" s="24" t="str">
        <f>'申込書（個人種目）'!AC133</f>
        <v/>
      </c>
      <c r="I83" s="24" t="str">
        <f>'申込書（個人種目）'!AD133</f>
        <v/>
      </c>
      <c r="J83" s="24" t="str">
        <f>IF(ISBLANK('申込書（個人種目）'!AE88),"",'申込書（個人種目）'!AE88)</f>
        <v/>
      </c>
      <c r="N83" s="65" t="str">
        <f t="shared" si="4"/>
        <v/>
      </c>
      <c r="O83" s="65" t="str">
        <f t="shared" si="5"/>
        <v/>
      </c>
      <c r="P83" s="65"/>
      <c r="Q83" s="66" t="str">
        <f t="shared" si="6"/>
        <v/>
      </c>
      <c r="R83" s="66" t="str">
        <f t="shared" si="7"/>
        <v/>
      </c>
      <c r="S83" s="66"/>
    </row>
    <row r="84" spans="1:19">
      <c r="A84" s="24">
        <v>83</v>
      </c>
      <c r="B84" s="24" t="str">
        <f>'申込書（個人種目）'!R134</f>
        <v/>
      </c>
      <c r="C84" s="24" t="str">
        <f>'申込書（個人種目）'!X134</f>
        <v xml:space="preserve"> </v>
      </c>
      <c r="D84" s="24" t="str">
        <f>'申込書（個人種目）'!Y134</f>
        <v/>
      </c>
      <c r="E84" s="24" t="str">
        <f>'申込書（個人種目）'!Z134</f>
        <v/>
      </c>
      <c r="F84" s="24" t="str">
        <f>'申込書（個人種目）'!AA134</f>
        <v/>
      </c>
      <c r="G84" s="24" t="str">
        <f>'申込書（個人種目）'!AB134</f>
        <v/>
      </c>
      <c r="H84" s="24" t="str">
        <f>'申込書（個人種目）'!AC134</f>
        <v/>
      </c>
      <c r="I84" s="24" t="str">
        <f>'申込書（個人種目）'!AD134</f>
        <v/>
      </c>
      <c r="J84" s="24" t="str">
        <f>IF(ISBLANK('申込書（個人種目）'!AE89),"",'申込書（個人種目）'!AE89)</f>
        <v/>
      </c>
      <c r="N84" s="65" t="str">
        <f t="shared" si="4"/>
        <v/>
      </c>
      <c r="O84" s="65" t="str">
        <f t="shared" si="5"/>
        <v/>
      </c>
      <c r="P84" s="65"/>
      <c r="Q84" s="66" t="str">
        <f t="shared" si="6"/>
        <v/>
      </c>
      <c r="R84" s="66" t="str">
        <f t="shared" si="7"/>
        <v/>
      </c>
      <c r="S84" s="66"/>
    </row>
    <row r="85" spans="1:19">
      <c r="A85" s="24">
        <v>84</v>
      </c>
      <c r="B85" s="24" t="str">
        <f>'申込書（個人種目）'!R135</f>
        <v/>
      </c>
      <c r="C85" s="24" t="str">
        <f>'申込書（個人種目）'!X135</f>
        <v xml:space="preserve"> </v>
      </c>
      <c r="D85" s="24" t="str">
        <f>'申込書（個人種目）'!Y135</f>
        <v/>
      </c>
      <c r="E85" s="24" t="str">
        <f>'申込書（個人種目）'!Z135</f>
        <v/>
      </c>
      <c r="F85" s="24" t="str">
        <f>'申込書（個人種目）'!AA135</f>
        <v/>
      </c>
      <c r="G85" s="24" t="str">
        <f>'申込書（個人種目）'!AB135</f>
        <v/>
      </c>
      <c r="H85" s="24" t="str">
        <f>'申込書（個人種目）'!AC135</f>
        <v/>
      </c>
      <c r="I85" s="24" t="str">
        <f>'申込書（個人種目）'!AD135</f>
        <v/>
      </c>
      <c r="J85" s="24" t="str">
        <f>IF(ISBLANK('申込書（個人種目）'!AE90),"",'申込書（個人種目）'!AE90)</f>
        <v/>
      </c>
      <c r="N85" s="65" t="str">
        <f t="shared" si="4"/>
        <v/>
      </c>
      <c r="O85" s="65" t="str">
        <f t="shared" si="5"/>
        <v/>
      </c>
      <c r="P85" s="65"/>
      <c r="Q85" s="66" t="str">
        <f t="shared" si="6"/>
        <v/>
      </c>
      <c r="R85" s="66" t="str">
        <f t="shared" si="7"/>
        <v/>
      </c>
      <c r="S85" s="66"/>
    </row>
    <row r="86" spans="1:19">
      <c r="A86" s="24">
        <v>85</v>
      </c>
      <c r="B86" s="24" t="str">
        <f>'申込書（個人種目）'!R136</f>
        <v/>
      </c>
      <c r="C86" s="24" t="str">
        <f>'申込書（個人種目）'!X136</f>
        <v xml:space="preserve"> </v>
      </c>
      <c r="D86" s="24" t="str">
        <f>'申込書（個人種目）'!Y136</f>
        <v/>
      </c>
      <c r="E86" s="24" t="str">
        <f>'申込書（個人種目）'!Z136</f>
        <v/>
      </c>
      <c r="F86" s="24" t="str">
        <f>'申込書（個人種目）'!AA136</f>
        <v/>
      </c>
      <c r="G86" s="24" t="str">
        <f>'申込書（個人種目）'!AB136</f>
        <v/>
      </c>
      <c r="H86" s="24" t="str">
        <f>'申込書（個人種目）'!AC136</f>
        <v/>
      </c>
      <c r="I86" s="24" t="str">
        <f>'申込書（個人種目）'!AD136</f>
        <v/>
      </c>
      <c r="J86" s="24" t="str">
        <f>IF(ISBLANK('申込書（個人種目）'!AE91),"",'申込書（個人種目）'!AE91)</f>
        <v/>
      </c>
      <c r="N86" s="65" t="str">
        <f t="shared" si="4"/>
        <v/>
      </c>
      <c r="O86" s="65" t="str">
        <f t="shared" si="5"/>
        <v/>
      </c>
      <c r="P86" s="65"/>
      <c r="Q86" s="66" t="str">
        <f t="shared" si="6"/>
        <v/>
      </c>
      <c r="R86" s="66" t="str">
        <f t="shared" si="7"/>
        <v/>
      </c>
      <c r="S86" s="66"/>
    </row>
    <row r="87" spans="1:19">
      <c r="A87" s="24">
        <v>86</v>
      </c>
      <c r="B87" s="24" t="str">
        <f>'申込書（個人種目）'!R137</f>
        <v/>
      </c>
      <c r="C87" s="24" t="str">
        <f>'申込書（個人種目）'!X137</f>
        <v xml:space="preserve"> </v>
      </c>
      <c r="D87" s="24" t="str">
        <f>'申込書（個人種目）'!Y137</f>
        <v/>
      </c>
      <c r="E87" s="24" t="str">
        <f>'申込書（個人種目）'!Z137</f>
        <v/>
      </c>
      <c r="F87" s="24" t="str">
        <f>'申込書（個人種目）'!AA137</f>
        <v/>
      </c>
      <c r="G87" s="24" t="str">
        <f>'申込書（個人種目）'!AB137</f>
        <v/>
      </c>
      <c r="H87" s="24" t="str">
        <f>'申込書（個人種目）'!AC137</f>
        <v/>
      </c>
      <c r="I87" s="24" t="str">
        <f>'申込書（個人種目）'!AD137</f>
        <v/>
      </c>
      <c r="J87" s="24" t="str">
        <f>IF(ISBLANK('申込書（個人種目）'!AE92),"",'申込書（個人種目）'!AE92)</f>
        <v/>
      </c>
      <c r="N87" s="65" t="str">
        <f t="shared" si="4"/>
        <v/>
      </c>
      <c r="O87" s="65" t="str">
        <f t="shared" si="5"/>
        <v/>
      </c>
      <c r="P87" s="65"/>
      <c r="Q87" s="66" t="str">
        <f t="shared" si="6"/>
        <v/>
      </c>
      <c r="R87" s="66" t="str">
        <f t="shared" si="7"/>
        <v/>
      </c>
      <c r="S87" s="66"/>
    </row>
    <row r="88" spans="1:19">
      <c r="A88" s="24">
        <v>87</v>
      </c>
      <c r="B88" s="24" t="str">
        <f>'申込書（個人種目）'!R138</f>
        <v/>
      </c>
      <c r="C88" s="24" t="str">
        <f>'申込書（個人種目）'!X138</f>
        <v xml:space="preserve"> </v>
      </c>
      <c r="D88" s="24" t="str">
        <f>'申込書（個人種目）'!Y138</f>
        <v/>
      </c>
      <c r="E88" s="24" t="str">
        <f>'申込書（個人種目）'!Z138</f>
        <v/>
      </c>
      <c r="F88" s="24" t="str">
        <f>'申込書（個人種目）'!AA138</f>
        <v/>
      </c>
      <c r="G88" s="24" t="str">
        <f>'申込書（個人種目）'!AB138</f>
        <v/>
      </c>
      <c r="H88" s="24" t="str">
        <f>'申込書（個人種目）'!AC138</f>
        <v/>
      </c>
      <c r="I88" s="24" t="str">
        <f>'申込書（個人種目）'!AD138</f>
        <v/>
      </c>
      <c r="J88" s="24" t="str">
        <f>IF(ISBLANK('申込書（個人種目）'!AE93),"",'申込書（個人種目）'!AE93)</f>
        <v/>
      </c>
      <c r="N88" s="65" t="str">
        <f t="shared" si="4"/>
        <v/>
      </c>
      <c r="O88" s="65" t="str">
        <f t="shared" si="5"/>
        <v/>
      </c>
      <c r="P88" s="65"/>
      <c r="Q88" s="66" t="str">
        <f t="shared" si="6"/>
        <v/>
      </c>
      <c r="R88" s="66" t="str">
        <f t="shared" si="7"/>
        <v/>
      </c>
      <c r="S88" s="66"/>
    </row>
    <row r="89" spans="1:19">
      <c r="A89" s="24">
        <v>88</v>
      </c>
      <c r="B89" s="24" t="str">
        <f>'申込書（個人種目）'!R139</f>
        <v/>
      </c>
      <c r="C89" s="24" t="str">
        <f>'申込書（個人種目）'!X139</f>
        <v xml:space="preserve"> </v>
      </c>
      <c r="D89" s="24" t="str">
        <f>'申込書（個人種目）'!Y139</f>
        <v/>
      </c>
      <c r="E89" s="24" t="str">
        <f>'申込書（個人種目）'!Z139</f>
        <v/>
      </c>
      <c r="F89" s="24" t="str">
        <f>'申込書（個人種目）'!AA139</f>
        <v/>
      </c>
      <c r="G89" s="24" t="str">
        <f>'申込書（個人種目）'!AB139</f>
        <v/>
      </c>
      <c r="H89" s="24" t="str">
        <f>'申込書（個人種目）'!AC139</f>
        <v/>
      </c>
      <c r="I89" s="24" t="str">
        <f>'申込書（個人種目）'!AD139</f>
        <v/>
      </c>
      <c r="J89" s="24" t="str">
        <f>IF(ISBLANK('申込書（個人種目）'!AE94),"",'申込書（個人種目）'!AE94)</f>
        <v/>
      </c>
      <c r="N89" s="65" t="str">
        <f t="shared" si="4"/>
        <v/>
      </c>
      <c r="O89" s="65" t="str">
        <f t="shared" si="5"/>
        <v/>
      </c>
      <c r="P89" s="65"/>
      <c r="Q89" s="66" t="str">
        <f t="shared" si="6"/>
        <v/>
      </c>
      <c r="R89" s="66" t="str">
        <f t="shared" si="7"/>
        <v/>
      </c>
      <c r="S89" s="66"/>
    </row>
    <row r="90" spans="1:19">
      <c r="A90" s="24">
        <v>89</v>
      </c>
      <c r="B90" s="24" t="str">
        <f>'申込書（個人種目）'!R140</f>
        <v/>
      </c>
      <c r="C90" s="24" t="str">
        <f>'申込書（個人種目）'!X140</f>
        <v xml:space="preserve"> </v>
      </c>
      <c r="D90" s="24" t="str">
        <f>'申込書（個人種目）'!Y140</f>
        <v/>
      </c>
      <c r="E90" s="24" t="str">
        <f>'申込書（個人種目）'!Z140</f>
        <v/>
      </c>
      <c r="F90" s="24" t="str">
        <f>'申込書（個人種目）'!AA140</f>
        <v/>
      </c>
      <c r="G90" s="24" t="str">
        <f>'申込書（個人種目）'!AB140</f>
        <v/>
      </c>
      <c r="H90" s="24" t="str">
        <f>'申込書（個人種目）'!AC140</f>
        <v/>
      </c>
      <c r="I90" s="24" t="str">
        <f>'申込書（個人種目）'!AD140</f>
        <v/>
      </c>
      <c r="J90" s="24" t="str">
        <f>IF(ISBLANK('申込書（個人種目）'!AE95),"",'申込書（個人種目）'!AE95)</f>
        <v/>
      </c>
      <c r="N90" s="65" t="str">
        <f t="shared" si="4"/>
        <v/>
      </c>
      <c r="O90" s="65" t="str">
        <f t="shared" si="5"/>
        <v/>
      </c>
      <c r="P90" s="65"/>
      <c r="Q90" s="66" t="str">
        <f t="shared" si="6"/>
        <v/>
      </c>
      <c r="R90" s="66" t="str">
        <f t="shared" si="7"/>
        <v/>
      </c>
      <c r="S90" s="66"/>
    </row>
    <row r="91" spans="1:19">
      <c r="A91" s="24">
        <v>90</v>
      </c>
      <c r="B91" s="24" t="str">
        <f>'申込書（個人種目）'!R141</f>
        <v/>
      </c>
      <c r="C91" s="24" t="str">
        <f>'申込書（個人種目）'!X141</f>
        <v xml:space="preserve"> </v>
      </c>
      <c r="D91" s="24" t="str">
        <f>'申込書（個人種目）'!Y141</f>
        <v/>
      </c>
      <c r="E91" s="24" t="str">
        <f>'申込書（個人種目）'!Z141</f>
        <v/>
      </c>
      <c r="F91" s="24" t="str">
        <f>'申込書（個人種目）'!AA141</f>
        <v/>
      </c>
      <c r="G91" s="24" t="str">
        <f>'申込書（個人種目）'!AB141</f>
        <v/>
      </c>
      <c r="H91" s="24" t="str">
        <f>'申込書（個人種目）'!AC141</f>
        <v/>
      </c>
      <c r="I91" s="24" t="str">
        <f>'申込書（個人種目）'!AD141</f>
        <v/>
      </c>
      <c r="J91" s="24" t="str">
        <f>IF(ISBLANK('申込書（個人種目）'!AE96),"",'申込書（個人種目）'!AE96)</f>
        <v/>
      </c>
      <c r="N91" s="65" t="str">
        <f t="shared" si="4"/>
        <v/>
      </c>
      <c r="O91" s="65" t="str">
        <f t="shared" si="5"/>
        <v/>
      </c>
      <c r="P91" s="65"/>
      <c r="Q91" s="66" t="str">
        <f t="shared" si="6"/>
        <v/>
      </c>
      <c r="R91" s="66" t="str">
        <f t="shared" si="7"/>
        <v/>
      </c>
      <c r="S91" s="66"/>
    </row>
    <row r="92" spans="1:19">
      <c r="A92" s="24">
        <v>91</v>
      </c>
      <c r="B92" s="24" t="str">
        <f>'申込書（個人種目）'!R142</f>
        <v/>
      </c>
      <c r="C92" s="24" t="str">
        <f>'申込書（個人種目）'!X142</f>
        <v xml:space="preserve"> </v>
      </c>
      <c r="D92" s="24" t="str">
        <f>'申込書（個人種目）'!Y142</f>
        <v/>
      </c>
      <c r="E92" s="24" t="str">
        <f>'申込書（個人種目）'!Z142</f>
        <v/>
      </c>
      <c r="F92" s="24" t="str">
        <f>'申込書（個人種目）'!AA142</f>
        <v/>
      </c>
      <c r="G92" s="24" t="str">
        <f>'申込書（個人種目）'!AB142</f>
        <v/>
      </c>
      <c r="H92" s="24" t="str">
        <f>'申込書（個人種目）'!AC142</f>
        <v/>
      </c>
      <c r="I92" s="24" t="str">
        <f>'申込書（個人種目）'!AD142</f>
        <v/>
      </c>
      <c r="J92" s="24" t="str">
        <f>IF(ISBLANK('申込書（個人種目）'!AE97),"",'申込書（個人種目）'!AE97)</f>
        <v/>
      </c>
      <c r="N92" s="65" t="str">
        <f t="shared" si="4"/>
        <v/>
      </c>
      <c r="O92" s="65" t="str">
        <f t="shared" si="5"/>
        <v/>
      </c>
      <c r="P92" s="65"/>
      <c r="Q92" s="66" t="str">
        <f t="shared" si="6"/>
        <v/>
      </c>
      <c r="R92" s="66" t="str">
        <f t="shared" si="7"/>
        <v/>
      </c>
      <c r="S92" s="66"/>
    </row>
    <row r="93" spans="1:19">
      <c r="A93" s="24">
        <v>92</v>
      </c>
      <c r="B93" s="24" t="str">
        <f>'申込書（個人種目）'!R143</f>
        <v/>
      </c>
      <c r="C93" s="24" t="str">
        <f>'申込書（個人種目）'!X143</f>
        <v xml:space="preserve"> </v>
      </c>
      <c r="D93" s="24" t="str">
        <f>'申込書（個人種目）'!Y143</f>
        <v/>
      </c>
      <c r="E93" s="24" t="str">
        <f>'申込書（個人種目）'!Z143</f>
        <v/>
      </c>
      <c r="F93" s="24" t="str">
        <f>'申込書（個人種目）'!AA143</f>
        <v/>
      </c>
      <c r="G93" s="24" t="str">
        <f>'申込書（個人種目）'!AB143</f>
        <v/>
      </c>
      <c r="H93" s="24" t="str">
        <f>'申込書（個人種目）'!AC143</f>
        <v/>
      </c>
      <c r="I93" s="24" t="str">
        <f>'申込書（個人種目）'!AD143</f>
        <v/>
      </c>
      <c r="J93" s="24" t="str">
        <f>IF(ISBLANK('申込書（個人種目）'!AE98),"",'申込書（個人種目）'!AE98)</f>
        <v/>
      </c>
      <c r="N93" s="65" t="str">
        <f t="shared" si="4"/>
        <v/>
      </c>
      <c r="O93" s="65" t="str">
        <f t="shared" si="5"/>
        <v/>
      </c>
      <c r="P93" s="65"/>
      <c r="Q93" s="66" t="str">
        <f t="shared" si="6"/>
        <v/>
      </c>
      <c r="R93" s="66" t="str">
        <f t="shared" si="7"/>
        <v/>
      </c>
      <c r="S93" s="66"/>
    </row>
    <row r="94" spans="1:19">
      <c r="A94" s="24">
        <v>93</v>
      </c>
      <c r="B94" s="24" t="str">
        <f>'申込書（個人種目）'!R144</f>
        <v/>
      </c>
      <c r="C94" s="24" t="str">
        <f>'申込書（個人種目）'!X144</f>
        <v xml:space="preserve"> </v>
      </c>
      <c r="D94" s="24" t="str">
        <f>'申込書（個人種目）'!Y144</f>
        <v/>
      </c>
      <c r="E94" s="24" t="str">
        <f>'申込書（個人種目）'!Z144</f>
        <v/>
      </c>
      <c r="F94" s="24" t="str">
        <f>'申込書（個人種目）'!AA144</f>
        <v/>
      </c>
      <c r="G94" s="24" t="str">
        <f>'申込書（個人種目）'!AB144</f>
        <v/>
      </c>
      <c r="H94" s="24" t="str">
        <f>'申込書（個人種目）'!AC144</f>
        <v/>
      </c>
      <c r="I94" s="24" t="str">
        <f>'申込書（個人種目）'!AD144</f>
        <v/>
      </c>
      <c r="J94" s="24" t="str">
        <f>IF(ISBLANK('申込書（個人種目）'!AE99),"",'申込書（個人種目）'!AE99)</f>
        <v/>
      </c>
      <c r="N94" s="65" t="str">
        <f t="shared" si="4"/>
        <v/>
      </c>
      <c r="O94" s="65" t="str">
        <f t="shared" si="5"/>
        <v/>
      </c>
      <c r="P94" s="65"/>
      <c r="Q94" s="66" t="str">
        <f t="shared" si="6"/>
        <v/>
      </c>
      <c r="R94" s="66" t="str">
        <f t="shared" si="7"/>
        <v/>
      </c>
      <c r="S94" s="66"/>
    </row>
    <row r="95" spans="1:19">
      <c r="A95" s="24">
        <v>94</v>
      </c>
      <c r="B95" s="24" t="str">
        <f>'申込書（個人種目）'!R145</f>
        <v/>
      </c>
      <c r="C95" s="24" t="str">
        <f>'申込書（個人種目）'!X145</f>
        <v xml:space="preserve"> </v>
      </c>
      <c r="D95" s="24" t="str">
        <f>'申込書（個人種目）'!Y145</f>
        <v/>
      </c>
      <c r="E95" s="24" t="str">
        <f>'申込書（個人種目）'!Z145</f>
        <v/>
      </c>
      <c r="F95" s="24" t="str">
        <f>'申込書（個人種目）'!AA145</f>
        <v/>
      </c>
      <c r="G95" s="24" t="str">
        <f>'申込書（個人種目）'!AB145</f>
        <v/>
      </c>
      <c r="H95" s="24" t="str">
        <f>'申込書（個人種目）'!AC145</f>
        <v/>
      </c>
      <c r="I95" s="24" t="str">
        <f>'申込書（個人種目）'!AD145</f>
        <v/>
      </c>
      <c r="J95" s="24" t="str">
        <f>IF(ISBLANK('申込書（個人種目）'!AE100),"",'申込書（個人種目）'!AE100)</f>
        <v/>
      </c>
      <c r="N95" s="65" t="str">
        <f t="shared" si="4"/>
        <v/>
      </c>
      <c r="O95" s="65" t="str">
        <f t="shared" si="5"/>
        <v/>
      </c>
      <c r="P95" s="65"/>
      <c r="Q95" s="66" t="str">
        <f t="shared" si="6"/>
        <v/>
      </c>
      <c r="R95" s="66" t="str">
        <f t="shared" si="7"/>
        <v/>
      </c>
      <c r="S95" s="66"/>
    </row>
    <row r="96" spans="1:19">
      <c r="A96" s="24">
        <v>95</v>
      </c>
      <c r="B96" s="24" t="str">
        <f>'申込書（個人種目）'!R146</f>
        <v/>
      </c>
      <c r="C96" s="24" t="str">
        <f>'申込書（個人種目）'!X146</f>
        <v xml:space="preserve"> </v>
      </c>
      <c r="D96" s="24" t="str">
        <f>'申込書（個人種目）'!Y146</f>
        <v/>
      </c>
      <c r="E96" s="24" t="str">
        <f>'申込書（個人種目）'!Z146</f>
        <v/>
      </c>
      <c r="F96" s="24" t="str">
        <f>'申込書（個人種目）'!AA146</f>
        <v/>
      </c>
      <c r="G96" s="24" t="str">
        <f>'申込書（個人種目）'!AB146</f>
        <v/>
      </c>
      <c r="H96" s="24" t="str">
        <f>'申込書（個人種目）'!AC146</f>
        <v/>
      </c>
      <c r="I96" s="24" t="str">
        <f>'申込書（個人種目）'!AD146</f>
        <v/>
      </c>
      <c r="J96" s="24" t="str">
        <f>IF(ISBLANK('申込書（個人種目）'!AE101),"",'申込書（個人種目）'!AE101)</f>
        <v/>
      </c>
      <c r="N96" s="65" t="str">
        <f t="shared" si="4"/>
        <v/>
      </c>
      <c r="O96" s="65" t="str">
        <f t="shared" si="5"/>
        <v/>
      </c>
      <c r="P96" s="65"/>
      <c r="Q96" s="66" t="str">
        <f t="shared" si="6"/>
        <v/>
      </c>
      <c r="R96" s="66" t="str">
        <f t="shared" si="7"/>
        <v/>
      </c>
      <c r="S96" s="66"/>
    </row>
    <row r="97" spans="1:19">
      <c r="A97" s="24">
        <v>96</v>
      </c>
      <c r="B97" s="24" t="str">
        <f>'申込書（個人種目）'!R147</f>
        <v/>
      </c>
      <c r="C97" s="24" t="str">
        <f>'申込書（個人種目）'!X147</f>
        <v xml:space="preserve"> </v>
      </c>
      <c r="D97" s="24" t="str">
        <f>'申込書（個人種目）'!Y147</f>
        <v/>
      </c>
      <c r="E97" s="24" t="str">
        <f>'申込書（個人種目）'!Z147</f>
        <v/>
      </c>
      <c r="F97" s="24" t="str">
        <f>'申込書（個人種目）'!AA147</f>
        <v/>
      </c>
      <c r="G97" s="24" t="str">
        <f>'申込書（個人種目）'!AB147</f>
        <v/>
      </c>
      <c r="H97" s="24" t="str">
        <f>'申込書（個人種目）'!AC147</f>
        <v/>
      </c>
      <c r="I97" s="24" t="str">
        <f>'申込書（個人種目）'!AD147</f>
        <v/>
      </c>
      <c r="J97" s="24" t="str">
        <f>IF(ISBLANK('申込書（個人種目）'!AE102),"",'申込書（個人種目）'!AE102)</f>
        <v/>
      </c>
      <c r="N97" s="65" t="str">
        <f t="shared" si="4"/>
        <v/>
      </c>
      <c r="O97" s="65" t="str">
        <f t="shared" si="5"/>
        <v/>
      </c>
      <c r="P97" s="65"/>
      <c r="Q97" s="66" t="str">
        <f t="shared" si="6"/>
        <v/>
      </c>
      <c r="R97" s="66" t="str">
        <f t="shared" si="7"/>
        <v/>
      </c>
      <c r="S97" s="66"/>
    </row>
    <row r="98" spans="1:19">
      <c r="A98" s="24">
        <v>97</v>
      </c>
      <c r="B98" s="24" t="str">
        <f>'申込書（個人種目）'!R148</f>
        <v/>
      </c>
      <c r="C98" s="24" t="str">
        <f>'申込書（個人種目）'!X148</f>
        <v xml:space="preserve"> </v>
      </c>
      <c r="D98" s="24" t="str">
        <f>'申込書（個人種目）'!Y148</f>
        <v/>
      </c>
      <c r="E98" s="24" t="str">
        <f>'申込書（個人種目）'!Z148</f>
        <v/>
      </c>
      <c r="F98" s="24" t="str">
        <f>'申込書（個人種目）'!AA148</f>
        <v/>
      </c>
      <c r="G98" s="24" t="str">
        <f>'申込書（個人種目）'!AB148</f>
        <v/>
      </c>
      <c r="H98" s="24" t="str">
        <f>'申込書（個人種目）'!AC148</f>
        <v/>
      </c>
      <c r="I98" s="24" t="str">
        <f>'申込書（個人種目）'!AD148</f>
        <v/>
      </c>
      <c r="J98" s="24" t="str">
        <f>IF(ISBLANK('申込書（個人種目）'!AE103),"",'申込書（個人種目）'!AE103)</f>
        <v/>
      </c>
      <c r="N98" s="65" t="str">
        <f t="shared" si="4"/>
        <v/>
      </c>
      <c r="O98" s="65" t="str">
        <f t="shared" si="5"/>
        <v/>
      </c>
      <c r="P98" s="65"/>
      <c r="Q98" s="66" t="str">
        <f t="shared" si="6"/>
        <v/>
      </c>
      <c r="R98" s="66" t="str">
        <f t="shared" si="7"/>
        <v/>
      </c>
      <c r="S98" s="66"/>
    </row>
    <row r="99" spans="1:19">
      <c r="A99" s="24">
        <v>98</v>
      </c>
      <c r="B99" s="24" t="str">
        <f>'申込書（個人種目）'!R149</f>
        <v/>
      </c>
      <c r="C99" s="24" t="str">
        <f>'申込書（個人種目）'!X149</f>
        <v xml:space="preserve"> </v>
      </c>
      <c r="D99" s="24" t="str">
        <f>'申込書（個人種目）'!Y149</f>
        <v/>
      </c>
      <c r="E99" s="24" t="str">
        <f>'申込書（個人種目）'!Z149</f>
        <v/>
      </c>
      <c r="F99" s="24" t="str">
        <f>'申込書（個人種目）'!AA149</f>
        <v/>
      </c>
      <c r="G99" s="24" t="str">
        <f>'申込書（個人種目）'!AB149</f>
        <v/>
      </c>
      <c r="H99" s="24" t="str">
        <f>'申込書（個人種目）'!AC149</f>
        <v/>
      </c>
      <c r="I99" s="24" t="str">
        <f>'申込書（個人種目）'!AD149</f>
        <v/>
      </c>
      <c r="J99" s="24" t="str">
        <f>IF(ISBLANK('申込書（個人種目）'!AE104),"",'申込書（個人種目）'!AE104)</f>
        <v/>
      </c>
      <c r="N99" s="65" t="str">
        <f t="shared" si="4"/>
        <v/>
      </c>
      <c r="O99" s="65" t="str">
        <f t="shared" si="5"/>
        <v/>
      </c>
      <c r="P99" s="65"/>
      <c r="Q99" s="66" t="str">
        <f t="shared" si="6"/>
        <v/>
      </c>
      <c r="R99" s="66" t="str">
        <f t="shared" si="7"/>
        <v/>
      </c>
      <c r="S99" s="66"/>
    </row>
    <row r="100" spans="1:19">
      <c r="A100" s="24">
        <v>99</v>
      </c>
      <c r="B100" s="24" t="str">
        <f>'申込書（個人種目）'!R150</f>
        <v/>
      </c>
      <c r="C100" s="24" t="str">
        <f>'申込書（個人種目）'!X150</f>
        <v xml:space="preserve"> </v>
      </c>
      <c r="D100" s="24" t="str">
        <f>'申込書（個人種目）'!Y150</f>
        <v/>
      </c>
      <c r="E100" s="24" t="str">
        <f>'申込書（個人種目）'!Z150</f>
        <v/>
      </c>
      <c r="F100" s="24" t="str">
        <f>'申込書（個人種目）'!AA150</f>
        <v/>
      </c>
      <c r="G100" s="24" t="str">
        <f>'申込書（個人種目）'!AB150</f>
        <v/>
      </c>
      <c r="H100" s="24" t="str">
        <f>'申込書（個人種目）'!AC150</f>
        <v/>
      </c>
      <c r="I100" s="24" t="str">
        <f>'申込書（個人種目）'!AD150</f>
        <v/>
      </c>
      <c r="J100" s="24" t="str">
        <f>IF(ISBLANK('申込書（個人種目）'!AE105),"",'申込書（個人種目）'!AE105)</f>
        <v/>
      </c>
      <c r="N100" s="65" t="str">
        <f t="shared" si="4"/>
        <v/>
      </c>
      <c r="O100" s="65" t="str">
        <f t="shared" si="5"/>
        <v/>
      </c>
      <c r="P100" s="65"/>
      <c r="Q100" s="66" t="str">
        <f t="shared" si="6"/>
        <v/>
      </c>
      <c r="R100" s="66" t="str">
        <f t="shared" si="7"/>
        <v/>
      </c>
      <c r="S100" s="66"/>
    </row>
    <row r="101" spans="1:19">
      <c r="A101" s="24">
        <v>100</v>
      </c>
      <c r="B101" s="24" t="str">
        <f>'申込書（個人種目）'!R151</f>
        <v/>
      </c>
      <c r="C101" s="24" t="str">
        <f>'申込書（個人種目）'!X151</f>
        <v xml:space="preserve"> </v>
      </c>
      <c r="D101" s="24" t="str">
        <f>'申込書（個人種目）'!Y151</f>
        <v/>
      </c>
      <c r="E101" s="24" t="str">
        <f>'申込書（個人種目）'!Z151</f>
        <v/>
      </c>
      <c r="F101" s="24" t="str">
        <f>'申込書（個人種目）'!AA151</f>
        <v/>
      </c>
      <c r="G101" s="24" t="str">
        <f>'申込書（個人種目）'!AB151</f>
        <v/>
      </c>
      <c r="H101" s="24" t="str">
        <f>'申込書（個人種目）'!AC151</f>
        <v/>
      </c>
      <c r="I101" s="24" t="str">
        <f>'申込書（個人種目）'!AD151</f>
        <v/>
      </c>
      <c r="J101" s="24" t="str">
        <f>IF(ISBLANK('申込書（個人種目）'!AE106),"",'申込書（個人種目）'!AE106)</f>
        <v/>
      </c>
      <c r="N101" s="65" t="str">
        <f t="shared" si="4"/>
        <v/>
      </c>
      <c r="O101" s="65" t="str">
        <f t="shared" si="5"/>
        <v/>
      </c>
      <c r="P101" s="65"/>
      <c r="Q101" s="66" t="str">
        <f t="shared" si="6"/>
        <v/>
      </c>
      <c r="R101" s="66" t="str">
        <f t="shared" si="7"/>
        <v/>
      </c>
      <c r="S101" s="66"/>
    </row>
    <row r="102" spans="1:19">
      <c r="A102" s="24">
        <v>1</v>
      </c>
      <c r="B102" s="24" t="str">
        <f>'申込書（リレー種目）'!R7</f>
        <v/>
      </c>
      <c r="C102" s="24" t="str">
        <f>'申込書（リレー種目）'!X7</f>
        <v/>
      </c>
      <c r="D102" s="24" t="str">
        <f>'申込書（リレー種目）'!Y7</f>
        <v/>
      </c>
      <c r="E102" s="24" t="str">
        <f>'申込書（リレー種目）'!Z7</f>
        <v/>
      </c>
      <c r="F102" s="24" t="str">
        <f>'申込書（リレー種目）'!AA7</f>
        <v/>
      </c>
      <c r="G102" s="24" t="str">
        <f>'申込書（リレー種目）'!AB7</f>
        <v/>
      </c>
      <c r="H102" s="24" t="str">
        <f>'申込書（リレー種目）'!AC7</f>
        <v/>
      </c>
      <c r="I102" s="24" t="str">
        <f>'申込書（リレー種目）'!AD7</f>
        <v/>
      </c>
      <c r="J102" s="24" t="str">
        <f>IF(ISBLANK('申込書（リレー種目）'!AE7),"",'申込書（リレー種目）'!AE7)</f>
        <v/>
      </c>
      <c r="N102" s="65" t="str">
        <f t="shared" si="4"/>
        <v/>
      </c>
      <c r="O102" s="65" t="str">
        <f t="shared" si="5"/>
        <v/>
      </c>
      <c r="P102" s="65"/>
      <c r="Q102" s="66" t="str">
        <f t="shared" si="6"/>
        <v/>
      </c>
      <c r="R102" s="66" t="str">
        <f t="shared" si="7"/>
        <v/>
      </c>
      <c r="S102" s="66"/>
    </row>
    <row r="103" spans="1:19">
      <c r="A103" s="24">
        <v>2</v>
      </c>
      <c r="B103" s="24" t="str">
        <f>'申込書（リレー種目）'!R8</f>
        <v/>
      </c>
      <c r="C103" s="24" t="str">
        <f>'申込書（リレー種目）'!X8</f>
        <v/>
      </c>
      <c r="D103" s="24" t="str">
        <f>'申込書（リレー種目）'!Y8</f>
        <v/>
      </c>
      <c r="E103" s="24" t="str">
        <f>'申込書（リレー種目）'!Z8</f>
        <v/>
      </c>
      <c r="F103" s="24" t="str">
        <f>'申込書（リレー種目）'!AA8</f>
        <v/>
      </c>
      <c r="G103" s="24" t="str">
        <f>'申込書（リレー種目）'!AB8</f>
        <v/>
      </c>
      <c r="H103" s="24" t="str">
        <f>'申込書（リレー種目）'!AC8</f>
        <v/>
      </c>
      <c r="I103" s="24" t="str">
        <f>'申込書（リレー種目）'!AD8</f>
        <v/>
      </c>
      <c r="J103" s="24" t="str">
        <f>IF(ISBLANK('申込書（リレー種目）'!AE8),"",'申込書（リレー種目）'!AE8)</f>
        <v/>
      </c>
      <c r="N103" s="65" t="str">
        <f t="shared" si="4"/>
        <v/>
      </c>
      <c r="O103" s="65" t="str">
        <f t="shared" si="5"/>
        <v/>
      </c>
      <c r="P103" s="65"/>
      <c r="Q103" s="66" t="str">
        <f t="shared" si="6"/>
        <v/>
      </c>
      <c r="R103" s="66" t="str">
        <f t="shared" si="7"/>
        <v/>
      </c>
      <c r="S103" s="66"/>
    </row>
    <row r="104" spans="1:19">
      <c r="A104" s="24">
        <v>3</v>
      </c>
      <c r="B104" s="24" t="str">
        <f>'申込書（リレー種目）'!R9</f>
        <v/>
      </c>
      <c r="C104" s="24" t="str">
        <f>'申込書（リレー種目）'!X9</f>
        <v/>
      </c>
      <c r="D104" s="24" t="str">
        <f>'申込書（リレー種目）'!Y9</f>
        <v/>
      </c>
      <c r="E104" s="24" t="str">
        <f>'申込書（リレー種目）'!Z9</f>
        <v/>
      </c>
      <c r="F104" s="24" t="str">
        <f>'申込書（リレー種目）'!AA9</f>
        <v/>
      </c>
      <c r="G104" s="24" t="str">
        <f>'申込書（リレー種目）'!AB9</f>
        <v/>
      </c>
      <c r="H104" s="24" t="str">
        <f>'申込書（リレー種目）'!AC9</f>
        <v/>
      </c>
      <c r="I104" s="24" t="str">
        <f>'申込書（リレー種目）'!AD9</f>
        <v/>
      </c>
      <c r="J104" s="24" t="str">
        <f>IF(ISBLANK('申込書（リレー種目）'!AE9),"",'申込書（リレー種目）'!AE9)</f>
        <v/>
      </c>
      <c r="N104" s="65" t="str">
        <f t="shared" si="4"/>
        <v/>
      </c>
      <c r="O104" s="65" t="str">
        <f t="shared" si="5"/>
        <v/>
      </c>
      <c r="P104" s="65"/>
      <c r="Q104" s="66" t="str">
        <f t="shared" si="6"/>
        <v/>
      </c>
      <c r="R104" s="66" t="str">
        <f t="shared" si="7"/>
        <v/>
      </c>
      <c r="S104" s="66"/>
    </row>
    <row r="105" spans="1:19">
      <c r="A105" s="24">
        <v>4</v>
      </c>
      <c r="B105" s="24" t="str">
        <f>'申込書（リレー種目）'!R10</f>
        <v/>
      </c>
      <c r="C105" s="24" t="str">
        <f>'申込書（リレー種目）'!X10</f>
        <v/>
      </c>
      <c r="D105" s="24" t="str">
        <f>'申込書（リレー種目）'!Y10</f>
        <v/>
      </c>
      <c r="E105" s="24" t="str">
        <f>'申込書（リレー種目）'!Z10</f>
        <v/>
      </c>
      <c r="F105" s="24" t="str">
        <f>'申込書（リレー種目）'!AA10</f>
        <v/>
      </c>
      <c r="G105" s="24" t="str">
        <f>'申込書（リレー種目）'!AB10</f>
        <v/>
      </c>
      <c r="H105" s="24" t="str">
        <f>'申込書（リレー種目）'!AC10</f>
        <v/>
      </c>
      <c r="I105" s="24" t="str">
        <f>'申込書（リレー種目）'!AD10</f>
        <v/>
      </c>
      <c r="J105" s="24" t="str">
        <f>IF(ISBLANK('申込書（リレー種目）'!AE10),"",'申込書（リレー種目）'!AE10)</f>
        <v/>
      </c>
      <c r="N105" s="65" t="str">
        <f t="shared" si="4"/>
        <v/>
      </c>
      <c r="O105" s="65" t="str">
        <f t="shared" si="5"/>
        <v/>
      </c>
      <c r="P105" s="65"/>
      <c r="Q105" s="66" t="str">
        <f t="shared" si="6"/>
        <v/>
      </c>
      <c r="R105" s="66" t="str">
        <f t="shared" si="7"/>
        <v/>
      </c>
      <c r="S105" s="66"/>
    </row>
    <row r="106" spans="1:19">
      <c r="A106" s="24">
        <v>5</v>
      </c>
      <c r="B106" s="24" t="str">
        <f>'申込書（リレー種目）'!R11</f>
        <v/>
      </c>
      <c r="C106" s="24" t="str">
        <f>'申込書（リレー種目）'!X11</f>
        <v/>
      </c>
      <c r="D106" s="24" t="str">
        <f>'申込書（リレー種目）'!Y11</f>
        <v/>
      </c>
      <c r="E106" s="24" t="str">
        <f>'申込書（リレー種目）'!Z11</f>
        <v/>
      </c>
      <c r="F106" s="24" t="str">
        <f>'申込書（リレー種目）'!AA11</f>
        <v/>
      </c>
      <c r="G106" s="24" t="str">
        <f>'申込書（リレー種目）'!AB11</f>
        <v/>
      </c>
      <c r="H106" s="24" t="str">
        <f>'申込書（リレー種目）'!AC11</f>
        <v/>
      </c>
      <c r="I106" s="24" t="str">
        <f>'申込書（リレー種目）'!AD11</f>
        <v/>
      </c>
      <c r="J106" s="24" t="str">
        <f>IF(ISBLANK('申込書（リレー種目）'!AE11),"",'申込書（リレー種目）'!AE11)</f>
        <v/>
      </c>
      <c r="N106" s="65" t="str">
        <f t="shared" si="4"/>
        <v/>
      </c>
      <c r="O106" s="65" t="str">
        <f t="shared" si="5"/>
        <v/>
      </c>
      <c r="P106" s="65"/>
      <c r="Q106" s="66" t="str">
        <f t="shared" si="6"/>
        <v/>
      </c>
      <c r="R106" s="66" t="str">
        <f t="shared" si="7"/>
        <v/>
      </c>
      <c r="S106" s="66"/>
    </row>
    <row r="107" spans="1:19">
      <c r="A107" s="24">
        <v>6</v>
      </c>
      <c r="B107" s="24" t="str">
        <f>'申込書（リレー種目）'!R12</f>
        <v/>
      </c>
      <c r="C107" s="24" t="str">
        <f>'申込書（リレー種目）'!X12</f>
        <v/>
      </c>
      <c r="D107" s="24" t="str">
        <f>'申込書（リレー種目）'!Y12</f>
        <v/>
      </c>
      <c r="E107" s="24" t="str">
        <f>'申込書（リレー種目）'!Z12</f>
        <v/>
      </c>
      <c r="F107" s="24" t="str">
        <f>'申込書（リレー種目）'!AA12</f>
        <v/>
      </c>
      <c r="G107" s="24" t="str">
        <f>'申込書（リレー種目）'!AB12</f>
        <v/>
      </c>
      <c r="H107" s="24" t="str">
        <f>'申込書（リレー種目）'!AC12</f>
        <v/>
      </c>
      <c r="I107" s="24" t="str">
        <f>'申込書（リレー種目）'!AD12</f>
        <v/>
      </c>
      <c r="J107" s="24" t="str">
        <f>IF(ISBLANK('申込書（リレー種目）'!AE12),"",'申込書（リレー種目）'!AE12)</f>
        <v/>
      </c>
      <c r="N107" s="65" t="str">
        <f t="shared" si="4"/>
        <v/>
      </c>
      <c r="O107" s="65" t="str">
        <f t="shared" si="5"/>
        <v/>
      </c>
      <c r="P107" s="65"/>
      <c r="Q107" s="66" t="str">
        <f t="shared" si="6"/>
        <v/>
      </c>
      <c r="R107" s="66" t="str">
        <f t="shared" si="7"/>
        <v/>
      </c>
      <c r="S107" s="66"/>
    </row>
    <row r="108" spans="1:19">
      <c r="A108" s="24">
        <v>7</v>
      </c>
      <c r="B108" s="24" t="str">
        <f>'申込書（リレー種目）'!R13</f>
        <v/>
      </c>
      <c r="C108" s="24" t="str">
        <f>'申込書（リレー種目）'!X13</f>
        <v/>
      </c>
      <c r="D108" s="24" t="str">
        <f>'申込書（リレー種目）'!Y13</f>
        <v/>
      </c>
      <c r="E108" s="24" t="str">
        <f>'申込書（リレー種目）'!Z13</f>
        <v/>
      </c>
      <c r="F108" s="24" t="str">
        <f>'申込書（リレー種目）'!AA13</f>
        <v/>
      </c>
      <c r="G108" s="24" t="str">
        <f>'申込書（リレー種目）'!AB13</f>
        <v/>
      </c>
      <c r="H108" s="24" t="str">
        <f>'申込書（リレー種目）'!AC13</f>
        <v/>
      </c>
      <c r="I108" s="24" t="str">
        <f>'申込書（リレー種目）'!AD13</f>
        <v/>
      </c>
      <c r="J108" s="24" t="str">
        <f>IF(ISBLANK('申込書（リレー種目）'!AE13),"",'申込書（リレー種目）'!AE13)</f>
        <v/>
      </c>
      <c r="N108" s="65" t="str">
        <f t="shared" si="4"/>
        <v/>
      </c>
      <c r="O108" s="65" t="str">
        <f t="shared" si="5"/>
        <v/>
      </c>
      <c r="P108" s="65"/>
      <c r="Q108" s="66" t="str">
        <f t="shared" si="6"/>
        <v/>
      </c>
      <c r="R108" s="66" t="str">
        <f t="shared" si="7"/>
        <v/>
      </c>
      <c r="S108" s="66"/>
    </row>
    <row r="109" spans="1:19">
      <c r="A109" s="24">
        <v>8</v>
      </c>
      <c r="B109" s="24" t="str">
        <f>'申込書（リレー種目）'!R14</f>
        <v/>
      </c>
      <c r="C109" s="24" t="str">
        <f>'申込書（リレー種目）'!X14</f>
        <v/>
      </c>
      <c r="D109" s="24" t="str">
        <f>'申込書（リレー種目）'!Y14</f>
        <v/>
      </c>
      <c r="E109" s="24" t="str">
        <f>'申込書（リレー種目）'!Z14</f>
        <v/>
      </c>
      <c r="F109" s="24" t="str">
        <f>'申込書（リレー種目）'!AA14</f>
        <v/>
      </c>
      <c r="G109" s="24" t="str">
        <f>'申込書（リレー種目）'!AB14</f>
        <v/>
      </c>
      <c r="H109" s="24" t="str">
        <f>'申込書（リレー種目）'!AC14</f>
        <v/>
      </c>
      <c r="I109" s="24" t="str">
        <f>'申込書（リレー種目）'!AD14</f>
        <v/>
      </c>
      <c r="J109" s="24" t="str">
        <f>IF(ISBLANK('申込書（リレー種目）'!AE14),"",'申込書（リレー種目）'!AE14)</f>
        <v/>
      </c>
      <c r="N109" s="65" t="str">
        <f t="shared" si="4"/>
        <v/>
      </c>
      <c r="O109" s="65" t="str">
        <f t="shared" si="5"/>
        <v/>
      </c>
      <c r="P109" s="65"/>
      <c r="Q109" s="66" t="str">
        <f t="shared" si="6"/>
        <v/>
      </c>
      <c r="R109" s="66" t="str">
        <f t="shared" si="7"/>
        <v/>
      </c>
      <c r="S109" s="66"/>
    </row>
    <row r="110" spans="1:19">
      <c r="A110" s="24">
        <v>9</v>
      </c>
      <c r="B110" s="24" t="str">
        <f>'申込書（リレー種目）'!R15</f>
        <v/>
      </c>
      <c r="C110" s="24" t="str">
        <f>'申込書（リレー種目）'!X15</f>
        <v/>
      </c>
      <c r="D110" s="24" t="str">
        <f>'申込書（リレー種目）'!Y15</f>
        <v/>
      </c>
      <c r="E110" s="24" t="str">
        <f>'申込書（リレー種目）'!Z15</f>
        <v/>
      </c>
      <c r="F110" s="24" t="str">
        <f>'申込書（リレー種目）'!AA15</f>
        <v/>
      </c>
      <c r="G110" s="24" t="str">
        <f>'申込書（リレー種目）'!AB15</f>
        <v/>
      </c>
      <c r="H110" s="24" t="str">
        <f>'申込書（リレー種目）'!AC15</f>
        <v/>
      </c>
      <c r="I110" s="24" t="str">
        <f>'申込書（リレー種目）'!AD15</f>
        <v/>
      </c>
      <c r="J110" s="24" t="str">
        <f>IF(ISBLANK('申込書（リレー種目）'!AE15),"",'申込書（リレー種目）'!AE15)</f>
        <v/>
      </c>
      <c r="N110" s="65" t="str">
        <f t="shared" si="4"/>
        <v/>
      </c>
      <c r="O110" s="65" t="str">
        <f t="shared" si="5"/>
        <v/>
      </c>
      <c r="P110" s="65"/>
      <c r="Q110" s="66" t="str">
        <f t="shared" si="6"/>
        <v/>
      </c>
      <c r="R110" s="66" t="str">
        <f t="shared" si="7"/>
        <v/>
      </c>
      <c r="S110" s="66"/>
    </row>
    <row r="111" spans="1:19">
      <c r="A111" s="24">
        <v>10</v>
      </c>
      <c r="B111" s="24" t="str">
        <f>'申込書（リレー種目）'!R16</f>
        <v/>
      </c>
      <c r="C111" s="24" t="str">
        <f>'申込書（リレー種目）'!X16</f>
        <v/>
      </c>
      <c r="D111" s="24" t="str">
        <f>'申込書（リレー種目）'!Y16</f>
        <v/>
      </c>
      <c r="E111" s="24" t="str">
        <f>'申込書（リレー種目）'!Z16</f>
        <v/>
      </c>
      <c r="F111" s="24" t="str">
        <f>'申込書（リレー種目）'!AA16</f>
        <v/>
      </c>
      <c r="G111" s="24" t="str">
        <f>'申込書（リレー種目）'!AB16</f>
        <v/>
      </c>
      <c r="H111" s="24" t="str">
        <f>'申込書（リレー種目）'!AC16</f>
        <v/>
      </c>
      <c r="I111" s="24" t="str">
        <f>'申込書（リレー種目）'!AD16</f>
        <v/>
      </c>
      <c r="J111" s="24" t="str">
        <f>IF(ISBLANK('申込書（リレー種目）'!AE16),"",'申込書（リレー種目）'!AE16)</f>
        <v/>
      </c>
      <c r="N111" s="65" t="str">
        <f t="shared" si="4"/>
        <v/>
      </c>
      <c r="O111" s="65" t="str">
        <f t="shared" si="5"/>
        <v/>
      </c>
      <c r="P111" s="65"/>
      <c r="Q111" s="66" t="str">
        <f t="shared" si="6"/>
        <v/>
      </c>
      <c r="R111" s="66" t="str">
        <f t="shared" si="7"/>
        <v/>
      </c>
      <c r="S111" s="66"/>
    </row>
    <row r="112" spans="1:19">
      <c r="A112" s="24">
        <v>11</v>
      </c>
      <c r="B112" s="24" t="str">
        <f>'申込書（リレー種目）'!R17</f>
        <v/>
      </c>
      <c r="C112" s="24" t="str">
        <f>'申込書（リレー種目）'!X17</f>
        <v/>
      </c>
      <c r="D112" s="24" t="str">
        <f>'申込書（リレー種目）'!Y17</f>
        <v/>
      </c>
      <c r="E112" s="24" t="str">
        <f>'申込書（リレー種目）'!Z17</f>
        <v/>
      </c>
      <c r="F112" s="24" t="str">
        <f>'申込書（リレー種目）'!AA17</f>
        <v/>
      </c>
      <c r="G112" s="24" t="str">
        <f>'申込書（リレー種目）'!AB17</f>
        <v/>
      </c>
      <c r="H112" s="24" t="str">
        <f>'申込書（リレー種目）'!AC17</f>
        <v/>
      </c>
      <c r="I112" s="24" t="str">
        <f>'申込書（リレー種目）'!AD17</f>
        <v/>
      </c>
      <c r="J112" s="24" t="str">
        <f>IF(ISBLANK('申込書（リレー種目）'!AE17),"",'申込書（リレー種目）'!AE17)</f>
        <v/>
      </c>
      <c r="N112" s="65" t="str">
        <f t="shared" si="4"/>
        <v/>
      </c>
      <c r="O112" s="65" t="str">
        <f t="shared" si="5"/>
        <v/>
      </c>
      <c r="P112" s="65"/>
      <c r="Q112" s="66" t="str">
        <f t="shared" si="6"/>
        <v/>
      </c>
      <c r="R112" s="66" t="str">
        <f t="shared" si="7"/>
        <v/>
      </c>
      <c r="S112" s="66"/>
    </row>
    <row r="113" spans="1:19">
      <c r="A113" s="24">
        <v>12</v>
      </c>
      <c r="B113" s="24" t="str">
        <f>'申込書（リレー種目）'!R18</f>
        <v/>
      </c>
      <c r="C113" s="24" t="str">
        <f>'申込書（リレー種目）'!X18</f>
        <v/>
      </c>
      <c r="D113" s="24" t="str">
        <f>'申込書（リレー種目）'!Y18</f>
        <v/>
      </c>
      <c r="E113" s="24" t="str">
        <f>'申込書（リレー種目）'!Z18</f>
        <v/>
      </c>
      <c r="F113" s="24" t="str">
        <f>'申込書（リレー種目）'!AA18</f>
        <v/>
      </c>
      <c r="G113" s="24" t="str">
        <f>'申込書（リレー種目）'!AB18</f>
        <v/>
      </c>
      <c r="H113" s="24" t="str">
        <f>'申込書（リレー種目）'!AC18</f>
        <v/>
      </c>
      <c r="I113" s="24" t="str">
        <f>'申込書（リレー種目）'!AD18</f>
        <v/>
      </c>
      <c r="J113" s="24" t="str">
        <f>IF(ISBLANK('申込書（リレー種目）'!AE18),"",'申込書（リレー種目）'!AE18)</f>
        <v/>
      </c>
      <c r="N113" s="65" t="str">
        <f t="shared" si="4"/>
        <v/>
      </c>
      <c r="O113" s="65" t="str">
        <f t="shared" si="5"/>
        <v/>
      </c>
      <c r="P113" s="65"/>
      <c r="Q113" s="66" t="str">
        <f t="shared" si="6"/>
        <v/>
      </c>
      <c r="R113" s="66" t="str">
        <f t="shared" si="7"/>
        <v/>
      </c>
      <c r="S113" s="66"/>
    </row>
    <row r="114" spans="1:19">
      <c r="A114" s="24">
        <v>13</v>
      </c>
      <c r="B114" s="24" t="str">
        <f>'申込書（リレー種目）'!R19</f>
        <v/>
      </c>
      <c r="C114" s="24" t="str">
        <f>'申込書（リレー種目）'!X19</f>
        <v/>
      </c>
      <c r="D114" s="24" t="str">
        <f>'申込書（リレー種目）'!Y19</f>
        <v/>
      </c>
      <c r="E114" s="24" t="str">
        <f>'申込書（リレー種目）'!Z19</f>
        <v/>
      </c>
      <c r="F114" s="24" t="str">
        <f>'申込書（リレー種目）'!AA19</f>
        <v/>
      </c>
      <c r="G114" s="24" t="str">
        <f>'申込書（リレー種目）'!AB19</f>
        <v/>
      </c>
      <c r="H114" s="24" t="str">
        <f>'申込書（リレー種目）'!AC19</f>
        <v/>
      </c>
      <c r="I114" s="24" t="str">
        <f>'申込書（リレー種目）'!AD19</f>
        <v/>
      </c>
      <c r="J114" s="24" t="str">
        <f>IF(ISBLANK('申込書（リレー種目）'!AE19),"",'申込書（リレー種目）'!AE19)</f>
        <v/>
      </c>
      <c r="N114" s="65" t="str">
        <f t="shared" si="4"/>
        <v/>
      </c>
      <c r="O114" s="65" t="str">
        <f t="shared" si="5"/>
        <v/>
      </c>
      <c r="P114" s="65"/>
      <c r="Q114" s="66" t="str">
        <f t="shared" si="6"/>
        <v/>
      </c>
      <c r="R114" s="66" t="str">
        <f t="shared" si="7"/>
        <v/>
      </c>
      <c r="S114" s="66"/>
    </row>
    <row r="115" spans="1:19">
      <c r="A115" s="24">
        <v>14</v>
      </c>
      <c r="B115" s="24" t="str">
        <f>'申込書（リレー種目）'!R20</f>
        <v/>
      </c>
      <c r="C115" s="24" t="str">
        <f>'申込書（リレー種目）'!X20</f>
        <v/>
      </c>
      <c r="D115" s="24" t="str">
        <f>'申込書（リレー種目）'!Y20</f>
        <v/>
      </c>
      <c r="E115" s="24" t="str">
        <f>'申込書（リレー種目）'!Z20</f>
        <v/>
      </c>
      <c r="F115" s="24" t="str">
        <f>'申込書（リレー種目）'!AA20</f>
        <v/>
      </c>
      <c r="G115" s="24" t="str">
        <f>'申込書（リレー種目）'!AB20</f>
        <v/>
      </c>
      <c r="H115" s="24" t="str">
        <f>'申込書（リレー種目）'!AC20</f>
        <v/>
      </c>
      <c r="I115" s="24" t="str">
        <f>'申込書（リレー種目）'!AD20</f>
        <v/>
      </c>
      <c r="J115" s="24" t="str">
        <f>IF(ISBLANK('申込書（リレー種目）'!AE20),"",'申込書（リレー種目）'!AE20)</f>
        <v/>
      </c>
      <c r="N115" s="65" t="str">
        <f t="shared" si="4"/>
        <v/>
      </c>
      <c r="O115" s="65" t="str">
        <f t="shared" si="5"/>
        <v/>
      </c>
      <c r="P115" s="65"/>
      <c r="Q115" s="66" t="str">
        <f t="shared" si="6"/>
        <v/>
      </c>
      <c r="R115" s="66" t="str">
        <f t="shared" si="7"/>
        <v/>
      </c>
      <c r="S115" s="66"/>
    </row>
    <row r="116" spans="1:19">
      <c r="A116" s="24">
        <v>15</v>
      </c>
      <c r="B116" s="24" t="str">
        <f>'申込書（リレー種目）'!R21</f>
        <v/>
      </c>
      <c r="C116" s="24" t="str">
        <f>'申込書（リレー種目）'!X21</f>
        <v/>
      </c>
      <c r="D116" s="24" t="str">
        <f>'申込書（リレー種目）'!Y21</f>
        <v/>
      </c>
      <c r="E116" s="24" t="str">
        <f>'申込書（リレー種目）'!Z21</f>
        <v/>
      </c>
      <c r="F116" s="24" t="str">
        <f>'申込書（リレー種目）'!AA21</f>
        <v/>
      </c>
      <c r="G116" s="24" t="str">
        <f>'申込書（リレー種目）'!AB21</f>
        <v/>
      </c>
      <c r="H116" s="24" t="str">
        <f>'申込書（リレー種目）'!AC21</f>
        <v/>
      </c>
      <c r="I116" s="24" t="str">
        <f>'申込書（リレー種目）'!AD21</f>
        <v/>
      </c>
      <c r="J116" s="24" t="str">
        <f>IF(ISBLANK('申込書（リレー種目）'!AE21),"",'申込書（リレー種目）'!AE21)</f>
        <v/>
      </c>
      <c r="N116" s="65" t="str">
        <f t="shared" si="4"/>
        <v/>
      </c>
      <c r="O116" s="65" t="str">
        <f t="shared" si="5"/>
        <v/>
      </c>
      <c r="P116" s="65"/>
      <c r="Q116" s="66" t="str">
        <f t="shared" si="6"/>
        <v/>
      </c>
      <c r="R116" s="66" t="str">
        <f t="shared" si="7"/>
        <v/>
      </c>
      <c r="S116" s="66"/>
    </row>
    <row r="117" spans="1:19">
      <c r="A117" s="24">
        <v>16</v>
      </c>
      <c r="B117" s="24" t="str">
        <f>'申込書（リレー種目）'!R22</f>
        <v/>
      </c>
      <c r="C117" s="24" t="str">
        <f>'申込書（リレー種目）'!X22</f>
        <v/>
      </c>
      <c r="D117" s="24" t="str">
        <f>'申込書（リレー種目）'!Y22</f>
        <v/>
      </c>
      <c r="E117" s="24" t="str">
        <f>'申込書（リレー種目）'!Z22</f>
        <v/>
      </c>
      <c r="F117" s="24" t="str">
        <f>'申込書（リレー種目）'!AA22</f>
        <v/>
      </c>
      <c r="G117" s="24" t="str">
        <f>'申込書（リレー種目）'!AB22</f>
        <v/>
      </c>
      <c r="H117" s="24" t="str">
        <f>'申込書（リレー種目）'!AC22</f>
        <v/>
      </c>
      <c r="I117" s="24" t="str">
        <f>'申込書（リレー種目）'!AD22</f>
        <v/>
      </c>
      <c r="J117" s="24" t="str">
        <f>IF(ISBLANK('申込書（リレー種目）'!AE22),"",'申込書（リレー種目）'!AE22)</f>
        <v/>
      </c>
      <c r="N117" s="65" t="str">
        <f t="shared" si="4"/>
        <v/>
      </c>
      <c r="O117" s="65" t="str">
        <f t="shared" si="5"/>
        <v/>
      </c>
      <c r="P117" s="65"/>
      <c r="Q117" s="66" t="str">
        <f t="shared" si="6"/>
        <v/>
      </c>
      <c r="R117" s="66" t="str">
        <f t="shared" si="7"/>
        <v/>
      </c>
      <c r="S117" s="66"/>
    </row>
    <row r="118" spans="1:19">
      <c r="A118" s="24">
        <v>17</v>
      </c>
      <c r="B118" s="24" t="str">
        <f>'申込書（リレー種目）'!R23</f>
        <v/>
      </c>
      <c r="C118" s="24" t="str">
        <f>'申込書（リレー種目）'!X23</f>
        <v/>
      </c>
      <c r="D118" s="24" t="str">
        <f>'申込書（リレー種目）'!Y23</f>
        <v/>
      </c>
      <c r="E118" s="24" t="str">
        <f>'申込書（リレー種目）'!Z23</f>
        <v/>
      </c>
      <c r="F118" s="24" t="str">
        <f>'申込書（リレー種目）'!AA23</f>
        <v/>
      </c>
      <c r="G118" s="24" t="str">
        <f>'申込書（リレー種目）'!AB23</f>
        <v/>
      </c>
      <c r="H118" s="24" t="str">
        <f>'申込書（リレー種目）'!AC23</f>
        <v/>
      </c>
      <c r="I118" s="24" t="str">
        <f>'申込書（リレー種目）'!AD23</f>
        <v/>
      </c>
      <c r="J118" s="24" t="str">
        <f>IF(ISBLANK('申込書（リレー種目）'!AE23),"",'申込書（リレー種目）'!AE23)</f>
        <v/>
      </c>
      <c r="N118" s="65" t="str">
        <f t="shared" si="4"/>
        <v/>
      </c>
      <c r="O118" s="65" t="str">
        <f t="shared" si="5"/>
        <v/>
      </c>
      <c r="P118" s="65"/>
      <c r="Q118" s="66" t="str">
        <f t="shared" si="6"/>
        <v/>
      </c>
      <c r="R118" s="66" t="str">
        <f t="shared" si="7"/>
        <v/>
      </c>
      <c r="S118" s="66"/>
    </row>
    <row r="119" spans="1:19">
      <c r="A119" s="24">
        <v>18</v>
      </c>
      <c r="B119" s="24" t="str">
        <f>'申込書（リレー種目）'!R24</f>
        <v/>
      </c>
      <c r="C119" s="24" t="str">
        <f>'申込書（リレー種目）'!X24</f>
        <v/>
      </c>
      <c r="D119" s="24" t="str">
        <f>'申込書（リレー種目）'!Y24</f>
        <v/>
      </c>
      <c r="E119" s="24" t="str">
        <f>'申込書（リレー種目）'!Z24</f>
        <v/>
      </c>
      <c r="F119" s="24" t="str">
        <f>'申込書（リレー種目）'!AA24</f>
        <v/>
      </c>
      <c r="G119" s="24" t="str">
        <f>'申込書（リレー種目）'!AB24</f>
        <v/>
      </c>
      <c r="H119" s="24" t="str">
        <f>'申込書（リレー種目）'!AC24</f>
        <v/>
      </c>
      <c r="I119" s="24" t="str">
        <f>'申込書（リレー種目）'!AD24</f>
        <v/>
      </c>
      <c r="J119" s="24" t="str">
        <f>IF(ISBLANK('申込書（リレー種目）'!AE24),"",'申込書（リレー種目）'!AE24)</f>
        <v/>
      </c>
      <c r="N119" s="65" t="str">
        <f t="shared" si="4"/>
        <v/>
      </c>
      <c r="O119" s="65" t="str">
        <f t="shared" si="5"/>
        <v/>
      </c>
      <c r="P119" s="65"/>
      <c r="Q119" s="66" t="str">
        <f t="shared" si="6"/>
        <v/>
      </c>
      <c r="R119" s="66" t="str">
        <f t="shared" si="7"/>
        <v/>
      </c>
      <c r="S119" s="66"/>
    </row>
    <row r="120" spans="1:19">
      <c r="A120" s="24">
        <v>19</v>
      </c>
      <c r="B120" s="24" t="str">
        <f>'申込書（リレー種目）'!R25</f>
        <v/>
      </c>
      <c r="C120" s="24" t="str">
        <f>'申込書（リレー種目）'!X25</f>
        <v/>
      </c>
      <c r="D120" s="24" t="str">
        <f>'申込書（リレー種目）'!Y25</f>
        <v/>
      </c>
      <c r="E120" s="24" t="str">
        <f>'申込書（リレー種目）'!Z25</f>
        <v/>
      </c>
      <c r="F120" s="24" t="str">
        <f>'申込書（リレー種目）'!AA25</f>
        <v/>
      </c>
      <c r="G120" s="24" t="str">
        <f>'申込書（リレー種目）'!AB25</f>
        <v/>
      </c>
      <c r="H120" s="24" t="str">
        <f>'申込書（リレー種目）'!AC25</f>
        <v/>
      </c>
      <c r="I120" s="24" t="str">
        <f>'申込書（リレー種目）'!AD25</f>
        <v/>
      </c>
      <c r="J120" s="24" t="str">
        <f>IF(ISBLANK('申込書（リレー種目）'!AE25),"",'申込書（リレー種目）'!AE25)</f>
        <v/>
      </c>
      <c r="N120" s="65" t="str">
        <f t="shared" si="4"/>
        <v/>
      </c>
      <c r="O120" s="65" t="str">
        <f t="shared" si="5"/>
        <v/>
      </c>
      <c r="P120" s="65"/>
      <c r="Q120" s="66" t="str">
        <f t="shared" si="6"/>
        <v/>
      </c>
      <c r="R120" s="66" t="str">
        <f t="shared" si="7"/>
        <v/>
      </c>
      <c r="S120" s="66"/>
    </row>
    <row r="121" spans="1:19">
      <c r="A121" s="24">
        <v>20</v>
      </c>
      <c r="B121" s="24" t="str">
        <f>'申込書（リレー種目）'!R26</f>
        <v/>
      </c>
      <c r="C121" s="24" t="str">
        <f>'申込書（リレー種目）'!X26</f>
        <v/>
      </c>
      <c r="D121" s="24" t="str">
        <f>'申込書（リレー種目）'!Y26</f>
        <v/>
      </c>
      <c r="E121" s="24" t="str">
        <f>'申込書（リレー種目）'!Z26</f>
        <v/>
      </c>
      <c r="F121" s="24" t="str">
        <f>'申込書（リレー種目）'!AA26</f>
        <v/>
      </c>
      <c r="G121" s="24" t="str">
        <f>'申込書（リレー種目）'!AB26</f>
        <v/>
      </c>
      <c r="H121" s="24" t="str">
        <f>'申込書（リレー種目）'!AC26</f>
        <v/>
      </c>
      <c r="I121" s="24" t="str">
        <f>'申込書（リレー種目）'!AD26</f>
        <v/>
      </c>
      <c r="J121" s="24" t="str">
        <f>IF(ISBLANK('申込書（リレー種目）'!AE26),"",'申込書（リレー種目）'!AE26)</f>
        <v/>
      </c>
      <c r="N121" s="65" t="str">
        <f t="shared" si="4"/>
        <v/>
      </c>
      <c r="O121" s="65" t="str">
        <f t="shared" si="5"/>
        <v/>
      </c>
      <c r="P121" s="65"/>
      <c r="Q121" s="66" t="str">
        <f t="shared" si="6"/>
        <v/>
      </c>
      <c r="R121" s="66" t="str">
        <f t="shared" si="7"/>
        <v/>
      </c>
      <c r="S121" s="66"/>
    </row>
    <row r="122" spans="1:19">
      <c r="A122" s="24">
        <v>21</v>
      </c>
      <c r="B122" s="24" t="str">
        <f>'申込書（リレー種目）'!R27</f>
        <v/>
      </c>
      <c r="C122" s="24" t="str">
        <f>'申込書（リレー種目）'!X27</f>
        <v/>
      </c>
      <c r="D122" s="24" t="str">
        <f>'申込書（リレー種目）'!Y27</f>
        <v/>
      </c>
      <c r="E122" s="24" t="str">
        <f>'申込書（リレー種目）'!Z27</f>
        <v/>
      </c>
      <c r="F122" s="24" t="str">
        <f>'申込書（リレー種目）'!AA27</f>
        <v/>
      </c>
      <c r="G122" s="24" t="str">
        <f>'申込書（リレー種目）'!AB27</f>
        <v/>
      </c>
      <c r="H122" s="24" t="str">
        <f>'申込書（リレー種目）'!AC27</f>
        <v/>
      </c>
      <c r="I122" s="24" t="str">
        <f>'申込書（リレー種目）'!AD27</f>
        <v/>
      </c>
      <c r="J122" s="24" t="str">
        <f>IF(ISBLANK('申込書（リレー種目）'!AE27),"",'申込書（リレー種目）'!AE27)</f>
        <v/>
      </c>
      <c r="N122" s="65" t="str">
        <f t="shared" si="4"/>
        <v/>
      </c>
      <c r="O122" s="65" t="str">
        <f t="shared" si="5"/>
        <v/>
      </c>
      <c r="P122" s="65"/>
      <c r="Q122" s="66" t="str">
        <f t="shared" si="6"/>
        <v/>
      </c>
      <c r="R122" s="66" t="str">
        <f t="shared" si="7"/>
        <v/>
      </c>
      <c r="S122" s="66"/>
    </row>
    <row r="123" spans="1:19">
      <c r="A123" s="24">
        <v>22</v>
      </c>
      <c r="B123" s="24" t="str">
        <f>'申込書（リレー種目）'!R28</f>
        <v/>
      </c>
      <c r="C123" s="24" t="str">
        <f>'申込書（リレー種目）'!X28</f>
        <v/>
      </c>
      <c r="D123" s="24" t="str">
        <f>'申込書（リレー種目）'!Y28</f>
        <v/>
      </c>
      <c r="E123" s="24" t="str">
        <f>'申込書（リレー種目）'!Z28</f>
        <v/>
      </c>
      <c r="F123" s="24" t="str">
        <f>'申込書（リレー種目）'!AA28</f>
        <v/>
      </c>
      <c r="G123" s="24" t="str">
        <f>'申込書（リレー種目）'!AB28</f>
        <v/>
      </c>
      <c r="H123" s="24" t="str">
        <f>'申込書（リレー種目）'!AC28</f>
        <v/>
      </c>
      <c r="I123" s="24" t="str">
        <f>'申込書（リレー種目）'!AD28</f>
        <v/>
      </c>
      <c r="J123" s="24" t="str">
        <f>IF(ISBLANK('申込書（リレー種目）'!AE28),"",'申込書（リレー種目）'!AE28)</f>
        <v/>
      </c>
      <c r="N123" s="65" t="str">
        <f t="shared" si="4"/>
        <v/>
      </c>
      <c r="O123" s="65" t="str">
        <f t="shared" si="5"/>
        <v/>
      </c>
      <c r="P123" s="65"/>
      <c r="Q123" s="66" t="str">
        <f t="shared" si="6"/>
        <v/>
      </c>
      <c r="R123" s="66" t="str">
        <f t="shared" si="7"/>
        <v/>
      </c>
      <c r="S123" s="66"/>
    </row>
    <row r="124" spans="1:19">
      <c r="A124" s="24">
        <v>23</v>
      </c>
      <c r="B124" s="24" t="str">
        <f>'申込書（リレー種目）'!R29</f>
        <v/>
      </c>
      <c r="C124" s="24" t="str">
        <f>'申込書（リレー種目）'!X29</f>
        <v/>
      </c>
      <c r="D124" s="24" t="str">
        <f>'申込書（リレー種目）'!Y29</f>
        <v/>
      </c>
      <c r="E124" s="24" t="str">
        <f>'申込書（リレー種目）'!Z29</f>
        <v/>
      </c>
      <c r="F124" s="24" t="str">
        <f>'申込書（リレー種目）'!AA29</f>
        <v/>
      </c>
      <c r="G124" s="24" t="str">
        <f>'申込書（リレー種目）'!AB29</f>
        <v/>
      </c>
      <c r="H124" s="24" t="str">
        <f>'申込書（リレー種目）'!AC29</f>
        <v/>
      </c>
      <c r="I124" s="24" t="str">
        <f>'申込書（リレー種目）'!AD29</f>
        <v/>
      </c>
      <c r="J124" s="24" t="str">
        <f>IF(ISBLANK('申込書（リレー種目）'!AE29),"",'申込書（リレー種目）'!AE29)</f>
        <v/>
      </c>
      <c r="N124" s="65" t="str">
        <f t="shared" si="4"/>
        <v/>
      </c>
      <c r="O124" s="65" t="str">
        <f t="shared" si="5"/>
        <v/>
      </c>
      <c r="P124" s="65"/>
      <c r="Q124" s="66" t="str">
        <f t="shared" si="6"/>
        <v/>
      </c>
      <c r="R124" s="66" t="str">
        <f t="shared" si="7"/>
        <v/>
      </c>
      <c r="S124" s="66"/>
    </row>
    <row r="125" spans="1:19">
      <c r="A125" s="24">
        <v>24</v>
      </c>
      <c r="B125" s="24" t="str">
        <f>'申込書（リレー種目）'!R30</f>
        <v/>
      </c>
      <c r="C125" s="24" t="str">
        <f>'申込書（リレー種目）'!X30</f>
        <v/>
      </c>
      <c r="D125" s="24" t="str">
        <f>'申込書（リレー種目）'!Y30</f>
        <v/>
      </c>
      <c r="E125" s="24" t="str">
        <f>'申込書（リレー種目）'!Z30</f>
        <v/>
      </c>
      <c r="F125" s="24" t="str">
        <f>'申込書（リレー種目）'!AA30</f>
        <v/>
      </c>
      <c r="G125" s="24" t="str">
        <f>'申込書（リレー種目）'!AB30</f>
        <v/>
      </c>
      <c r="H125" s="24" t="str">
        <f>'申込書（リレー種目）'!AC30</f>
        <v/>
      </c>
      <c r="I125" s="24" t="str">
        <f>'申込書（リレー種目）'!AD30</f>
        <v/>
      </c>
      <c r="J125" s="24" t="str">
        <f>IF(ISBLANK('申込書（リレー種目）'!AE30),"",'申込書（リレー種目）'!AE30)</f>
        <v/>
      </c>
      <c r="N125" s="65" t="str">
        <f t="shared" si="4"/>
        <v/>
      </c>
      <c r="O125" s="65" t="str">
        <f t="shared" si="5"/>
        <v/>
      </c>
      <c r="P125" s="65"/>
      <c r="Q125" s="66" t="str">
        <f t="shared" si="6"/>
        <v/>
      </c>
      <c r="R125" s="66" t="str">
        <f t="shared" si="7"/>
        <v/>
      </c>
      <c r="S125" s="66"/>
    </row>
    <row r="126" spans="1:19">
      <c r="A126" s="24">
        <v>25</v>
      </c>
      <c r="B126" s="24" t="str">
        <f>'申込書（リレー種目）'!R46</f>
        <v/>
      </c>
      <c r="C126" s="24" t="str">
        <f>'申込書（リレー種目）'!X46</f>
        <v/>
      </c>
      <c r="D126" s="24" t="str">
        <f>'申込書（リレー種目）'!Y46</f>
        <v/>
      </c>
      <c r="E126" s="24" t="str">
        <f>'申込書（リレー種目）'!Z46</f>
        <v/>
      </c>
      <c r="F126" s="24" t="str">
        <f>'申込書（リレー種目）'!AA46</f>
        <v/>
      </c>
      <c r="G126" s="24" t="str">
        <f>'申込書（リレー種目）'!AB46</f>
        <v/>
      </c>
      <c r="H126" s="24" t="str">
        <f>'申込書（リレー種目）'!AC46</f>
        <v/>
      </c>
      <c r="I126" s="24" t="str">
        <f>'申込書（リレー種目）'!AD46</f>
        <v/>
      </c>
      <c r="J126" s="24" t="str">
        <f>IF(ISBLANK('申込書（リレー種目）'!AE46),"",'申込書（リレー種目）'!AE46)</f>
        <v/>
      </c>
      <c r="N126" s="65" t="str">
        <f t="shared" si="4"/>
        <v/>
      </c>
      <c r="O126" s="65" t="str">
        <f t="shared" si="5"/>
        <v/>
      </c>
      <c r="P126" s="65"/>
      <c r="Q126" s="66" t="str">
        <f t="shared" si="6"/>
        <v/>
      </c>
      <c r="R126" s="66" t="str">
        <f t="shared" si="7"/>
        <v/>
      </c>
      <c r="S126" s="66"/>
    </row>
    <row r="127" spans="1:19">
      <c r="A127" s="24">
        <v>26</v>
      </c>
      <c r="B127" s="24" t="str">
        <f>'申込書（リレー種目）'!R47</f>
        <v/>
      </c>
      <c r="C127" s="24" t="str">
        <f>'申込書（リレー種目）'!X47</f>
        <v/>
      </c>
      <c r="D127" s="24" t="str">
        <f>'申込書（リレー種目）'!Y47</f>
        <v/>
      </c>
      <c r="E127" s="24" t="str">
        <f>'申込書（リレー種目）'!Z47</f>
        <v/>
      </c>
      <c r="F127" s="24" t="str">
        <f>'申込書（リレー種目）'!AA47</f>
        <v/>
      </c>
      <c r="G127" s="24" t="str">
        <f>'申込書（リレー種目）'!AB47</f>
        <v/>
      </c>
      <c r="H127" s="24" t="str">
        <f>'申込書（リレー種目）'!AC47</f>
        <v/>
      </c>
      <c r="I127" s="24" t="str">
        <f>'申込書（リレー種目）'!AD47</f>
        <v/>
      </c>
      <c r="J127" s="24" t="str">
        <f>IF(ISBLANK('申込書（リレー種目）'!AE47),"",'申込書（リレー種目）'!AE47)</f>
        <v/>
      </c>
      <c r="N127" s="65" t="str">
        <f t="shared" si="4"/>
        <v/>
      </c>
      <c r="O127" s="65" t="str">
        <f t="shared" si="5"/>
        <v/>
      </c>
      <c r="P127" s="65"/>
      <c r="Q127" s="66" t="str">
        <f t="shared" si="6"/>
        <v/>
      </c>
      <c r="R127" s="66" t="str">
        <f t="shared" si="7"/>
        <v/>
      </c>
      <c r="S127" s="66"/>
    </row>
    <row r="128" spans="1:19">
      <c r="A128" s="24">
        <v>27</v>
      </c>
      <c r="B128" s="24" t="str">
        <f>'申込書（リレー種目）'!R48</f>
        <v/>
      </c>
      <c r="C128" s="24" t="str">
        <f>'申込書（リレー種目）'!X48</f>
        <v/>
      </c>
      <c r="D128" s="24" t="str">
        <f>'申込書（リレー種目）'!Y48</f>
        <v/>
      </c>
      <c r="E128" s="24" t="str">
        <f>'申込書（リレー種目）'!Z48</f>
        <v/>
      </c>
      <c r="F128" s="24" t="str">
        <f>'申込書（リレー種目）'!AA48</f>
        <v/>
      </c>
      <c r="G128" s="24" t="str">
        <f>'申込書（リレー種目）'!AB48</f>
        <v/>
      </c>
      <c r="H128" s="24" t="str">
        <f>'申込書（リレー種目）'!AC48</f>
        <v/>
      </c>
      <c r="I128" s="24" t="str">
        <f>'申込書（リレー種目）'!AD48</f>
        <v/>
      </c>
      <c r="J128" s="24" t="str">
        <f>IF(ISBLANK('申込書（リレー種目）'!AE48),"",'申込書（リレー種目）'!AE48)</f>
        <v/>
      </c>
      <c r="N128" s="65" t="str">
        <f t="shared" si="4"/>
        <v/>
      </c>
      <c r="O128" s="65" t="str">
        <f t="shared" si="5"/>
        <v/>
      </c>
      <c r="P128" s="65"/>
      <c r="Q128" s="66" t="str">
        <f t="shared" si="6"/>
        <v/>
      </c>
      <c r="R128" s="66" t="str">
        <f t="shared" si="7"/>
        <v/>
      </c>
      <c r="S128" s="66"/>
    </row>
    <row r="129" spans="1:19">
      <c r="A129" s="24">
        <v>28</v>
      </c>
      <c r="B129" s="24" t="str">
        <f>'申込書（リレー種目）'!R49</f>
        <v/>
      </c>
      <c r="C129" s="24" t="str">
        <f>'申込書（リレー種目）'!X49</f>
        <v/>
      </c>
      <c r="D129" s="24" t="str">
        <f>'申込書（リレー種目）'!Y49</f>
        <v/>
      </c>
      <c r="E129" s="24" t="str">
        <f>'申込書（リレー種目）'!Z49</f>
        <v/>
      </c>
      <c r="F129" s="24" t="str">
        <f>'申込書（リレー種目）'!AA49</f>
        <v/>
      </c>
      <c r="G129" s="24" t="str">
        <f>'申込書（リレー種目）'!AB49</f>
        <v/>
      </c>
      <c r="H129" s="24" t="str">
        <f>'申込書（リレー種目）'!AC49</f>
        <v/>
      </c>
      <c r="I129" s="24" t="str">
        <f>'申込書（リレー種目）'!AD49</f>
        <v/>
      </c>
      <c r="J129" s="24" t="str">
        <f>IF(ISBLANK('申込書（リレー種目）'!AE49),"",'申込書（リレー種目）'!AE49)</f>
        <v/>
      </c>
      <c r="N129" s="65" t="str">
        <f t="shared" si="4"/>
        <v/>
      </c>
      <c r="O129" s="65" t="str">
        <f t="shared" si="5"/>
        <v/>
      </c>
      <c r="P129" s="65"/>
      <c r="Q129" s="66" t="str">
        <f t="shared" si="6"/>
        <v/>
      </c>
      <c r="R129" s="66" t="str">
        <f t="shared" si="7"/>
        <v/>
      </c>
      <c r="S129" s="66"/>
    </row>
    <row r="130" spans="1:19">
      <c r="A130" s="24">
        <v>29</v>
      </c>
      <c r="B130" s="24" t="str">
        <f>'申込書（リレー種目）'!R50</f>
        <v/>
      </c>
      <c r="C130" s="24" t="str">
        <f>'申込書（リレー種目）'!X50</f>
        <v/>
      </c>
      <c r="D130" s="24" t="str">
        <f>'申込書（リレー種目）'!Y50</f>
        <v/>
      </c>
      <c r="E130" s="24" t="str">
        <f>'申込書（リレー種目）'!Z50</f>
        <v/>
      </c>
      <c r="F130" s="24" t="str">
        <f>'申込書（リレー種目）'!AA50</f>
        <v/>
      </c>
      <c r="G130" s="24" t="str">
        <f>'申込書（リレー種目）'!AB50</f>
        <v/>
      </c>
      <c r="H130" s="24" t="str">
        <f>'申込書（リレー種目）'!AC50</f>
        <v/>
      </c>
      <c r="I130" s="24" t="str">
        <f>'申込書（リレー種目）'!AD50</f>
        <v/>
      </c>
      <c r="J130" s="24" t="str">
        <f>IF(ISBLANK('申込書（リレー種目）'!AE50),"",'申込書（リレー種目）'!AE50)</f>
        <v/>
      </c>
      <c r="N130" s="65" t="str">
        <f t="shared" si="4"/>
        <v/>
      </c>
      <c r="O130" s="65" t="str">
        <f t="shared" si="5"/>
        <v/>
      </c>
      <c r="P130" s="65"/>
      <c r="Q130" s="66" t="str">
        <f t="shared" si="6"/>
        <v/>
      </c>
      <c r="R130" s="66" t="str">
        <f t="shared" si="7"/>
        <v/>
      </c>
      <c r="S130" s="66"/>
    </row>
    <row r="131" spans="1:19">
      <c r="A131" s="24">
        <v>30</v>
      </c>
      <c r="B131" s="24" t="str">
        <f>'申込書（リレー種目）'!R51</f>
        <v/>
      </c>
      <c r="C131" s="24" t="str">
        <f>'申込書（リレー種目）'!X51</f>
        <v/>
      </c>
      <c r="D131" s="24" t="str">
        <f>'申込書（リレー種目）'!Y51</f>
        <v/>
      </c>
      <c r="E131" s="24" t="str">
        <f>'申込書（リレー種目）'!Z51</f>
        <v/>
      </c>
      <c r="F131" s="24" t="str">
        <f>'申込書（リレー種目）'!AA51</f>
        <v/>
      </c>
      <c r="G131" s="24" t="str">
        <f>'申込書（リレー種目）'!AB51</f>
        <v/>
      </c>
      <c r="H131" s="24" t="str">
        <f>'申込書（リレー種目）'!AC51</f>
        <v/>
      </c>
      <c r="I131" s="24" t="str">
        <f>'申込書（リレー種目）'!AD51</f>
        <v/>
      </c>
      <c r="J131" s="24" t="str">
        <f>IF(ISBLANK('申込書（リレー種目）'!AE51),"",'申込書（リレー種目）'!AE51)</f>
        <v/>
      </c>
      <c r="N131" s="65" t="str">
        <f t="shared" ref="N131:N149" si="8">IF(B131="","",IF(B131&lt;200000000,B131,""))</f>
        <v/>
      </c>
      <c r="O131" s="65" t="str">
        <f t="shared" ref="O131:O149" si="9">IF(N131="","",1/COUNTIF($N$2:$N$149,N131))</f>
        <v/>
      </c>
      <c r="P131" s="65"/>
      <c r="Q131" s="66" t="str">
        <f t="shared" ref="Q131:Q149" si="10">IF(B131="","",IF(B131&gt;200000000,B131,""))</f>
        <v/>
      </c>
      <c r="R131" s="66" t="str">
        <f t="shared" ref="R131:R149" si="11">IF(Q131="","",1/COUNTIF($Q$2:$Q$149,Q131))</f>
        <v/>
      </c>
      <c r="S131" s="66"/>
    </row>
    <row r="132" spans="1:19">
      <c r="A132" s="24">
        <v>31</v>
      </c>
      <c r="B132" s="24" t="str">
        <f>'申込書（リレー種目）'!R52</f>
        <v/>
      </c>
      <c r="C132" s="24" t="str">
        <f>'申込書（リレー種目）'!X52</f>
        <v/>
      </c>
      <c r="D132" s="24" t="str">
        <f>'申込書（リレー種目）'!Y52</f>
        <v/>
      </c>
      <c r="E132" s="24" t="str">
        <f>'申込書（リレー種目）'!Z52</f>
        <v/>
      </c>
      <c r="F132" s="24" t="str">
        <f>'申込書（リレー種目）'!AA52</f>
        <v/>
      </c>
      <c r="G132" s="24" t="str">
        <f>'申込書（リレー種目）'!AB52</f>
        <v/>
      </c>
      <c r="H132" s="24" t="str">
        <f>'申込書（リレー種目）'!AC52</f>
        <v/>
      </c>
      <c r="I132" s="24" t="str">
        <f>'申込書（リレー種目）'!AD52</f>
        <v/>
      </c>
      <c r="J132" s="24" t="str">
        <f>IF(ISBLANK('申込書（リレー種目）'!AE52),"",'申込書（リレー種目）'!AE52)</f>
        <v/>
      </c>
      <c r="N132" s="65" t="str">
        <f t="shared" si="8"/>
        <v/>
      </c>
      <c r="O132" s="65" t="str">
        <f t="shared" si="9"/>
        <v/>
      </c>
      <c r="P132" s="65"/>
      <c r="Q132" s="66" t="str">
        <f t="shared" si="10"/>
        <v/>
      </c>
      <c r="R132" s="66" t="str">
        <f t="shared" si="11"/>
        <v/>
      </c>
      <c r="S132" s="66"/>
    </row>
    <row r="133" spans="1:19">
      <c r="A133" s="24">
        <v>32</v>
      </c>
      <c r="B133" s="24" t="str">
        <f>'申込書（リレー種目）'!R53</f>
        <v/>
      </c>
      <c r="C133" s="24" t="str">
        <f>'申込書（リレー種目）'!X53</f>
        <v/>
      </c>
      <c r="D133" s="24" t="str">
        <f>'申込書（リレー種目）'!Y53</f>
        <v/>
      </c>
      <c r="E133" s="24" t="str">
        <f>'申込書（リレー種目）'!Z53</f>
        <v/>
      </c>
      <c r="F133" s="24" t="str">
        <f>'申込書（リレー種目）'!AA53</f>
        <v/>
      </c>
      <c r="G133" s="24" t="str">
        <f>'申込書（リレー種目）'!AB53</f>
        <v/>
      </c>
      <c r="H133" s="24" t="str">
        <f>'申込書（リレー種目）'!AC53</f>
        <v/>
      </c>
      <c r="I133" s="24" t="str">
        <f>'申込書（リレー種目）'!AD53</f>
        <v/>
      </c>
      <c r="J133" s="24" t="str">
        <f>IF(ISBLANK('申込書（リレー種目）'!AE53),"",'申込書（リレー種目）'!AE53)</f>
        <v/>
      </c>
      <c r="N133" s="65" t="str">
        <f t="shared" si="8"/>
        <v/>
      </c>
      <c r="O133" s="65" t="str">
        <f t="shared" si="9"/>
        <v/>
      </c>
      <c r="P133" s="65"/>
      <c r="Q133" s="66" t="str">
        <f t="shared" si="10"/>
        <v/>
      </c>
      <c r="R133" s="66" t="str">
        <f t="shared" si="11"/>
        <v/>
      </c>
      <c r="S133" s="66"/>
    </row>
    <row r="134" spans="1:19">
      <c r="A134" s="24">
        <v>33</v>
      </c>
      <c r="B134" s="24" t="str">
        <f>'申込書（リレー種目）'!R54</f>
        <v/>
      </c>
      <c r="C134" s="24" t="str">
        <f>'申込書（リレー種目）'!X54</f>
        <v/>
      </c>
      <c r="D134" s="24" t="str">
        <f>'申込書（リレー種目）'!Y54</f>
        <v/>
      </c>
      <c r="E134" s="24" t="str">
        <f>'申込書（リレー種目）'!Z54</f>
        <v/>
      </c>
      <c r="F134" s="24" t="str">
        <f>'申込書（リレー種目）'!AA54</f>
        <v/>
      </c>
      <c r="G134" s="24" t="str">
        <f>'申込書（リレー種目）'!AB54</f>
        <v/>
      </c>
      <c r="H134" s="24" t="str">
        <f>'申込書（リレー種目）'!AC54</f>
        <v/>
      </c>
      <c r="I134" s="24" t="str">
        <f>'申込書（リレー種目）'!AD54</f>
        <v/>
      </c>
      <c r="J134" s="24" t="str">
        <f>IF(ISBLANK('申込書（リレー種目）'!AE54),"",'申込書（リレー種目）'!AE54)</f>
        <v/>
      </c>
      <c r="N134" s="65" t="str">
        <f t="shared" si="8"/>
        <v/>
      </c>
      <c r="O134" s="65" t="str">
        <f t="shared" si="9"/>
        <v/>
      </c>
      <c r="P134" s="65"/>
      <c r="Q134" s="66" t="str">
        <f t="shared" si="10"/>
        <v/>
      </c>
      <c r="R134" s="66" t="str">
        <f t="shared" si="11"/>
        <v/>
      </c>
      <c r="S134" s="66"/>
    </row>
    <row r="135" spans="1:19">
      <c r="A135" s="24">
        <v>34</v>
      </c>
      <c r="B135" s="24" t="str">
        <f>'申込書（リレー種目）'!R55</f>
        <v/>
      </c>
      <c r="C135" s="24" t="str">
        <f>'申込書（リレー種目）'!X55</f>
        <v/>
      </c>
      <c r="D135" s="24" t="str">
        <f>'申込書（リレー種目）'!Y55</f>
        <v/>
      </c>
      <c r="E135" s="24" t="str">
        <f>'申込書（リレー種目）'!Z55</f>
        <v/>
      </c>
      <c r="F135" s="24" t="str">
        <f>'申込書（リレー種目）'!AA55</f>
        <v/>
      </c>
      <c r="G135" s="24" t="str">
        <f>'申込書（リレー種目）'!AB55</f>
        <v/>
      </c>
      <c r="H135" s="24" t="str">
        <f>'申込書（リレー種目）'!AC55</f>
        <v/>
      </c>
      <c r="I135" s="24" t="str">
        <f>'申込書（リレー種目）'!AD55</f>
        <v/>
      </c>
      <c r="J135" s="24" t="str">
        <f>IF(ISBLANK('申込書（リレー種目）'!AE55),"",'申込書（リレー種目）'!AE55)</f>
        <v/>
      </c>
      <c r="N135" s="65" t="str">
        <f t="shared" si="8"/>
        <v/>
      </c>
      <c r="O135" s="65" t="str">
        <f t="shared" si="9"/>
        <v/>
      </c>
      <c r="P135" s="65"/>
      <c r="Q135" s="66" t="str">
        <f t="shared" si="10"/>
        <v/>
      </c>
      <c r="R135" s="66" t="str">
        <f t="shared" si="11"/>
        <v/>
      </c>
      <c r="S135" s="66"/>
    </row>
    <row r="136" spans="1:19">
      <c r="A136" s="24">
        <v>35</v>
      </c>
      <c r="B136" s="24" t="str">
        <f>'申込書（リレー種目）'!R56</f>
        <v/>
      </c>
      <c r="C136" s="24" t="str">
        <f>'申込書（リレー種目）'!X56</f>
        <v/>
      </c>
      <c r="D136" s="24" t="str">
        <f>'申込書（リレー種目）'!Y56</f>
        <v/>
      </c>
      <c r="E136" s="24" t="str">
        <f>'申込書（リレー種目）'!Z56</f>
        <v/>
      </c>
      <c r="F136" s="24" t="str">
        <f>'申込書（リレー種目）'!AA56</f>
        <v/>
      </c>
      <c r="G136" s="24" t="str">
        <f>'申込書（リレー種目）'!AB56</f>
        <v/>
      </c>
      <c r="H136" s="24" t="str">
        <f>'申込書（リレー種目）'!AC56</f>
        <v/>
      </c>
      <c r="I136" s="24" t="str">
        <f>'申込書（リレー種目）'!AD56</f>
        <v/>
      </c>
      <c r="J136" s="24" t="str">
        <f>IF(ISBLANK('申込書（リレー種目）'!AE56),"",'申込書（リレー種目）'!AE56)</f>
        <v/>
      </c>
      <c r="N136" s="65" t="str">
        <f t="shared" si="8"/>
        <v/>
      </c>
      <c r="O136" s="65" t="str">
        <f t="shared" si="9"/>
        <v/>
      </c>
      <c r="P136" s="65"/>
      <c r="Q136" s="66" t="str">
        <f t="shared" si="10"/>
        <v/>
      </c>
      <c r="R136" s="66" t="str">
        <f t="shared" si="11"/>
        <v/>
      </c>
      <c r="S136" s="66"/>
    </row>
    <row r="137" spans="1:19">
      <c r="A137" s="24">
        <v>36</v>
      </c>
      <c r="B137" s="24" t="str">
        <f>'申込書（リレー種目）'!R57</f>
        <v/>
      </c>
      <c r="C137" s="24" t="str">
        <f>'申込書（リレー種目）'!X57</f>
        <v/>
      </c>
      <c r="D137" s="24" t="str">
        <f>'申込書（リレー種目）'!Y57</f>
        <v/>
      </c>
      <c r="E137" s="24" t="str">
        <f>'申込書（リレー種目）'!Z57</f>
        <v/>
      </c>
      <c r="F137" s="24" t="str">
        <f>'申込書（リレー種目）'!AA57</f>
        <v/>
      </c>
      <c r="G137" s="24" t="str">
        <f>'申込書（リレー種目）'!AB57</f>
        <v/>
      </c>
      <c r="H137" s="24" t="str">
        <f>'申込書（リレー種目）'!AC57</f>
        <v/>
      </c>
      <c r="I137" s="24" t="str">
        <f>'申込書（リレー種目）'!AD57</f>
        <v/>
      </c>
      <c r="J137" s="24" t="str">
        <f>IF(ISBLANK('申込書（リレー種目）'!AE57),"",'申込書（リレー種目）'!AE57)</f>
        <v/>
      </c>
      <c r="N137" s="65" t="str">
        <f t="shared" si="8"/>
        <v/>
      </c>
      <c r="O137" s="65" t="str">
        <f t="shared" si="9"/>
        <v/>
      </c>
      <c r="P137" s="65"/>
      <c r="Q137" s="66" t="str">
        <f t="shared" si="10"/>
        <v/>
      </c>
      <c r="R137" s="66" t="str">
        <f t="shared" si="11"/>
        <v/>
      </c>
      <c r="S137" s="66"/>
    </row>
    <row r="138" spans="1:19">
      <c r="A138" s="24">
        <v>37</v>
      </c>
      <c r="B138" s="24" t="str">
        <f>'申込書（リレー種目）'!R58</f>
        <v/>
      </c>
      <c r="C138" s="24" t="str">
        <f>'申込書（リレー種目）'!X58</f>
        <v/>
      </c>
      <c r="D138" s="24" t="str">
        <f>'申込書（リレー種目）'!Y58</f>
        <v/>
      </c>
      <c r="E138" s="24" t="str">
        <f>'申込書（リレー種目）'!Z58</f>
        <v/>
      </c>
      <c r="F138" s="24" t="str">
        <f>'申込書（リレー種目）'!AA58</f>
        <v/>
      </c>
      <c r="G138" s="24" t="str">
        <f>'申込書（リレー種目）'!AB58</f>
        <v/>
      </c>
      <c r="H138" s="24" t="str">
        <f>'申込書（リレー種目）'!AC58</f>
        <v/>
      </c>
      <c r="I138" s="24" t="str">
        <f>'申込書（リレー種目）'!AD58</f>
        <v/>
      </c>
      <c r="J138" s="24" t="str">
        <f>IF(ISBLANK('申込書（リレー種目）'!AE58),"",'申込書（リレー種目）'!AE58)</f>
        <v/>
      </c>
      <c r="N138" s="65" t="str">
        <f t="shared" si="8"/>
        <v/>
      </c>
      <c r="O138" s="65" t="str">
        <f t="shared" si="9"/>
        <v/>
      </c>
      <c r="P138" s="65"/>
      <c r="Q138" s="66" t="str">
        <f t="shared" si="10"/>
        <v/>
      </c>
      <c r="R138" s="66" t="str">
        <f t="shared" si="11"/>
        <v/>
      </c>
      <c r="S138" s="66"/>
    </row>
    <row r="139" spans="1:19">
      <c r="A139" s="24">
        <v>38</v>
      </c>
      <c r="B139" s="24" t="str">
        <f>'申込書（リレー種目）'!R59</f>
        <v/>
      </c>
      <c r="C139" s="24" t="str">
        <f>'申込書（リレー種目）'!X59</f>
        <v/>
      </c>
      <c r="D139" s="24" t="str">
        <f>'申込書（リレー種目）'!Y59</f>
        <v/>
      </c>
      <c r="E139" s="24" t="str">
        <f>'申込書（リレー種目）'!Z59</f>
        <v/>
      </c>
      <c r="F139" s="24" t="str">
        <f>'申込書（リレー種目）'!AA59</f>
        <v/>
      </c>
      <c r="G139" s="24" t="str">
        <f>'申込書（リレー種目）'!AB59</f>
        <v/>
      </c>
      <c r="H139" s="24" t="str">
        <f>'申込書（リレー種目）'!AC59</f>
        <v/>
      </c>
      <c r="I139" s="24" t="str">
        <f>'申込書（リレー種目）'!AD59</f>
        <v/>
      </c>
      <c r="J139" s="24" t="str">
        <f>IF(ISBLANK('申込書（リレー種目）'!AE59),"",'申込書（リレー種目）'!AE59)</f>
        <v/>
      </c>
      <c r="N139" s="65" t="str">
        <f t="shared" si="8"/>
        <v/>
      </c>
      <c r="O139" s="65" t="str">
        <f t="shared" si="9"/>
        <v/>
      </c>
      <c r="P139" s="65"/>
      <c r="Q139" s="66" t="str">
        <f t="shared" si="10"/>
        <v/>
      </c>
      <c r="R139" s="66" t="str">
        <f t="shared" si="11"/>
        <v/>
      </c>
      <c r="S139" s="66"/>
    </row>
    <row r="140" spans="1:19">
      <c r="A140" s="24">
        <v>39</v>
      </c>
      <c r="B140" s="24" t="str">
        <f>'申込書（リレー種目）'!R60</f>
        <v/>
      </c>
      <c r="C140" s="24" t="str">
        <f>'申込書（リレー種目）'!X60</f>
        <v/>
      </c>
      <c r="D140" s="24" t="str">
        <f>'申込書（リレー種目）'!Y60</f>
        <v/>
      </c>
      <c r="E140" s="24" t="str">
        <f>'申込書（リレー種目）'!Z60</f>
        <v/>
      </c>
      <c r="F140" s="24" t="str">
        <f>'申込書（リレー種目）'!AA60</f>
        <v/>
      </c>
      <c r="G140" s="24" t="str">
        <f>'申込書（リレー種目）'!AB60</f>
        <v/>
      </c>
      <c r="H140" s="24" t="str">
        <f>'申込書（リレー種目）'!AC60</f>
        <v/>
      </c>
      <c r="I140" s="24" t="str">
        <f>'申込書（リレー種目）'!AD60</f>
        <v/>
      </c>
      <c r="J140" s="24" t="str">
        <f>IF(ISBLANK('申込書（リレー種目）'!AE60),"",'申込書（リレー種目）'!AE60)</f>
        <v/>
      </c>
      <c r="N140" s="65" t="str">
        <f t="shared" si="8"/>
        <v/>
      </c>
      <c r="O140" s="65" t="str">
        <f t="shared" si="9"/>
        <v/>
      </c>
      <c r="P140" s="65"/>
      <c r="Q140" s="66" t="str">
        <f t="shared" si="10"/>
        <v/>
      </c>
      <c r="R140" s="66" t="str">
        <f t="shared" si="11"/>
        <v/>
      </c>
      <c r="S140" s="66"/>
    </row>
    <row r="141" spans="1:19">
      <c r="A141" s="24">
        <v>40</v>
      </c>
      <c r="B141" s="24" t="str">
        <f>'申込書（リレー種目）'!R61</f>
        <v/>
      </c>
      <c r="C141" s="24" t="str">
        <f>'申込書（リレー種目）'!X61</f>
        <v/>
      </c>
      <c r="D141" s="24" t="str">
        <f>'申込書（リレー種目）'!Y61</f>
        <v/>
      </c>
      <c r="E141" s="24" t="str">
        <f>'申込書（リレー種目）'!Z61</f>
        <v/>
      </c>
      <c r="F141" s="24" t="str">
        <f>'申込書（リレー種目）'!AA61</f>
        <v/>
      </c>
      <c r="G141" s="24" t="str">
        <f>'申込書（リレー種目）'!AB61</f>
        <v/>
      </c>
      <c r="H141" s="24" t="str">
        <f>'申込書（リレー種目）'!AC61</f>
        <v/>
      </c>
      <c r="I141" s="24" t="str">
        <f>'申込書（リレー種目）'!AD61</f>
        <v/>
      </c>
      <c r="J141" s="24" t="str">
        <f>IF(ISBLANK('申込書（リレー種目）'!AE61),"",'申込書（リレー種目）'!AE61)</f>
        <v/>
      </c>
      <c r="N141" s="65" t="str">
        <f t="shared" si="8"/>
        <v/>
      </c>
      <c r="O141" s="65" t="str">
        <f t="shared" si="9"/>
        <v/>
      </c>
      <c r="P141" s="65"/>
      <c r="Q141" s="66" t="str">
        <f t="shared" si="10"/>
        <v/>
      </c>
      <c r="R141" s="66" t="str">
        <f t="shared" si="11"/>
        <v/>
      </c>
      <c r="S141" s="66"/>
    </row>
    <row r="142" spans="1:19">
      <c r="A142" s="24">
        <v>41</v>
      </c>
      <c r="B142" s="24" t="str">
        <f>'申込書（リレー種目）'!R62</f>
        <v/>
      </c>
      <c r="C142" s="24" t="str">
        <f>'申込書（リレー種目）'!X62</f>
        <v/>
      </c>
      <c r="D142" s="24" t="str">
        <f>'申込書（リレー種目）'!Y62</f>
        <v/>
      </c>
      <c r="E142" s="24" t="str">
        <f>'申込書（リレー種目）'!Z62</f>
        <v/>
      </c>
      <c r="F142" s="24" t="str">
        <f>'申込書（リレー種目）'!AA62</f>
        <v/>
      </c>
      <c r="G142" s="24" t="str">
        <f>'申込書（リレー種目）'!AB62</f>
        <v/>
      </c>
      <c r="H142" s="24" t="str">
        <f>'申込書（リレー種目）'!AC62</f>
        <v/>
      </c>
      <c r="I142" s="24" t="str">
        <f>'申込書（リレー種目）'!AD62</f>
        <v/>
      </c>
      <c r="J142" s="24" t="str">
        <f>IF(ISBLANK('申込書（リレー種目）'!AE62),"",'申込書（リレー種目）'!AE62)</f>
        <v/>
      </c>
      <c r="N142" s="65" t="str">
        <f t="shared" si="8"/>
        <v/>
      </c>
      <c r="O142" s="65" t="str">
        <f t="shared" si="9"/>
        <v/>
      </c>
      <c r="P142" s="65"/>
      <c r="Q142" s="66" t="str">
        <f t="shared" si="10"/>
        <v/>
      </c>
      <c r="R142" s="66" t="str">
        <f t="shared" si="11"/>
        <v/>
      </c>
      <c r="S142" s="66"/>
    </row>
    <row r="143" spans="1:19">
      <c r="A143" s="24">
        <v>42</v>
      </c>
      <c r="B143" s="24" t="str">
        <f>'申込書（リレー種目）'!R63</f>
        <v/>
      </c>
      <c r="C143" s="24" t="str">
        <f>'申込書（リレー種目）'!X63</f>
        <v/>
      </c>
      <c r="D143" s="24" t="str">
        <f>'申込書（リレー種目）'!Y63</f>
        <v/>
      </c>
      <c r="E143" s="24" t="str">
        <f>'申込書（リレー種目）'!Z63</f>
        <v/>
      </c>
      <c r="F143" s="24" t="str">
        <f>'申込書（リレー種目）'!AA63</f>
        <v/>
      </c>
      <c r="G143" s="24" t="str">
        <f>'申込書（リレー種目）'!AB63</f>
        <v/>
      </c>
      <c r="H143" s="24" t="str">
        <f>'申込書（リレー種目）'!AC63</f>
        <v/>
      </c>
      <c r="I143" s="24" t="str">
        <f>'申込書（リレー種目）'!AD63</f>
        <v/>
      </c>
      <c r="J143" s="24" t="str">
        <f>IF(ISBLANK('申込書（リレー種目）'!AE63),"",'申込書（リレー種目）'!AE63)</f>
        <v/>
      </c>
      <c r="N143" s="65" t="str">
        <f t="shared" si="8"/>
        <v/>
      </c>
      <c r="O143" s="65" t="str">
        <f t="shared" si="9"/>
        <v/>
      </c>
      <c r="P143" s="65"/>
      <c r="Q143" s="66" t="str">
        <f t="shared" si="10"/>
        <v/>
      </c>
      <c r="R143" s="66" t="str">
        <f t="shared" si="11"/>
        <v/>
      </c>
      <c r="S143" s="66"/>
    </row>
    <row r="144" spans="1:19">
      <c r="A144" s="24">
        <v>43</v>
      </c>
      <c r="B144" s="24" t="str">
        <f>'申込書（リレー種目）'!R64</f>
        <v/>
      </c>
      <c r="C144" s="24" t="str">
        <f>'申込書（リレー種目）'!X64</f>
        <v/>
      </c>
      <c r="D144" s="24" t="str">
        <f>'申込書（リレー種目）'!Y64</f>
        <v/>
      </c>
      <c r="E144" s="24" t="str">
        <f>'申込書（リレー種目）'!Z64</f>
        <v/>
      </c>
      <c r="F144" s="24" t="str">
        <f>'申込書（リレー種目）'!AA64</f>
        <v/>
      </c>
      <c r="G144" s="24" t="str">
        <f>'申込書（リレー種目）'!AB64</f>
        <v/>
      </c>
      <c r="H144" s="24" t="str">
        <f>'申込書（リレー種目）'!AC64</f>
        <v/>
      </c>
      <c r="I144" s="24" t="str">
        <f>'申込書（リレー種目）'!AD64</f>
        <v/>
      </c>
      <c r="J144" s="24" t="str">
        <f>IF(ISBLANK('申込書（リレー種目）'!AE64),"",'申込書（リレー種目）'!AE64)</f>
        <v/>
      </c>
      <c r="N144" s="65" t="str">
        <f t="shared" si="8"/>
        <v/>
      </c>
      <c r="O144" s="65" t="str">
        <f t="shared" si="9"/>
        <v/>
      </c>
      <c r="P144" s="65"/>
      <c r="Q144" s="66" t="str">
        <f t="shared" si="10"/>
        <v/>
      </c>
      <c r="R144" s="66" t="str">
        <f t="shared" si="11"/>
        <v/>
      </c>
      <c r="S144" s="66"/>
    </row>
    <row r="145" spans="1:19">
      <c r="A145" s="24">
        <v>44</v>
      </c>
      <c r="B145" s="24" t="str">
        <f>'申込書（リレー種目）'!R65</f>
        <v/>
      </c>
      <c r="C145" s="24" t="str">
        <f>'申込書（リレー種目）'!X65</f>
        <v/>
      </c>
      <c r="D145" s="24" t="str">
        <f>'申込書（リレー種目）'!Y65</f>
        <v/>
      </c>
      <c r="E145" s="24" t="str">
        <f>'申込書（リレー種目）'!Z65</f>
        <v/>
      </c>
      <c r="F145" s="24" t="str">
        <f>'申込書（リレー種目）'!AA65</f>
        <v/>
      </c>
      <c r="G145" s="24" t="str">
        <f>'申込書（リレー種目）'!AB65</f>
        <v/>
      </c>
      <c r="H145" s="24" t="str">
        <f>'申込書（リレー種目）'!AC65</f>
        <v/>
      </c>
      <c r="I145" s="24" t="str">
        <f>'申込書（リレー種目）'!AD65</f>
        <v/>
      </c>
      <c r="J145" s="24" t="str">
        <f>IF(ISBLANK('申込書（リレー種目）'!AE65),"",'申込書（リレー種目）'!AE65)</f>
        <v/>
      </c>
      <c r="N145" s="65" t="str">
        <f t="shared" si="8"/>
        <v/>
      </c>
      <c r="O145" s="65" t="str">
        <f t="shared" si="9"/>
        <v/>
      </c>
      <c r="P145" s="65"/>
      <c r="Q145" s="66" t="str">
        <f t="shared" si="10"/>
        <v/>
      </c>
      <c r="R145" s="66" t="str">
        <f t="shared" si="11"/>
        <v/>
      </c>
      <c r="S145" s="66"/>
    </row>
    <row r="146" spans="1:19">
      <c r="A146" s="24">
        <v>45</v>
      </c>
      <c r="B146" s="24" t="str">
        <f>'申込書（リレー種目）'!R66</f>
        <v/>
      </c>
      <c r="C146" s="24" t="str">
        <f>'申込書（リレー種目）'!X66</f>
        <v/>
      </c>
      <c r="D146" s="24" t="str">
        <f>'申込書（リレー種目）'!Y66</f>
        <v/>
      </c>
      <c r="E146" s="24" t="str">
        <f>'申込書（リレー種目）'!Z66</f>
        <v/>
      </c>
      <c r="F146" s="24" t="str">
        <f>'申込書（リレー種目）'!AA66</f>
        <v/>
      </c>
      <c r="G146" s="24" t="str">
        <f>'申込書（リレー種目）'!AB66</f>
        <v/>
      </c>
      <c r="H146" s="24" t="str">
        <f>'申込書（リレー種目）'!AC66</f>
        <v/>
      </c>
      <c r="I146" s="24" t="str">
        <f>'申込書（リレー種目）'!AD66</f>
        <v/>
      </c>
      <c r="J146" s="24" t="str">
        <f>IF(ISBLANK('申込書（リレー種目）'!AE66),"",'申込書（リレー種目）'!AE66)</f>
        <v/>
      </c>
      <c r="N146" s="65" t="str">
        <f t="shared" si="8"/>
        <v/>
      </c>
      <c r="O146" s="65" t="str">
        <f t="shared" si="9"/>
        <v/>
      </c>
      <c r="P146" s="65"/>
      <c r="Q146" s="66" t="str">
        <f t="shared" si="10"/>
        <v/>
      </c>
      <c r="R146" s="66" t="str">
        <f t="shared" si="11"/>
        <v/>
      </c>
      <c r="S146" s="66"/>
    </row>
    <row r="147" spans="1:19">
      <c r="A147" s="24">
        <v>46</v>
      </c>
      <c r="B147" s="24" t="str">
        <f>'申込書（リレー種目）'!R67</f>
        <v/>
      </c>
      <c r="C147" s="24" t="str">
        <f>'申込書（リレー種目）'!X67</f>
        <v/>
      </c>
      <c r="D147" s="24" t="str">
        <f>'申込書（リレー種目）'!Y67</f>
        <v/>
      </c>
      <c r="E147" s="24" t="str">
        <f>'申込書（リレー種目）'!Z67</f>
        <v/>
      </c>
      <c r="F147" s="24" t="str">
        <f>'申込書（リレー種目）'!AA67</f>
        <v/>
      </c>
      <c r="G147" s="24" t="str">
        <f>'申込書（リレー種目）'!AB67</f>
        <v/>
      </c>
      <c r="H147" s="24" t="str">
        <f>'申込書（リレー種目）'!AC67</f>
        <v/>
      </c>
      <c r="I147" s="24" t="str">
        <f>'申込書（リレー種目）'!AD67</f>
        <v/>
      </c>
      <c r="J147" s="24" t="str">
        <f>IF(ISBLANK('申込書（リレー種目）'!AE67),"",'申込書（リレー種目）'!AE67)</f>
        <v/>
      </c>
      <c r="N147" s="65" t="str">
        <f t="shared" si="8"/>
        <v/>
      </c>
      <c r="O147" s="65" t="str">
        <f t="shared" si="9"/>
        <v/>
      </c>
      <c r="P147" s="65"/>
      <c r="Q147" s="66" t="str">
        <f t="shared" si="10"/>
        <v/>
      </c>
      <c r="R147" s="66" t="str">
        <f t="shared" si="11"/>
        <v/>
      </c>
      <c r="S147" s="66"/>
    </row>
    <row r="148" spans="1:19">
      <c r="A148" s="24">
        <v>47</v>
      </c>
      <c r="B148" s="24" t="str">
        <f>'申込書（リレー種目）'!R68</f>
        <v/>
      </c>
      <c r="C148" s="24" t="str">
        <f>'申込書（リレー種目）'!X68</f>
        <v/>
      </c>
      <c r="D148" s="24" t="str">
        <f>'申込書（リレー種目）'!Y68</f>
        <v/>
      </c>
      <c r="E148" s="24" t="str">
        <f>'申込書（リレー種目）'!Z68</f>
        <v/>
      </c>
      <c r="F148" s="24" t="str">
        <f>'申込書（リレー種目）'!AA68</f>
        <v/>
      </c>
      <c r="G148" s="24" t="str">
        <f>'申込書（リレー種目）'!AB68</f>
        <v/>
      </c>
      <c r="H148" s="24" t="str">
        <f>'申込書（リレー種目）'!AC68</f>
        <v/>
      </c>
      <c r="I148" s="24" t="str">
        <f>'申込書（リレー種目）'!AD68</f>
        <v/>
      </c>
      <c r="J148" s="24" t="str">
        <f>IF(ISBLANK('申込書（リレー種目）'!AE68),"",'申込書（リレー種目）'!AE68)</f>
        <v/>
      </c>
      <c r="N148" s="65" t="str">
        <f t="shared" si="8"/>
        <v/>
      </c>
      <c r="O148" s="65" t="str">
        <f t="shared" si="9"/>
        <v/>
      </c>
      <c r="P148" s="65"/>
      <c r="Q148" s="66" t="str">
        <f t="shared" si="10"/>
        <v/>
      </c>
      <c r="R148" s="66" t="str">
        <f t="shared" si="11"/>
        <v/>
      </c>
      <c r="S148" s="66"/>
    </row>
    <row r="149" spans="1:19">
      <c r="A149" s="24">
        <v>48</v>
      </c>
      <c r="B149" s="24" t="str">
        <f>'申込書（リレー種目）'!R69</f>
        <v/>
      </c>
      <c r="C149" s="24" t="str">
        <f>'申込書（リレー種目）'!X69</f>
        <v/>
      </c>
      <c r="D149" s="24" t="str">
        <f>'申込書（リレー種目）'!Y69</f>
        <v/>
      </c>
      <c r="E149" s="24" t="str">
        <f>'申込書（リレー種目）'!Z69</f>
        <v/>
      </c>
      <c r="F149" s="24" t="str">
        <f>'申込書（リレー種目）'!AA69</f>
        <v/>
      </c>
      <c r="G149" s="24" t="str">
        <f>'申込書（リレー種目）'!AB69</f>
        <v/>
      </c>
      <c r="H149" s="24" t="str">
        <f>'申込書（リレー種目）'!AC69</f>
        <v/>
      </c>
      <c r="I149" s="24" t="str">
        <f>'申込書（リレー種目）'!AD69</f>
        <v/>
      </c>
      <c r="J149" s="24" t="str">
        <f>IF(ISBLANK('申込書（リレー種目）'!AE69),"",'申込書（リレー種目）'!AE69)</f>
        <v/>
      </c>
      <c r="N149" s="65" t="str">
        <f t="shared" si="8"/>
        <v/>
      </c>
      <c r="O149" s="65" t="str">
        <f t="shared" si="9"/>
        <v/>
      </c>
      <c r="P149" s="65"/>
      <c r="Q149" s="66" t="str">
        <f t="shared" si="10"/>
        <v/>
      </c>
      <c r="R149" s="66" t="str">
        <f t="shared" si="11"/>
        <v/>
      </c>
      <c r="S149" s="66"/>
    </row>
  </sheetData>
  <phoneticPr fontId="28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9"/>
  <sheetViews>
    <sheetView workbookViewId="0">
      <selection activeCell="D9" sqref="D9"/>
    </sheetView>
  </sheetViews>
  <sheetFormatPr defaultRowHeight="13.5"/>
  <cols>
    <col min="1" max="1" width="3.625" style="24" customWidth="1"/>
    <col min="2" max="2" width="15" style="24" bestFit="1" customWidth="1"/>
    <col min="3" max="3" width="9.5" style="24" bestFit="1" customWidth="1"/>
    <col min="4" max="4" width="11.25" style="24" customWidth="1"/>
    <col min="5" max="5" width="9.875" style="24" customWidth="1"/>
    <col min="6" max="6" width="18.125" style="24" customWidth="1"/>
    <col min="7" max="7" width="7.25" style="24" customWidth="1"/>
    <col min="8" max="13" width="11.125" style="24" customWidth="1"/>
    <col min="14" max="16384" width="9" style="24"/>
  </cols>
  <sheetData>
    <row r="1" spans="1:13" s="210" customFormat="1">
      <c r="A1" s="207"/>
      <c r="B1" s="207" t="s">
        <v>331</v>
      </c>
      <c r="C1" s="208" t="s">
        <v>345</v>
      </c>
      <c r="D1" s="208" t="s">
        <v>332</v>
      </c>
      <c r="E1" s="209" t="s">
        <v>1648</v>
      </c>
      <c r="F1" s="209" t="s">
        <v>26</v>
      </c>
      <c r="G1" s="209" t="s">
        <v>1649</v>
      </c>
      <c r="H1" s="209" t="s">
        <v>20</v>
      </c>
      <c r="I1" s="209" t="s">
        <v>1650</v>
      </c>
      <c r="J1" s="209" t="s">
        <v>1651</v>
      </c>
      <c r="K1" s="209" t="s">
        <v>1652</v>
      </c>
      <c r="L1" s="209" t="s">
        <v>1653</v>
      </c>
      <c r="M1" s="209" t="s">
        <v>1654</v>
      </c>
    </row>
    <row r="2" spans="1:13" s="210" customFormat="1">
      <c r="A2" s="207">
        <v>1</v>
      </c>
      <c r="B2" s="207" t="str">
        <f>'申込書（リレー種目）'!S7</f>
        <v/>
      </c>
      <c r="C2" s="207" t="str">
        <f>'申込書（リレー種目）'!T7</f>
        <v/>
      </c>
      <c r="D2" s="207" t="str">
        <f>'申込書（リレー種目）'!U7</f>
        <v/>
      </c>
      <c r="E2" s="209">
        <f>'申込書（リレー種目）'!$AC$4</f>
        <v>0</v>
      </c>
      <c r="F2" s="209" t="str">
        <f>CONCATENATE('申込書（リレー種目）'!$AA$4,'申込書（リレー種目）'!D7)</f>
        <v>0</v>
      </c>
      <c r="G2" s="209" t="str">
        <f>'申込書（リレー種目）'!W7</f>
        <v/>
      </c>
      <c r="H2" s="209" t="str">
        <f>'申込書（リレー種目）'!R7</f>
        <v/>
      </c>
      <c r="I2" s="209" t="str">
        <f>'申込書（リレー種目）'!R8</f>
        <v/>
      </c>
      <c r="J2" s="209" t="str">
        <f>'申込書（リレー種目）'!R9</f>
        <v/>
      </c>
      <c r="K2" s="209" t="str">
        <f>'申込書（リレー種目）'!R10</f>
        <v/>
      </c>
      <c r="L2" s="209" t="str">
        <f>'申込書（リレー種目）'!R11</f>
        <v/>
      </c>
      <c r="M2" s="209" t="str">
        <f>'申込書（リレー種目）'!R12</f>
        <v/>
      </c>
    </row>
    <row r="3" spans="1:13">
      <c r="A3" s="211">
        <v>2</v>
      </c>
      <c r="B3" s="211" t="str">
        <f>'申込書（リレー種目）'!S13</f>
        <v/>
      </c>
      <c r="C3" s="211" t="str">
        <f>'申込書（リレー種目）'!T13</f>
        <v/>
      </c>
      <c r="D3" s="211" t="str">
        <f>'申込書（リレー種目）'!U13</f>
        <v/>
      </c>
      <c r="E3" s="209">
        <f>'申込書（リレー種目）'!$AC$4</f>
        <v>0</v>
      </c>
      <c r="F3" s="209" t="str">
        <f>CONCATENATE('申込書（リレー種目）'!$AA$4,'申込書（リレー種目）'!D13)</f>
        <v>0</v>
      </c>
      <c r="G3" s="212" t="str">
        <f>'申込書（リレー種目）'!W13</f>
        <v/>
      </c>
      <c r="H3" s="212" t="str">
        <f>'申込書（リレー種目）'!R13</f>
        <v/>
      </c>
      <c r="I3" s="212" t="str">
        <f>'申込書（リレー種目）'!R14</f>
        <v/>
      </c>
      <c r="J3" s="212" t="str">
        <f>'申込書（リレー種目）'!R15</f>
        <v/>
      </c>
      <c r="K3" s="212" t="str">
        <f>'申込書（リレー種目）'!R16</f>
        <v/>
      </c>
      <c r="L3" s="212" t="str">
        <f>'申込書（リレー種目）'!R17</f>
        <v/>
      </c>
      <c r="M3" s="212" t="str">
        <f>'申込書（リレー種目）'!R18</f>
        <v/>
      </c>
    </row>
    <row r="4" spans="1:13">
      <c r="A4" s="211">
        <v>3</v>
      </c>
      <c r="B4" s="211" t="str">
        <f>'申込書（リレー種目）'!S19</f>
        <v/>
      </c>
      <c r="C4" s="211" t="str">
        <f>'申込書（リレー種目）'!T19</f>
        <v/>
      </c>
      <c r="D4" s="211" t="str">
        <f>'申込書（リレー種目）'!U19</f>
        <v/>
      </c>
      <c r="E4" s="209">
        <f>'申込書（リレー種目）'!$AC$4</f>
        <v>0</v>
      </c>
      <c r="F4" s="209" t="str">
        <f>CONCATENATE('申込書（リレー種目）'!$AA$4,'申込書（リレー種目）'!D19)</f>
        <v>0</v>
      </c>
      <c r="G4" s="212" t="str">
        <f>'申込書（リレー種目）'!W19</f>
        <v/>
      </c>
      <c r="H4" s="212" t="str">
        <f>'申込書（リレー種目）'!R19</f>
        <v/>
      </c>
      <c r="I4" s="212" t="str">
        <f>'申込書（リレー種目）'!R20</f>
        <v/>
      </c>
      <c r="J4" s="212" t="str">
        <f>'申込書（リレー種目）'!R21</f>
        <v/>
      </c>
      <c r="K4" s="212" t="str">
        <f>'申込書（リレー種目）'!R22</f>
        <v/>
      </c>
      <c r="L4" s="212" t="str">
        <f>'申込書（リレー種目）'!R23</f>
        <v/>
      </c>
      <c r="M4" s="212" t="str">
        <f>'申込書（リレー種目）'!R24</f>
        <v/>
      </c>
    </row>
    <row r="5" spans="1:13">
      <c r="A5" s="211">
        <v>4</v>
      </c>
      <c r="B5" s="211" t="str">
        <f>'申込書（リレー種目）'!S25</f>
        <v/>
      </c>
      <c r="C5" s="211" t="str">
        <f>'申込書（リレー種目）'!T25</f>
        <v/>
      </c>
      <c r="D5" s="211" t="str">
        <f>'申込書（リレー種目）'!U25</f>
        <v/>
      </c>
      <c r="E5" s="209">
        <f>'申込書（リレー種目）'!$AC$4</f>
        <v>0</v>
      </c>
      <c r="F5" s="209" t="str">
        <f>CONCATENATE('申込書（リレー種目）'!$AA$4,'申込書（リレー種目）'!D25)</f>
        <v>0</v>
      </c>
      <c r="G5" s="212" t="str">
        <f>'申込書（リレー種目）'!W25</f>
        <v/>
      </c>
      <c r="H5" s="212" t="str">
        <f>'申込書（リレー種目）'!R25</f>
        <v/>
      </c>
      <c r="I5" s="212" t="str">
        <f>'申込書（リレー種目）'!R26</f>
        <v/>
      </c>
      <c r="J5" s="212" t="str">
        <f>'申込書（リレー種目）'!R27</f>
        <v/>
      </c>
      <c r="K5" s="212" t="str">
        <f>'申込書（リレー種目）'!R28</f>
        <v/>
      </c>
      <c r="L5" s="212" t="str">
        <f>'申込書（リレー種目）'!R29</f>
        <v/>
      </c>
      <c r="M5" s="212" t="str">
        <f>'申込書（リレー種目）'!R30</f>
        <v/>
      </c>
    </row>
    <row r="6" spans="1:13">
      <c r="A6" s="211">
        <v>5</v>
      </c>
      <c r="B6" s="211" t="str">
        <f>'申込書（リレー種目）'!S46</f>
        <v/>
      </c>
      <c r="C6" s="211" t="str">
        <f>'申込書（リレー種目）'!T46</f>
        <v/>
      </c>
      <c r="D6" s="211" t="str">
        <f>'申込書（リレー種目）'!U46</f>
        <v/>
      </c>
      <c r="E6" s="209">
        <f>'申込書（リレー種目）'!$AC$4</f>
        <v>0</v>
      </c>
      <c r="F6" s="209" t="str">
        <f>CONCATENATE('申込書（リレー種目）'!$AA$4,'申込書（リレー種目）'!D46)</f>
        <v>0</v>
      </c>
      <c r="G6" s="212" t="str">
        <f>'申込書（リレー種目）'!W46</f>
        <v/>
      </c>
      <c r="H6" s="212" t="str">
        <f>'申込書（リレー種目）'!R46</f>
        <v/>
      </c>
      <c r="I6" s="212" t="str">
        <f>'申込書（リレー種目）'!R47</f>
        <v/>
      </c>
      <c r="J6" s="212" t="str">
        <f>'申込書（リレー種目）'!R48</f>
        <v/>
      </c>
      <c r="K6" s="212" t="str">
        <f>'申込書（リレー種目）'!R49</f>
        <v/>
      </c>
      <c r="L6" s="212" t="str">
        <f>'申込書（リレー種目）'!R50</f>
        <v/>
      </c>
      <c r="M6" s="212" t="str">
        <f>'申込書（リレー種目）'!R51</f>
        <v/>
      </c>
    </row>
    <row r="7" spans="1:13">
      <c r="A7" s="211">
        <v>6</v>
      </c>
      <c r="B7" s="211" t="str">
        <f>'申込書（リレー種目）'!S52</f>
        <v/>
      </c>
      <c r="C7" s="211" t="str">
        <f>'申込書（リレー種目）'!T52</f>
        <v/>
      </c>
      <c r="D7" s="211" t="str">
        <f>'申込書（リレー種目）'!U52</f>
        <v/>
      </c>
      <c r="E7" s="209">
        <f>'申込書（リレー種目）'!$AC$4</f>
        <v>0</v>
      </c>
      <c r="F7" s="209" t="str">
        <f>CONCATENATE('申込書（リレー種目）'!$AA$4,'申込書（リレー種目）'!D52)</f>
        <v>0</v>
      </c>
      <c r="G7" s="212" t="str">
        <f>'申込書（リレー種目）'!W52</f>
        <v/>
      </c>
      <c r="H7" s="212" t="str">
        <f>'申込書（リレー種目）'!R52</f>
        <v/>
      </c>
      <c r="I7" s="212" t="str">
        <f>'申込書（リレー種目）'!R53</f>
        <v/>
      </c>
      <c r="J7" s="212" t="str">
        <f>'申込書（リレー種目）'!R54</f>
        <v/>
      </c>
      <c r="K7" s="212" t="str">
        <f>'申込書（リレー種目）'!R55</f>
        <v/>
      </c>
      <c r="L7" s="212" t="str">
        <f>'申込書（リレー種目）'!R56</f>
        <v/>
      </c>
      <c r="M7" s="212" t="str">
        <f>'申込書（リレー種目）'!R57</f>
        <v/>
      </c>
    </row>
    <row r="8" spans="1:13">
      <c r="A8" s="211">
        <v>7</v>
      </c>
      <c r="B8" s="211" t="str">
        <f>'申込書（リレー種目）'!S58</f>
        <v/>
      </c>
      <c r="C8" s="211" t="str">
        <f>'申込書（リレー種目）'!T58</f>
        <v/>
      </c>
      <c r="D8" s="211" t="str">
        <f>'申込書（リレー種目）'!U58</f>
        <v/>
      </c>
      <c r="E8" s="209">
        <f>'申込書（リレー種目）'!$AC$4</f>
        <v>0</v>
      </c>
      <c r="F8" s="209" t="str">
        <f>CONCATENATE('申込書（リレー種目）'!$AA$4,'申込書（リレー種目）'!D58)</f>
        <v>0</v>
      </c>
      <c r="G8" s="212" t="str">
        <f>'申込書（リレー種目）'!W58</f>
        <v/>
      </c>
      <c r="H8" s="212" t="str">
        <f>'申込書（リレー種目）'!R58</f>
        <v/>
      </c>
      <c r="I8" s="212" t="str">
        <f>'申込書（リレー種目）'!R59</f>
        <v/>
      </c>
      <c r="J8" s="212" t="str">
        <f>'申込書（リレー種目）'!R60</f>
        <v/>
      </c>
      <c r="K8" s="212" t="str">
        <f>'申込書（リレー種目）'!R61</f>
        <v/>
      </c>
      <c r="L8" s="212" t="str">
        <f>'申込書（リレー種目）'!R62</f>
        <v/>
      </c>
      <c r="M8" s="212" t="str">
        <f>'申込書（リレー種目）'!R63</f>
        <v/>
      </c>
    </row>
    <row r="9" spans="1:13">
      <c r="A9" s="211">
        <v>8</v>
      </c>
      <c r="B9" s="211" t="str">
        <f>'申込書（リレー種目）'!S64</f>
        <v/>
      </c>
      <c r="C9" s="211" t="str">
        <f>'申込書（リレー種目）'!T64</f>
        <v/>
      </c>
      <c r="D9" s="211" t="str">
        <f>'申込書（リレー種目）'!U64</f>
        <v/>
      </c>
      <c r="E9" s="209">
        <f>'申込書（リレー種目）'!$AC$4</f>
        <v>0</v>
      </c>
      <c r="F9" s="209" t="str">
        <f>CONCATENATE('申込書（リレー種目）'!$AA$4,'申込書（リレー種目）'!D64)</f>
        <v>0</v>
      </c>
      <c r="G9" s="212" t="str">
        <f>'申込書（リレー種目）'!W64</f>
        <v/>
      </c>
      <c r="H9" s="212" t="str">
        <f>'申込書（リレー種目）'!R64</f>
        <v/>
      </c>
      <c r="I9" s="212" t="str">
        <f>'申込書（リレー種目）'!R65</f>
        <v/>
      </c>
      <c r="J9" s="212" t="str">
        <f>'申込書（リレー種目）'!R66</f>
        <v/>
      </c>
      <c r="K9" s="212" t="str">
        <f>'申込書（リレー種目）'!R67</f>
        <v/>
      </c>
      <c r="L9" s="212" t="str">
        <f>'申込書（リレー種目）'!R68</f>
        <v/>
      </c>
      <c r="M9" s="212" t="str">
        <f>'申込書（リレー種目）'!R69</f>
        <v/>
      </c>
    </row>
  </sheetData>
  <phoneticPr fontId="28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295"/>
  <sheetViews>
    <sheetView workbookViewId="0">
      <selection activeCell="O18" sqref="O18"/>
    </sheetView>
  </sheetViews>
  <sheetFormatPr defaultRowHeight="13.5"/>
  <cols>
    <col min="1" max="1" width="14.125" style="120" bestFit="1" customWidth="1"/>
    <col min="2" max="2" width="6.75" style="120" bestFit="1" customWidth="1"/>
    <col min="3" max="3" width="5" style="120" bestFit="1" customWidth="1"/>
    <col min="4" max="4" width="1.25" style="120" customWidth="1"/>
    <col min="5" max="5" width="9" style="120"/>
    <col min="6" max="6" width="1.25" style="120" customWidth="1"/>
    <col min="7" max="7" width="5" style="163" bestFit="1" customWidth="1"/>
    <col min="8" max="8" width="1.25" style="163" customWidth="1"/>
    <col min="9" max="9" width="9" style="120"/>
    <col min="10" max="10" width="9.375" style="120" bestFit="1" customWidth="1"/>
    <col min="11" max="11" width="1.25" style="120" customWidth="1"/>
    <col min="12" max="12" width="9.5" style="120" bestFit="1" customWidth="1"/>
    <col min="13" max="13" width="3.5" style="120" bestFit="1" customWidth="1"/>
    <col min="14" max="14" width="1.25" style="120" customWidth="1"/>
    <col min="15" max="15" width="32.625" style="120" bestFit="1" customWidth="1"/>
    <col min="16" max="16" width="32.75" style="120" bestFit="1" customWidth="1"/>
    <col min="17" max="17" width="1.25" style="120" customWidth="1"/>
    <col min="18" max="18" width="15" style="120" bestFit="1" customWidth="1"/>
    <col min="19" max="16384" width="9" style="120"/>
  </cols>
  <sheetData>
    <row r="1" spans="1:19">
      <c r="A1" s="179" t="s">
        <v>1644</v>
      </c>
      <c r="B1" s="180"/>
      <c r="C1" s="181"/>
      <c r="E1" s="184" t="s">
        <v>1641</v>
      </c>
      <c r="G1" s="200" t="s">
        <v>3</v>
      </c>
      <c r="H1" s="162"/>
      <c r="I1" s="201" t="s">
        <v>315</v>
      </c>
      <c r="J1" s="202"/>
      <c r="K1" s="57"/>
      <c r="L1" s="179" t="s">
        <v>1646</v>
      </c>
      <c r="M1" s="181"/>
      <c r="O1" s="184" t="s">
        <v>1639</v>
      </c>
      <c r="P1" s="184" t="s">
        <v>1640</v>
      </c>
      <c r="R1" s="184" t="s">
        <v>1645</v>
      </c>
      <c r="S1" s="206" t="s">
        <v>1617</v>
      </c>
    </row>
    <row r="2" spans="1:19">
      <c r="A2" s="176">
        <f>基礎データ【必ず入力してください】!$C$27</f>
        <v>0</v>
      </c>
      <c r="B2" s="177"/>
      <c r="C2" s="178"/>
      <c r="E2" s="183" t="s">
        <v>1642</v>
      </c>
      <c r="G2" s="195">
        <v>1</v>
      </c>
      <c r="H2" s="162"/>
      <c r="I2" s="196" t="s">
        <v>316</v>
      </c>
      <c r="J2" s="197">
        <v>100000000</v>
      </c>
      <c r="K2" s="57"/>
      <c r="L2" s="198" t="s">
        <v>346</v>
      </c>
      <c r="M2" s="199" t="s">
        <v>350</v>
      </c>
      <c r="O2" s="218" t="s">
        <v>1499</v>
      </c>
      <c r="P2" s="218" t="s">
        <v>1554</v>
      </c>
      <c r="Q2" s="133"/>
      <c r="R2" s="183" t="s">
        <v>1625</v>
      </c>
      <c r="S2" s="205" t="s">
        <v>1626</v>
      </c>
    </row>
    <row r="3" spans="1:19">
      <c r="A3" s="167" t="s">
        <v>30</v>
      </c>
      <c r="B3" s="168" t="s">
        <v>29</v>
      </c>
      <c r="C3" s="169" t="s">
        <v>312</v>
      </c>
      <c r="D3" s="55"/>
      <c r="E3" s="182" t="s">
        <v>1643</v>
      </c>
      <c r="G3" s="185">
        <v>2</v>
      </c>
      <c r="H3" s="162"/>
      <c r="I3" s="187" t="s">
        <v>317</v>
      </c>
      <c r="J3" s="188">
        <v>110000000</v>
      </c>
      <c r="K3" s="57"/>
      <c r="L3" s="191" t="s">
        <v>351</v>
      </c>
      <c r="M3" s="192" t="s">
        <v>337</v>
      </c>
      <c r="O3" s="219" t="s">
        <v>1501</v>
      </c>
      <c r="P3" s="219" t="s">
        <v>1555</v>
      </c>
      <c r="Q3" s="133"/>
      <c r="R3" s="182" t="s">
        <v>1627</v>
      </c>
      <c r="S3" s="203" t="s">
        <v>1628</v>
      </c>
    </row>
    <row r="4" spans="1:19">
      <c r="A4" s="167" t="s">
        <v>47</v>
      </c>
      <c r="B4" s="168" t="s">
        <v>46</v>
      </c>
      <c r="C4" s="169" t="s">
        <v>312</v>
      </c>
      <c r="D4" s="55"/>
      <c r="G4" s="185">
        <v>3</v>
      </c>
      <c r="H4" s="162"/>
      <c r="I4" s="187" t="s">
        <v>318</v>
      </c>
      <c r="J4" s="188">
        <v>120000000</v>
      </c>
      <c r="K4" s="57"/>
      <c r="L4" s="191" t="s">
        <v>352</v>
      </c>
      <c r="M4" s="192" t="s">
        <v>338</v>
      </c>
      <c r="O4" s="219" t="s">
        <v>1504</v>
      </c>
      <c r="P4" s="219" t="s">
        <v>1557</v>
      </c>
      <c r="Q4" s="133"/>
      <c r="S4" s="203" t="s">
        <v>1629</v>
      </c>
    </row>
    <row r="5" spans="1:19">
      <c r="A5" s="167" t="s">
        <v>28</v>
      </c>
      <c r="B5" s="168" t="s">
        <v>614</v>
      </c>
      <c r="C5" s="169" t="s">
        <v>312</v>
      </c>
      <c r="D5" s="55"/>
      <c r="G5" s="185">
        <v>4</v>
      </c>
      <c r="H5" s="162"/>
      <c r="I5" s="187" t="s">
        <v>319</v>
      </c>
      <c r="J5" s="188">
        <v>130000000</v>
      </c>
      <c r="K5" s="57"/>
      <c r="L5" s="191" t="s">
        <v>353</v>
      </c>
      <c r="M5" s="192" t="s">
        <v>339</v>
      </c>
      <c r="O5" s="219" t="s">
        <v>1507</v>
      </c>
      <c r="P5" s="219" t="s">
        <v>1559</v>
      </c>
      <c r="Q5" s="133"/>
      <c r="S5" s="203" t="s">
        <v>1630</v>
      </c>
    </row>
    <row r="6" spans="1:19">
      <c r="A6" s="167" t="s">
        <v>33</v>
      </c>
      <c r="B6" s="168" t="s">
        <v>27</v>
      </c>
      <c r="C6" s="169" t="s">
        <v>312</v>
      </c>
      <c r="D6" s="55"/>
      <c r="G6" s="185">
        <v>5</v>
      </c>
      <c r="H6" s="162"/>
      <c r="I6" s="187" t="s">
        <v>320</v>
      </c>
      <c r="J6" s="188">
        <v>140000000</v>
      </c>
      <c r="K6" s="57"/>
      <c r="L6" s="191" t="s">
        <v>354</v>
      </c>
      <c r="M6" s="192" t="s">
        <v>340</v>
      </c>
      <c r="O6" s="219" t="s">
        <v>1509</v>
      </c>
      <c r="P6" s="219" t="s">
        <v>1560</v>
      </c>
      <c r="Q6" s="133"/>
      <c r="S6" s="204" t="s">
        <v>1631</v>
      </c>
    </row>
    <row r="7" spans="1:19">
      <c r="A7" s="167" t="s">
        <v>35</v>
      </c>
      <c r="B7" s="168" t="s">
        <v>615</v>
      </c>
      <c r="C7" s="169" t="s">
        <v>312</v>
      </c>
      <c r="D7" s="55"/>
      <c r="G7" s="185">
        <v>6</v>
      </c>
      <c r="H7" s="162"/>
      <c r="I7" s="187" t="s">
        <v>321</v>
      </c>
      <c r="J7" s="188">
        <v>200000000</v>
      </c>
      <c r="K7" s="57"/>
      <c r="L7" s="191" t="s">
        <v>355</v>
      </c>
      <c r="M7" s="192" t="s">
        <v>341</v>
      </c>
      <c r="O7" s="219" t="s">
        <v>1590</v>
      </c>
      <c r="P7" s="219" t="s">
        <v>1591</v>
      </c>
      <c r="Q7" s="133"/>
    </row>
    <row r="8" spans="1:19">
      <c r="A8" s="167" t="s">
        <v>613</v>
      </c>
      <c r="B8" s="168" t="s">
        <v>32</v>
      </c>
      <c r="C8" s="169" t="s">
        <v>312</v>
      </c>
      <c r="D8" s="55"/>
      <c r="G8" s="185" t="s">
        <v>471</v>
      </c>
      <c r="H8" s="162"/>
      <c r="I8" s="187" t="s">
        <v>322</v>
      </c>
      <c r="J8" s="188">
        <v>210000000</v>
      </c>
      <c r="K8" s="57"/>
      <c r="L8" s="191" t="s">
        <v>356</v>
      </c>
      <c r="M8" s="192" t="s">
        <v>342</v>
      </c>
      <c r="O8" s="219" t="s">
        <v>1637</v>
      </c>
      <c r="P8" s="219" t="s">
        <v>1638</v>
      </c>
      <c r="Q8" s="133"/>
    </row>
    <row r="9" spans="1:19">
      <c r="A9" s="167" t="s">
        <v>40</v>
      </c>
      <c r="B9" s="168" t="s">
        <v>34</v>
      </c>
      <c r="C9" s="169" t="s">
        <v>312</v>
      </c>
      <c r="D9" s="55"/>
      <c r="G9" s="185" t="s">
        <v>472</v>
      </c>
      <c r="H9" s="162"/>
      <c r="I9" s="187" t="s">
        <v>323</v>
      </c>
      <c r="J9" s="188">
        <v>220000000</v>
      </c>
      <c r="K9" s="57"/>
      <c r="L9" s="191" t="s">
        <v>357</v>
      </c>
      <c r="M9" s="192" t="s">
        <v>343</v>
      </c>
      <c r="O9" s="219" t="s">
        <v>1516</v>
      </c>
      <c r="P9" s="219" t="s">
        <v>1565</v>
      </c>
      <c r="Q9" s="133"/>
    </row>
    <row r="10" spans="1:19">
      <c r="A10" s="170" t="s">
        <v>1478</v>
      </c>
      <c r="B10" s="168" t="s">
        <v>39</v>
      </c>
      <c r="C10" s="169" t="s">
        <v>312</v>
      </c>
      <c r="D10" s="55"/>
      <c r="G10" s="185" t="s">
        <v>507</v>
      </c>
      <c r="H10" s="162"/>
      <c r="I10" s="187" t="s">
        <v>324</v>
      </c>
      <c r="J10" s="188">
        <v>230000000</v>
      </c>
      <c r="K10" s="57"/>
      <c r="L10" s="191" t="s">
        <v>358</v>
      </c>
      <c r="M10" s="192" t="s">
        <v>344</v>
      </c>
      <c r="O10" s="219" t="s">
        <v>1519</v>
      </c>
      <c r="P10" s="219" t="s">
        <v>1568</v>
      </c>
      <c r="Q10" s="133"/>
    </row>
    <row r="11" spans="1:19">
      <c r="A11" s="170" t="s">
        <v>1479</v>
      </c>
      <c r="B11" s="168" t="s">
        <v>616</v>
      </c>
      <c r="C11" s="169" t="s">
        <v>312</v>
      </c>
      <c r="D11" s="55"/>
      <c r="G11" s="185" t="s">
        <v>505</v>
      </c>
      <c r="H11" s="162"/>
      <c r="I11" s="189" t="s">
        <v>325</v>
      </c>
      <c r="J11" s="190">
        <v>240000000</v>
      </c>
      <c r="K11" s="57"/>
      <c r="L11" s="191" t="s">
        <v>359</v>
      </c>
      <c r="M11" s="192">
        <v>10</v>
      </c>
      <c r="O11" s="219" t="s">
        <v>1524</v>
      </c>
      <c r="P11" s="219" t="s">
        <v>1572</v>
      </c>
      <c r="Q11" s="133"/>
    </row>
    <row r="12" spans="1:19">
      <c r="A12" s="170" t="s">
        <v>1480</v>
      </c>
      <c r="B12" s="168" t="s">
        <v>617</v>
      </c>
      <c r="C12" s="169" t="s">
        <v>312</v>
      </c>
      <c r="D12" s="55"/>
      <c r="G12" s="185" t="s">
        <v>506</v>
      </c>
      <c r="H12" s="162"/>
      <c r="L12" s="191" t="s">
        <v>360</v>
      </c>
      <c r="M12" s="192">
        <v>11</v>
      </c>
      <c r="O12" s="219" t="s">
        <v>1526</v>
      </c>
      <c r="P12" s="219" t="s">
        <v>1573</v>
      </c>
      <c r="Q12" s="133"/>
    </row>
    <row r="13" spans="1:19">
      <c r="A13" s="167" t="s">
        <v>42</v>
      </c>
      <c r="B13" s="168" t="s">
        <v>618</v>
      </c>
      <c r="C13" s="169" t="s">
        <v>312</v>
      </c>
      <c r="D13" s="55"/>
      <c r="G13" s="185" t="s">
        <v>551</v>
      </c>
      <c r="H13" s="162"/>
      <c r="L13" s="191" t="s">
        <v>361</v>
      </c>
      <c r="M13" s="192">
        <v>12</v>
      </c>
      <c r="O13" s="219" t="s">
        <v>1528</v>
      </c>
      <c r="P13" s="219" t="s">
        <v>1574</v>
      </c>
      <c r="Q13" s="133"/>
    </row>
    <row r="14" spans="1:19">
      <c r="A14" s="167" t="s">
        <v>557</v>
      </c>
      <c r="B14" s="168" t="s">
        <v>31</v>
      </c>
      <c r="C14" s="169" t="s">
        <v>312</v>
      </c>
      <c r="D14" s="55"/>
      <c r="G14" s="185" t="s">
        <v>552</v>
      </c>
      <c r="H14" s="162"/>
      <c r="L14" s="191" t="s">
        <v>362</v>
      </c>
      <c r="M14" s="192">
        <v>13</v>
      </c>
      <c r="O14" s="219" t="s">
        <v>1530</v>
      </c>
      <c r="P14" s="220" t="s">
        <v>1575</v>
      </c>
    </row>
    <row r="15" spans="1:19">
      <c r="A15" s="170" t="s">
        <v>1481</v>
      </c>
      <c r="B15" s="168" t="s">
        <v>37</v>
      </c>
      <c r="C15" s="169" t="s">
        <v>312</v>
      </c>
      <c r="D15" s="55"/>
      <c r="G15" s="185" t="s">
        <v>553</v>
      </c>
      <c r="H15" s="162"/>
      <c r="L15" s="191" t="s">
        <v>347</v>
      </c>
      <c r="M15" s="192">
        <v>14</v>
      </c>
      <c r="O15" s="219" t="s">
        <v>1532</v>
      </c>
      <c r="P15" s="220" t="s">
        <v>1577</v>
      </c>
    </row>
    <row r="16" spans="1:19">
      <c r="A16" s="167" t="s">
        <v>44</v>
      </c>
      <c r="B16" s="168" t="s">
        <v>38</v>
      </c>
      <c r="C16" s="169" t="s">
        <v>312</v>
      </c>
      <c r="D16" s="55"/>
      <c r="G16" s="185" t="s">
        <v>554</v>
      </c>
      <c r="H16" s="162"/>
      <c r="L16" s="191" t="s">
        <v>363</v>
      </c>
      <c r="M16" s="192">
        <v>15</v>
      </c>
      <c r="O16" s="219" t="s">
        <v>1533</v>
      </c>
      <c r="P16" s="220" t="s">
        <v>1578</v>
      </c>
    </row>
    <row r="17" spans="1:16">
      <c r="A17" s="167" t="s">
        <v>1609</v>
      </c>
      <c r="B17" s="168" t="s">
        <v>619</v>
      </c>
      <c r="C17" s="169" t="s">
        <v>312</v>
      </c>
      <c r="D17" s="55"/>
      <c r="G17" s="185" t="s">
        <v>555</v>
      </c>
      <c r="H17" s="162"/>
      <c r="L17" s="191" t="s">
        <v>364</v>
      </c>
      <c r="M17" s="192">
        <v>16</v>
      </c>
      <c r="O17" s="219" t="s">
        <v>1536</v>
      </c>
      <c r="P17" s="220" t="s">
        <v>1581</v>
      </c>
    </row>
    <row r="18" spans="1:16">
      <c r="A18" s="167" t="s">
        <v>48</v>
      </c>
      <c r="B18" s="168" t="s">
        <v>41</v>
      </c>
      <c r="C18" s="169" t="s">
        <v>312</v>
      </c>
      <c r="D18" s="55"/>
      <c r="G18" s="186" t="s">
        <v>556</v>
      </c>
      <c r="H18" s="162"/>
      <c r="L18" s="191" t="s">
        <v>365</v>
      </c>
      <c r="M18" s="192">
        <v>17</v>
      </c>
      <c r="O18" s="220" t="s">
        <v>1539</v>
      </c>
      <c r="P18" s="220" t="s">
        <v>1583</v>
      </c>
    </row>
    <row r="19" spans="1:16">
      <c r="A19" s="167" t="s">
        <v>1610</v>
      </c>
      <c r="B19" s="168" t="s">
        <v>620</v>
      </c>
      <c r="C19" s="169" t="s">
        <v>312</v>
      </c>
      <c r="D19" s="55"/>
      <c r="L19" s="191" t="s">
        <v>366</v>
      </c>
      <c r="M19" s="192">
        <v>18</v>
      </c>
      <c r="O19" s="220" t="s">
        <v>1541</v>
      </c>
      <c r="P19" s="182" t="s">
        <v>1586</v>
      </c>
    </row>
    <row r="20" spans="1:16">
      <c r="A20" s="167" t="s">
        <v>482</v>
      </c>
      <c r="B20" s="168" t="s">
        <v>621</v>
      </c>
      <c r="C20" s="169" t="s">
        <v>312</v>
      </c>
      <c r="D20" s="55"/>
      <c r="L20" s="191" t="s">
        <v>367</v>
      </c>
      <c r="M20" s="192">
        <v>19</v>
      </c>
      <c r="O20" s="220" t="s">
        <v>1544</v>
      </c>
    </row>
    <row r="21" spans="1:16">
      <c r="A21" s="167" t="s">
        <v>1656</v>
      </c>
      <c r="B21" s="168" t="s">
        <v>36</v>
      </c>
      <c r="C21" s="169" t="s">
        <v>312</v>
      </c>
      <c r="D21" s="55"/>
      <c r="L21" s="191" t="s">
        <v>368</v>
      </c>
      <c r="M21" s="192">
        <v>20</v>
      </c>
      <c r="O21" s="220" t="s">
        <v>1547</v>
      </c>
    </row>
    <row r="22" spans="1:16">
      <c r="A22" s="167" t="s">
        <v>1657</v>
      </c>
      <c r="B22" s="168" t="s">
        <v>622</v>
      </c>
      <c r="C22" s="169" t="s">
        <v>312</v>
      </c>
      <c r="D22" s="55"/>
      <c r="L22" s="191" t="s">
        <v>369</v>
      </c>
      <c r="M22" s="192">
        <v>21</v>
      </c>
      <c r="O22" s="220" t="s">
        <v>1548</v>
      </c>
    </row>
    <row r="23" spans="1:16">
      <c r="A23" s="167" t="s">
        <v>1611</v>
      </c>
      <c r="B23" s="168" t="s">
        <v>623</v>
      </c>
      <c r="C23" s="169" t="s">
        <v>312</v>
      </c>
      <c r="D23" s="55"/>
      <c r="L23" s="191" t="s">
        <v>370</v>
      </c>
      <c r="M23" s="192">
        <v>22</v>
      </c>
      <c r="O23" s="182" t="s">
        <v>1550</v>
      </c>
    </row>
    <row r="24" spans="1:16">
      <c r="A24" s="167" t="s">
        <v>1612</v>
      </c>
      <c r="B24" s="168" t="s">
        <v>624</v>
      </c>
      <c r="C24" s="169" t="s">
        <v>312</v>
      </c>
      <c r="D24" s="55"/>
      <c r="L24" s="191" t="s">
        <v>371</v>
      </c>
      <c r="M24" s="192">
        <v>23</v>
      </c>
    </row>
    <row r="25" spans="1:16">
      <c r="A25" s="167" t="s">
        <v>513</v>
      </c>
      <c r="B25" s="168" t="s">
        <v>45</v>
      </c>
      <c r="C25" s="169" t="s">
        <v>312</v>
      </c>
      <c r="D25" s="55"/>
      <c r="L25" s="191" t="s">
        <v>372</v>
      </c>
      <c r="M25" s="192">
        <v>24</v>
      </c>
    </row>
    <row r="26" spans="1:16">
      <c r="A26" s="167" t="s">
        <v>1482</v>
      </c>
      <c r="B26" s="168" t="s">
        <v>625</v>
      </c>
      <c r="C26" s="169" t="s">
        <v>312</v>
      </c>
      <c r="D26" s="55"/>
      <c r="L26" s="191" t="s">
        <v>547</v>
      </c>
      <c r="M26" s="192">
        <v>25</v>
      </c>
    </row>
    <row r="27" spans="1:16">
      <c r="A27" s="167" t="s">
        <v>1490</v>
      </c>
      <c r="B27" s="168" t="s">
        <v>626</v>
      </c>
      <c r="C27" s="169" t="s">
        <v>312</v>
      </c>
      <c r="D27" s="55"/>
      <c r="L27" s="191" t="s">
        <v>548</v>
      </c>
      <c r="M27" s="192">
        <v>26</v>
      </c>
    </row>
    <row r="28" spans="1:16">
      <c r="A28" s="167" t="s">
        <v>559</v>
      </c>
      <c r="B28" s="168" t="s">
        <v>627</v>
      </c>
      <c r="C28" s="169" t="s">
        <v>312</v>
      </c>
      <c r="D28" s="55"/>
      <c r="L28" s="191" t="s">
        <v>373</v>
      </c>
      <c r="M28" s="192">
        <v>27</v>
      </c>
    </row>
    <row r="29" spans="1:16">
      <c r="A29" s="167" t="s">
        <v>1487</v>
      </c>
      <c r="B29" s="168" t="s">
        <v>628</v>
      </c>
      <c r="C29" s="169" t="s">
        <v>312</v>
      </c>
      <c r="D29" s="55"/>
      <c r="L29" s="191" t="s">
        <v>374</v>
      </c>
      <c r="M29" s="192">
        <v>28</v>
      </c>
    </row>
    <row r="30" spans="1:16">
      <c r="A30" s="170" t="s">
        <v>1484</v>
      </c>
      <c r="B30" s="168" t="s">
        <v>629</v>
      </c>
      <c r="C30" s="169" t="s">
        <v>312</v>
      </c>
      <c r="D30" s="55"/>
      <c r="L30" s="191" t="s">
        <v>375</v>
      </c>
      <c r="M30" s="192">
        <v>29</v>
      </c>
    </row>
    <row r="31" spans="1:16">
      <c r="A31" s="167" t="s">
        <v>1483</v>
      </c>
      <c r="B31" s="168" t="s">
        <v>49</v>
      </c>
      <c r="C31" s="169" t="s">
        <v>312</v>
      </c>
      <c r="D31" s="55"/>
      <c r="L31" s="191" t="s">
        <v>348</v>
      </c>
      <c r="M31" s="192">
        <v>30</v>
      </c>
    </row>
    <row r="32" spans="1:16">
      <c r="A32" s="170" t="s">
        <v>1658</v>
      </c>
      <c r="B32" s="168" t="s">
        <v>43</v>
      </c>
      <c r="C32" s="169" t="s">
        <v>312</v>
      </c>
      <c r="D32" s="55"/>
      <c r="L32" s="191" t="s">
        <v>376</v>
      </c>
      <c r="M32" s="192">
        <v>31</v>
      </c>
    </row>
    <row r="33" spans="1:13">
      <c r="A33" s="170" t="s">
        <v>1659</v>
      </c>
      <c r="B33" s="168" t="s">
        <v>1485</v>
      </c>
      <c r="C33" s="169" t="s">
        <v>312</v>
      </c>
      <c r="D33" s="55"/>
      <c r="L33" s="191" t="s">
        <v>377</v>
      </c>
      <c r="M33" s="192">
        <v>32</v>
      </c>
    </row>
    <row r="34" spans="1:13">
      <c r="A34" s="170" t="s">
        <v>1660</v>
      </c>
      <c r="B34" s="168" t="s">
        <v>1486</v>
      </c>
      <c r="C34" s="169" t="s">
        <v>312</v>
      </c>
      <c r="D34" s="55"/>
      <c r="L34" s="191" t="s">
        <v>378</v>
      </c>
      <c r="M34" s="192">
        <v>33</v>
      </c>
    </row>
    <row r="35" spans="1:13">
      <c r="A35" s="170" t="s">
        <v>1661</v>
      </c>
      <c r="B35" s="168" t="s">
        <v>1488</v>
      </c>
      <c r="C35" s="169" t="s">
        <v>312</v>
      </c>
      <c r="D35" s="55"/>
      <c r="L35" s="191" t="s">
        <v>379</v>
      </c>
      <c r="M35" s="192">
        <v>34</v>
      </c>
    </row>
    <row r="36" spans="1:13">
      <c r="A36" s="167" t="s">
        <v>1662</v>
      </c>
      <c r="B36" s="168" t="s">
        <v>1489</v>
      </c>
      <c r="C36" s="169" t="s">
        <v>312</v>
      </c>
      <c r="D36" s="55"/>
      <c r="L36" s="191" t="s">
        <v>380</v>
      </c>
      <c r="M36" s="192">
        <v>35</v>
      </c>
    </row>
    <row r="37" spans="1:13">
      <c r="A37" s="170" t="s">
        <v>136</v>
      </c>
      <c r="B37" s="171" t="s">
        <v>1663</v>
      </c>
      <c r="C37" s="172" t="s">
        <v>312</v>
      </c>
      <c r="D37" s="4"/>
      <c r="L37" s="191" t="s">
        <v>381</v>
      </c>
      <c r="M37" s="192">
        <v>36</v>
      </c>
    </row>
    <row r="38" spans="1:13">
      <c r="A38" s="170" t="s">
        <v>525</v>
      </c>
      <c r="B38" s="171" t="s">
        <v>587</v>
      </c>
      <c r="C38" s="172" t="s">
        <v>1452</v>
      </c>
      <c r="D38" s="4"/>
      <c r="L38" s="191" t="s">
        <v>382</v>
      </c>
      <c r="M38" s="192">
        <v>37</v>
      </c>
    </row>
    <row r="39" spans="1:13">
      <c r="A39" s="170" t="s">
        <v>1592</v>
      </c>
      <c r="B39" s="171" t="s">
        <v>630</v>
      </c>
      <c r="C39" s="172" t="s">
        <v>1452</v>
      </c>
      <c r="D39" s="4"/>
      <c r="L39" s="191" t="s">
        <v>383</v>
      </c>
      <c r="M39" s="192">
        <v>38</v>
      </c>
    </row>
    <row r="40" spans="1:13">
      <c r="A40" s="170" t="s">
        <v>394</v>
      </c>
      <c r="B40" s="171" t="s">
        <v>631</v>
      </c>
      <c r="C40" s="172" t="s">
        <v>1452</v>
      </c>
      <c r="D40" s="4"/>
      <c r="L40" s="191" t="s">
        <v>384</v>
      </c>
      <c r="M40" s="192">
        <v>39</v>
      </c>
    </row>
    <row r="41" spans="1:13">
      <c r="A41" s="170" t="s">
        <v>1453</v>
      </c>
      <c r="B41" s="171" t="s">
        <v>632</v>
      </c>
      <c r="C41" s="172" t="s">
        <v>1452</v>
      </c>
      <c r="D41" s="4"/>
      <c r="L41" s="191" t="s">
        <v>385</v>
      </c>
      <c r="M41" s="192">
        <v>40</v>
      </c>
    </row>
    <row r="42" spans="1:13">
      <c r="A42" s="170" t="s">
        <v>395</v>
      </c>
      <c r="B42" s="171" t="s">
        <v>633</v>
      </c>
      <c r="C42" s="172" t="s">
        <v>1452</v>
      </c>
      <c r="D42" s="4"/>
      <c r="L42" s="191" t="s">
        <v>386</v>
      </c>
      <c r="M42" s="192">
        <v>41</v>
      </c>
    </row>
    <row r="43" spans="1:13">
      <c r="A43" s="170" t="s">
        <v>50</v>
      </c>
      <c r="B43" s="171" t="s">
        <v>634</v>
      </c>
      <c r="C43" s="172" t="s">
        <v>1452</v>
      </c>
      <c r="D43" s="4"/>
      <c r="L43" s="191" t="s">
        <v>387</v>
      </c>
      <c r="M43" s="192">
        <v>42</v>
      </c>
    </row>
    <row r="44" spans="1:13">
      <c r="A44" s="170" t="s">
        <v>1454</v>
      </c>
      <c r="B44" s="171" t="s">
        <v>635</v>
      </c>
      <c r="C44" s="172" t="s">
        <v>1452</v>
      </c>
      <c r="D44" s="4"/>
      <c r="L44" s="191" t="s">
        <v>388</v>
      </c>
      <c r="M44" s="192">
        <v>43</v>
      </c>
    </row>
    <row r="45" spans="1:13">
      <c r="A45" s="170" t="s">
        <v>399</v>
      </c>
      <c r="B45" s="171" t="s">
        <v>636</v>
      </c>
      <c r="C45" s="172" t="s">
        <v>1452</v>
      </c>
      <c r="D45" s="4"/>
      <c r="L45" s="191" t="s">
        <v>389</v>
      </c>
      <c r="M45" s="192">
        <v>44</v>
      </c>
    </row>
    <row r="46" spans="1:13">
      <c r="A46" s="170" t="s">
        <v>400</v>
      </c>
      <c r="B46" s="171" t="s">
        <v>588</v>
      </c>
      <c r="C46" s="172" t="s">
        <v>1452</v>
      </c>
      <c r="D46" s="4"/>
      <c r="L46" s="191" t="s">
        <v>390</v>
      </c>
      <c r="M46" s="192">
        <v>45</v>
      </c>
    </row>
    <row r="47" spans="1:13">
      <c r="A47" s="170" t="s">
        <v>401</v>
      </c>
      <c r="B47" s="171" t="s">
        <v>589</v>
      </c>
      <c r="C47" s="172" t="s">
        <v>1452</v>
      </c>
      <c r="D47" s="4"/>
      <c r="L47" s="191" t="s">
        <v>349</v>
      </c>
      <c r="M47" s="192">
        <v>46</v>
      </c>
    </row>
    <row r="48" spans="1:13">
      <c r="A48" s="170" t="s">
        <v>1593</v>
      </c>
      <c r="B48" s="171" t="s">
        <v>590</v>
      </c>
      <c r="C48" s="172" t="s">
        <v>1452</v>
      </c>
      <c r="D48" s="4"/>
      <c r="L48" s="191" t="s">
        <v>549</v>
      </c>
      <c r="M48" s="192">
        <v>47</v>
      </c>
    </row>
    <row r="49" spans="1:13">
      <c r="A49" s="170" t="s">
        <v>414</v>
      </c>
      <c r="B49" s="171" t="s">
        <v>591</v>
      </c>
      <c r="C49" s="172" t="s">
        <v>1452</v>
      </c>
      <c r="D49" s="4"/>
      <c r="L49" s="193" t="s">
        <v>550</v>
      </c>
      <c r="M49" s="194">
        <v>49</v>
      </c>
    </row>
    <row r="50" spans="1:13">
      <c r="A50" s="170" t="s">
        <v>430</v>
      </c>
      <c r="B50" s="171" t="s">
        <v>592</v>
      </c>
      <c r="C50" s="172" t="s">
        <v>1452</v>
      </c>
      <c r="D50" s="4"/>
    </row>
    <row r="51" spans="1:13">
      <c r="A51" s="170" t="s">
        <v>426</v>
      </c>
      <c r="B51" s="171" t="s">
        <v>593</v>
      </c>
      <c r="C51" s="172" t="s">
        <v>1452</v>
      </c>
      <c r="D51" s="4"/>
    </row>
    <row r="52" spans="1:13">
      <c r="A52" s="170" t="s">
        <v>427</v>
      </c>
      <c r="B52" s="171" t="s">
        <v>594</v>
      </c>
      <c r="C52" s="172" t="s">
        <v>1452</v>
      </c>
      <c r="D52" s="4"/>
    </row>
    <row r="53" spans="1:13">
      <c r="A53" s="170" t="s">
        <v>499</v>
      </c>
      <c r="B53" s="171" t="s">
        <v>595</v>
      </c>
      <c r="C53" s="172" t="s">
        <v>1452</v>
      </c>
      <c r="D53" s="4"/>
    </row>
    <row r="54" spans="1:13">
      <c r="A54" s="170" t="s">
        <v>434</v>
      </c>
      <c r="B54" s="171" t="s">
        <v>637</v>
      </c>
      <c r="C54" s="172" t="s">
        <v>1452</v>
      </c>
      <c r="D54" s="4"/>
    </row>
    <row r="55" spans="1:13">
      <c r="A55" s="170" t="s">
        <v>441</v>
      </c>
      <c r="B55" s="171" t="s">
        <v>638</v>
      </c>
      <c r="C55" s="172" t="s">
        <v>1452</v>
      </c>
      <c r="D55" s="4"/>
    </row>
    <row r="56" spans="1:13">
      <c r="A56" s="170" t="s">
        <v>444</v>
      </c>
      <c r="B56" s="171" t="s">
        <v>596</v>
      </c>
      <c r="C56" s="172" t="s">
        <v>1452</v>
      </c>
      <c r="D56" s="4"/>
    </row>
    <row r="57" spans="1:13">
      <c r="A57" s="170" t="s">
        <v>447</v>
      </c>
      <c r="B57" s="171" t="s">
        <v>597</v>
      </c>
      <c r="C57" s="172" t="s">
        <v>1452</v>
      </c>
      <c r="D57" s="4"/>
    </row>
    <row r="58" spans="1:13">
      <c r="A58" s="170" t="s">
        <v>442</v>
      </c>
      <c r="B58" s="171" t="s">
        <v>598</v>
      </c>
      <c r="C58" s="172" t="s">
        <v>1452</v>
      </c>
      <c r="D58" s="4"/>
    </row>
    <row r="59" spans="1:13">
      <c r="A59" s="170" t="s">
        <v>403</v>
      </c>
      <c r="B59" s="171" t="s">
        <v>639</v>
      </c>
      <c r="C59" s="172" t="s">
        <v>1452</v>
      </c>
      <c r="D59" s="4"/>
    </row>
    <row r="60" spans="1:13">
      <c r="A60" s="170" t="s">
        <v>392</v>
      </c>
      <c r="B60" s="171" t="s">
        <v>599</v>
      </c>
      <c r="C60" s="172" t="s">
        <v>1452</v>
      </c>
      <c r="D60" s="4"/>
    </row>
    <row r="61" spans="1:13">
      <c r="A61" s="170" t="s">
        <v>1455</v>
      </c>
      <c r="B61" s="171" t="s">
        <v>600</v>
      </c>
      <c r="C61" s="172" t="s">
        <v>1452</v>
      </c>
      <c r="D61" s="4"/>
    </row>
    <row r="62" spans="1:13">
      <c r="A62" s="170" t="s">
        <v>397</v>
      </c>
      <c r="B62" s="171" t="s">
        <v>601</v>
      </c>
      <c r="C62" s="172" t="s">
        <v>1452</v>
      </c>
      <c r="D62" s="4"/>
    </row>
    <row r="63" spans="1:13">
      <c r="A63" s="170" t="s">
        <v>396</v>
      </c>
      <c r="B63" s="171" t="s">
        <v>640</v>
      </c>
      <c r="C63" s="172" t="s">
        <v>1452</v>
      </c>
      <c r="D63" s="4"/>
    </row>
    <row r="64" spans="1:13">
      <c r="A64" s="170" t="s">
        <v>51</v>
      </c>
      <c r="B64" s="171" t="s">
        <v>641</v>
      </c>
      <c r="C64" s="172" t="s">
        <v>1452</v>
      </c>
      <c r="D64" s="4"/>
    </row>
    <row r="65" spans="1:4">
      <c r="A65" s="170" t="s">
        <v>1594</v>
      </c>
      <c r="B65" s="171" t="s">
        <v>642</v>
      </c>
      <c r="C65" s="172" t="s">
        <v>1452</v>
      </c>
      <c r="D65" s="4"/>
    </row>
    <row r="66" spans="1:4">
      <c r="A66" s="170" t="s">
        <v>1595</v>
      </c>
      <c r="B66" s="171" t="s">
        <v>643</v>
      </c>
      <c r="C66" s="172" t="s">
        <v>1452</v>
      </c>
      <c r="D66" s="4"/>
    </row>
    <row r="67" spans="1:4">
      <c r="A67" s="170" t="s">
        <v>1596</v>
      </c>
      <c r="B67" s="171" t="s">
        <v>644</v>
      </c>
      <c r="C67" s="172" t="s">
        <v>1452</v>
      </c>
      <c r="D67" s="4"/>
    </row>
    <row r="68" spans="1:4">
      <c r="A68" s="170" t="s">
        <v>1597</v>
      </c>
      <c r="B68" s="171" t="s">
        <v>645</v>
      </c>
      <c r="C68" s="172" t="s">
        <v>1452</v>
      </c>
      <c r="D68" s="4"/>
    </row>
    <row r="69" spans="1:4">
      <c r="A69" s="170" t="s">
        <v>1456</v>
      </c>
      <c r="B69" s="171" t="s">
        <v>646</v>
      </c>
      <c r="C69" s="172" t="s">
        <v>1452</v>
      </c>
      <c r="D69" s="4"/>
    </row>
    <row r="70" spans="1:4">
      <c r="A70" s="170" t="s">
        <v>417</v>
      </c>
      <c r="B70" s="171" t="s">
        <v>602</v>
      </c>
      <c r="C70" s="172" t="s">
        <v>1452</v>
      </c>
      <c r="D70" s="4"/>
    </row>
    <row r="71" spans="1:4">
      <c r="A71" s="170" t="s">
        <v>1457</v>
      </c>
      <c r="B71" s="171" t="s">
        <v>603</v>
      </c>
      <c r="C71" s="172" t="s">
        <v>1452</v>
      </c>
      <c r="D71" s="4"/>
    </row>
    <row r="72" spans="1:4">
      <c r="A72" s="170" t="s">
        <v>502</v>
      </c>
      <c r="B72" s="171" t="s">
        <v>604</v>
      </c>
      <c r="C72" s="172" t="s">
        <v>1452</v>
      </c>
      <c r="D72" s="4"/>
    </row>
    <row r="73" spans="1:4">
      <c r="A73" s="170" t="s">
        <v>423</v>
      </c>
      <c r="B73" s="171" t="s">
        <v>647</v>
      </c>
      <c r="C73" s="172" t="s">
        <v>1452</v>
      </c>
      <c r="D73" s="4"/>
    </row>
    <row r="74" spans="1:4">
      <c r="A74" s="170" t="s">
        <v>445</v>
      </c>
      <c r="B74" s="171" t="s">
        <v>648</v>
      </c>
      <c r="C74" s="172" t="s">
        <v>1452</v>
      </c>
      <c r="D74" s="4"/>
    </row>
    <row r="75" spans="1:4">
      <c r="A75" s="170" t="s">
        <v>526</v>
      </c>
      <c r="B75" s="171" t="s">
        <v>649</v>
      </c>
      <c r="C75" s="172" t="s">
        <v>1452</v>
      </c>
      <c r="D75" s="4"/>
    </row>
    <row r="76" spans="1:4">
      <c r="A76" s="170" t="s">
        <v>1458</v>
      </c>
      <c r="B76" s="171" t="s">
        <v>650</v>
      </c>
      <c r="C76" s="172" t="s">
        <v>1452</v>
      </c>
      <c r="D76" s="4"/>
    </row>
    <row r="77" spans="1:4">
      <c r="A77" s="170" t="s">
        <v>412</v>
      </c>
      <c r="B77" s="171" t="s">
        <v>605</v>
      </c>
      <c r="C77" s="172" t="s">
        <v>1452</v>
      </c>
      <c r="D77" s="4"/>
    </row>
    <row r="78" spans="1:4">
      <c r="A78" s="170" t="s">
        <v>420</v>
      </c>
      <c r="B78" s="171" t="s">
        <v>651</v>
      </c>
      <c r="C78" s="172" t="s">
        <v>1452</v>
      </c>
      <c r="D78" s="4"/>
    </row>
    <row r="79" spans="1:4">
      <c r="A79" s="170" t="s">
        <v>418</v>
      </c>
      <c r="B79" s="171" t="s">
        <v>652</v>
      </c>
      <c r="C79" s="172" t="s">
        <v>1452</v>
      </c>
      <c r="D79" s="4"/>
    </row>
    <row r="80" spans="1:4">
      <c r="A80" s="170" t="s">
        <v>446</v>
      </c>
      <c r="B80" s="171" t="s">
        <v>653</v>
      </c>
      <c r="C80" s="172" t="s">
        <v>1452</v>
      </c>
      <c r="D80" s="4"/>
    </row>
    <row r="81" spans="1:4">
      <c r="A81" s="170" t="s">
        <v>527</v>
      </c>
      <c r="B81" s="171" t="s">
        <v>654</v>
      </c>
      <c r="C81" s="172" t="s">
        <v>1452</v>
      </c>
      <c r="D81" s="4"/>
    </row>
    <row r="82" spans="1:4">
      <c r="A82" s="170" t="s">
        <v>405</v>
      </c>
      <c r="B82" s="171" t="s">
        <v>655</v>
      </c>
      <c r="C82" s="172" t="s">
        <v>1452</v>
      </c>
      <c r="D82" s="4"/>
    </row>
    <row r="83" spans="1:4">
      <c r="A83" s="170" t="s">
        <v>413</v>
      </c>
      <c r="B83" s="171" t="s">
        <v>656</v>
      </c>
      <c r="C83" s="172" t="s">
        <v>1452</v>
      </c>
      <c r="D83" s="4"/>
    </row>
    <row r="84" spans="1:4">
      <c r="A84" s="170" t="s">
        <v>438</v>
      </c>
      <c r="B84" s="171" t="s">
        <v>657</v>
      </c>
      <c r="C84" s="172" t="s">
        <v>1452</v>
      </c>
      <c r="D84" s="4"/>
    </row>
    <row r="85" spans="1:4">
      <c r="A85" s="170" t="s">
        <v>1459</v>
      </c>
      <c r="B85" s="171" t="s">
        <v>658</v>
      </c>
      <c r="C85" s="172" t="s">
        <v>1452</v>
      </c>
      <c r="D85" s="4"/>
    </row>
    <row r="86" spans="1:4">
      <c r="A86" s="170" t="s">
        <v>500</v>
      </c>
      <c r="B86" s="171" t="s">
        <v>659</v>
      </c>
      <c r="C86" s="172" t="s">
        <v>1452</v>
      </c>
      <c r="D86" s="4"/>
    </row>
    <row r="87" spans="1:4">
      <c r="A87" s="170" t="s">
        <v>1460</v>
      </c>
      <c r="B87" s="171" t="s">
        <v>660</v>
      </c>
      <c r="C87" s="172" t="s">
        <v>1452</v>
      </c>
      <c r="D87" s="4"/>
    </row>
    <row r="88" spans="1:4">
      <c r="A88" s="170" t="s">
        <v>404</v>
      </c>
      <c r="B88" s="171" t="s">
        <v>661</v>
      </c>
      <c r="C88" s="172" t="s">
        <v>1452</v>
      </c>
      <c r="D88" s="4"/>
    </row>
    <row r="89" spans="1:4">
      <c r="A89" s="170" t="s">
        <v>443</v>
      </c>
      <c r="B89" s="171" t="s">
        <v>662</v>
      </c>
      <c r="C89" s="172" t="s">
        <v>1452</v>
      </c>
      <c r="D89" s="4"/>
    </row>
    <row r="90" spans="1:4">
      <c r="A90" s="170" t="s">
        <v>1461</v>
      </c>
      <c r="B90" s="171" t="s">
        <v>663</v>
      </c>
      <c r="C90" s="172" t="s">
        <v>1452</v>
      </c>
      <c r="D90" s="4"/>
    </row>
    <row r="91" spans="1:4">
      <c r="A91" s="170" t="s">
        <v>416</v>
      </c>
      <c r="B91" s="171" t="s">
        <v>664</v>
      </c>
      <c r="C91" s="172" t="s">
        <v>1452</v>
      </c>
      <c r="D91" s="4"/>
    </row>
    <row r="92" spans="1:4">
      <c r="A92" s="170" t="s">
        <v>393</v>
      </c>
      <c r="B92" s="171" t="s">
        <v>665</v>
      </c>
      <c r="C92" s="172" t="s">
        <v>1452</v>
      </c>
      <c r="D92" s="4"/>
    </row>
    <row r="93" spans="1:4">
      <c r="A93" s="170" t="s">
        <v>1462</v>
      </c>
      <c r="B93" s="171" t="s">
        <v>666</v>
      </c>
      <c r="C93" s="172" t="s">
        <v>1452</v>
      </c>
      <c r="D93" s="4"/>
    </row>
    <row r="94" spans="1:4">
      <c r="A94" s="170" t="s">
        <v>421</v>
      </c>
      <c r="B94" s="171" t="s">
        <v>667</v>
      </c>
      <c r="C94" s="172" t="s">
        <v>1452</v>
      </c>
      <c r="D94" s="4"/>
    </row>
    <row r="95" spans="1:4">
      <c r="A95" s="170" t="s">
        <v>411</v>
      </c>
      <c r="B95" s="171" t="s">
        <v>668</v>
      </c>
      <c r="C95" s="172" t="s">
        <v>1452</v>
      </c>
      <c r="D95" s="4"/>
    </row>
    <row r="96" spans="1:4">
      <c r="A96" s="170" t="s">
        <v>503</v>
      </c>
      <c r="B96" s="171" t="s">
        <v>669</v>
      </c>
      <c r="C96" s="172" t="s">
        <v>1452</v>
      </c>
      <c r="D96" s="4"/>
    </row>
    <row r="97" spans="1:4">
      <c r="A97" s="170" t="s">
        <v>406</v>
      </c>
      <c r="B97" s="171" t="s">
        <v>670</v>
      </c>
      <c r="C97" s="172" t="s">
        <v>1452</v>
      </c>
      <c r="D97" s="4"/>
    </row>
    <row r="98" spans="1:4">
      <c r="A98" s="170" t="s">
        <v>422</v>
      </c>
      <c r="B98" s="171" t="s">
        <v>671</v>
      </c>
      <c r="C98" s="172" t="s">
        <v>1452</v>
      </c>
      <c r="D98" s="4"/>
    </row>
    <row r="99" spans="1:4">
      <c r="A99" s="170" t="s">
        <v>415</v>
      </c>
      <c r="B99" s="171" t="s">
        <v>672</v>
      </c>
      <c r="C99" s="172" t="s">
        <v>1452</v>
      </c>
      <c r="D99" s="4"/>
    </row>
    <row r="100" spans="1:4">
      <c r="A100" s="170" t="s">
        <v>424</v>
      </c>
      <c r="B100" s="171" t="s">
        <v>673</v>
      </c>
      <c r="C100" s="172" t="s">
        <v>1452</v>
      </c>
      <c r="D100" s="4"/>
    </row>
    <row r="101" spans="1:4">
      <c r="A101" s="170" t="s">
        <v>448</v>
      </c>
      <c r="B101" s="171" t="s">
        <v>674</v>
      </c>
      <c r="C101" s="172" t="s">
        <v>1452</v>
      </c>
      <c r="D101" s="4"/>
    </row>
    <row r="102" spans="1:4">
      <c r="A102" s="170" t="s">
        <v>425</v>
      </c>
      <c r="B102" s="171" t="s">
        <v>675</v>
      </c>
      <c r="C102" s="172" t="s">
        <v>1452</v>
      </c>
      <c r="D102" s="4"/>
    </row>
    <row r="103" spans="1:4">
      <c r="A103" s="170" t="s">
        <v>439</v>
      </c>
      <c r="B103" s="171" t="s">
        <v>676</v>
      </c>
      <c r="C103" s="172" t="s">
        <v>1452</v>
      </c>
      <c r="D103" s="4"/>
    </row>
    <row r="104" spans="1:4">
      <c r="A104" s="170" t="s">
        <v>428</v>
      </c>
      <c r="B104" s="171" t="s">
        <v>677</v>
      </c>
      <c r="C104" s="172" t="s">
        <v>1452</v>
      </c>
      <c r="D104" s="4"/>
    </row>
    <row r="105" spans="1:4">
      <c r="A105" s="170" t="s">
        <v>407</v>
      </c>
      <c r="B105" s="171" t="s">
        <v>678</v>
      </c>
      <c r="C105" s="172" t="s">
        <v>1452</v>
      </c>
      <c r="D105" s="4"/>
    </row>
    <row r="106" spans="1:4">
      <c r="A106" s="170" t="s">
        <v>429</v>
      </c>
      <c r="B106" s="171" t="s">
        <v>679</v>
      </c>
      <c r="C106" s="172" t="s">
        <v>1452</v>
      </c>
      <c r="D106" s="4"/>
    </row>
    <row r="107" spans="1:4">
      <c r="A107" s="170" t="s">
        <v>431</v>
      </c>
      <c r="B107" s="171" t="s">
        <v>680</v>
      </c>
      <c r="C107" s="172" t="s">
        <v>1452</v>
      </c>
      <c r="D107" s="4"/>
    </row>
    <row r="108" spans="1:4">
      <c r="A108" s="170" t="s">
        <v>432</v>
      </c>
      <c r="B108" s="171" t="s">
        <v>681</v>
      </c>
      <c r="C108" s="172" t="s">
        <v>1452</v>
      </c>
      <c r="D108" s="4"/>
    </row>
    <row r="109" spans="1:4">
      <c r="A109" s="170" t="s">
        <v>1463</v>
      </c>
      <c r="B109" s="171" t="s">
        <v>682</v>
      </c>
      <c r="C109" s="172" t="s">
        <v>1452</v>
      </c>
      <c r="D109" s="4"/>
    </row>
    <row r="110" spans="1:4">
      <c r="A110" s="170" t="s">
        <v>1464</v>
      </c>
      <c r="B110" s="171" t="s">
        <v>683</v>
      </c>
      <c r="C110" s="172" t="s">
        <v>1452</v>
      </c>
      <c r="D110" s="4"/>
    </row>
    <row r="111" spans="1:4">
      <c r="A111" s="170" t="s">
        <v>1598</v>
      </c>
      <c r="B111" s="171" t="s">
        <v>684</v>
      </c>
      <c r="C111" s="172" t="s">
        <v>1452</v>
      </c>
      <c r="D111" s="4"/>
    </row>
    <row r="112" spans="1:4">
      <c r="A112" s="170" t="s">
        <v>408</v>
      </c>
      <c r="B112" s="171" t="s">
        <v>685</v>
      </c>
      <c r="C112" s="172" t="s">
        <v>1452</v>
      </c>
      <c r="D112" s="4"/>
    </row>
    <row r="113" spans="1:4">
      <c r="A113" s="170" t="s">
        <v>440</v>
      </c>
      <c r="B113" s="171" t="s">
        <v>686</v>
      </c>
      <c r="C113" s="172" t="s">
        <v>1452</v>
      </c>
      <c r="D113" s="4"/>
    </row>
    <row r="114" spans="1:4">
      <c r="A114" s="170" t="s">
        <v>433</v>
      </c>
      <c r="B114" s="171" t="s">
        <v>687</v>
      </c>
      <c r="C114" s="172" t="s">
        <v>1452</v>
      </c>
      <c r="D114" s="4"/>
    </row>
    <row r="115" spans="1:4">
      <c r="A115" s="170" t="s">
        <v>504</v>
      </c>
      <c r="B115" s="171" t="s">
        <v>688</v>
      </c>
      <c r="C115" s="172" t="s">
        <v>1452</v>
      </c>
      <c r="D115" s="4"/>
    </row>
    <row r="116" spans="1:4">
      <c r="A116" s="170" t="s">
        <v>1599</v>
      </c>
      <c r="B116" s="171" t="s">
        <v>689</v>
      </c>
      <c r="C116" s="172" t="s">
        <v>1452</v>
      </c>
      <c r="D116" s="4"/>
    </row>
    <row r="117" spans="1:4">
      <c r="A117" s="170" t="s">
        <v>410</v>
      </c>
      <c r="B117" s="171" t="s">
        <v>690</v>
      </c>
      <c r="C117" s="172" t="s">
        <v>1452</v>
      </c>
      <c r="D117" s="4"/>
    </row>
    <row r="118" spans="1:4">
      <c r="A118" s="170" t="s">
        <v>409</v>
      </c>
      <c r="B118" s="171" t="s">
        <v>691</v>
      </c>
      <c r="C118" s="172" t="s">
        <v>1452</v>
      </c>
      <c r="D118" s="4"/>
    </row>
    <row r="119" spans="1:4">
      <c r="A119" s="170" t="s">
        <v>435</v>
      </c>
      <c r="B119" s="171" t="s">
        <v>1465</v>
      </c>
      <c r="C119" s="172" t="s">
        <v>1452</v>
      </c>
      <c r="D119" s="4"/>
    </row>
    <row r="120" spans="1:4">
      <c r="A120" s="170" t="s">
        <v>1466</v>
      </c>
      <c r="B120" s="171" t="s">
        <v>1467</v>
      </c>
      <c r="C120" s="172" t="s">
        <v>1452</v>
      </c>
      <c r="D120" s="4"/>
    </row>
    <row r="121" spans="1:4">
      <c r="A121" s="170" t="s">
        <v>436</v>
      </c>
      <c r="B121" s="171" t="s">
        <v>1468</v>
      </c>
      <c r="C121" s="172" t="s">
        <v>1452</v>
      </c>
      <c r="D121" s="4"/>
    </row>
    <row r="122" spans="1:4">
      <c r="A122" s="170" t="s">
        <v>501</v>
      </c>
      <c r="B122" s="171" t="s">
        <v>1469</v>
      </c>
      <c r="C122" s="172" t="s">
        <v>1452</v>
      </c>
      <c r="D122" s="4"/>
    </row>
    <row r="123" spans="1:4">
      <c r="A123" s="170" t="s">
        <v>437</v>
      </c>
      <c r="B123" s="171" t="s">
        <v>1470</v>
      </c>
      <c r="C123" s="172" t="s">
        <v>1452</v>
      </c>
      <c r="D123" s="4"/>
    </row>
    <row r="124" spans="1:4">
      <c r="A124" s="170" t="s">
        <v>402</v>
      </c>
      <c r="B124" s="171" t="s">
        <v>1471</v>
      </c>
      <c r="C124" s="172" t="s">
        <v>1452</v>
      </c>
      <c r="D124" s="4"/>
    </row>
    <row r="125" spans="1:4">
      <c r="A125" s="170" t="s">
        <v>1472</v>
      </c>
      <c r="B125" s="171" t="s">
        <v>1473</v>
      </c>
      <c r="C125" s="172" t="s">
        <v>1452</v>
      </c>
      <c r="D125" s="4"/>
    </row>
    <row r="126" spans="1:4">
      <c r="A126" s="170" t="s">
        <v>419</v>
      </c>
      <c r="B126" s="171" t="s">
        <v>1474</v>
      </c>
      <c r="C126" s="172" t="s">
        <v>1452</v>
      </c>
      <c r="D126" s="4"/>
    </row>
    <row r="127" spans="1:4">
      <c r="A127" s="170" t="s">
        <v>398</v>
      </c>
      <c r="B127" s="171" t="s">
        <v>1475</v>
      </c>
      <c r="C127" s="172" t="s">
        <v>1452</v>
      </c>
      <c r="D127" s="4"/>
    </row>
    <row r="128" spans="1:4">
      <c r="A128" s="167" t="s">
        <v>1476</v>
      </c>
      <c r="B128" s="168" t="s">
        <v>1477</v>
      </c>
      <c r="C128" s="169" t="s">
        <v>1452</v>
      </c>
      <c r="D128" s="55"/>
    </row>
    <row r="129" spans="1:4">
      <c r="A129" s="167" t="s">
        <v>1664</v>
      </c>
      <c r="B129" s="168" t="s">
        <v>1665</v>
      </c>
      <c r="C129" s="169" t="s">
        <v>1452</v>
      </c>
      <c r="D129" s="55"/>
    </row>
    <row r="130" spans="1:4">
      <c r="A130" s="167" t="s">
        <v>1666</v>
      </c>
      <c r="B130" s="168" t="s">
        <v>1667</v>
      </c>
      <c r="C130" s="169" t="s">
        <v>1452</v>
      </c>
      <c r="D130" s="55"/>
    </row>
    <row r="131" spans="1:4">
      <c r="A131" s="167" t="s">
        <v>1668</v>
      </c>
      <c r="B131" s="168" t="s">
        <v>1669</v>
      </c>
      <c r="C131" s="169" t="s">
        <v>1452</v>
      </c>
      <c r="D131" s="55"/>
    </row>
    <row r="132" spans="1:4">
      <c r="A132" s="167" t="s">
        <v>1670</v>
      </c>
      <c r="B132" s="168" t="s">
        <v>1671</v>
      </c>
      <c r="C132" s="169" t="s">
        <v>1452</v>
      </c>
      <c r="D132" s="55"/>
    </row>
    <row r="133" spans="1:4">
      <c r="A133" s="167" t="s">
        <v>53</v>
      </c>
      <c r="B133" s="168" t="s">
        <v>52</v>
      </c>
      <c r="C133" s="169" t="s">
        <v>314</v>
      </c>
      <c r="D133" s="55"/>
    </row>
    <row r="134" spans="1:4">
      <c r="A134" s="167" t="s">
        <v>55</v>
      </c>
      <c r="B134" s="168" t="s">
        <v>54</v>
      </c>
      <c r="C134" s="169" t="s">
        <v>314</v>
      </c>
      <c r="D134" s="55"/>
    </row>
    <row r="135" spans="1:4">
      <c r="A135" s="167" t="s">
        <v>284</v>
      </c>
      <c r="B135" s="168" t="s">
        <v>283</v>
      </c>
      <c r="C135" s="169" t="s">
        <v>314</v>
      </c>
      <c r="D135" s="55"/>
    </row>
    <row r="136" spans="1:4">
      <c r="A136" s="167" t="s">
        <v>286</v>
      </c>
      <c r="B136" s="168" t="s">
        <v>285</v>
      </c>
      <c r="C136" s="169" t="s">
        <v>314</v>
      </c>
      <c r="D136" s="55"/>
    </row>
    <row r="137" spans="1:4">
      <c r="A137" s="167" t="s">
        <v>57</v>
      </c>
      <c r="B137" s="168" t="s">
        <v>56</v>
      </c>
      <c r="C137" s="169" t="s">
        <v>314</v>
      </c>
      <c r="D137" s="55"/>
    </row>
    <row r="138" spans="1:4">
      <c r="A138" s="167" t="s">
        <v>59</v>
      </c>
      <c r="B138" s="168" t="s">
        <v>58</v>
      </c>
      <c r="C138" s="169" t="s">
        <v>314</v>
      </c>
      <c r="D138" s="55"/>
    </row>
    <row r="139" spans="1:4">
      <c r="A139" s="167" t="s">
        <v>558</v>
      </c>
      <c r="B139" s="168" t="s">
        <v>60</v>
      </c>
      <c r="C139" s="169" t="s">
        <v>314</v>
      </c>
      <c r="D139" s="55"/>
    </row>
    <row r="140" spans="1:4">
      <c r="A140" s="167" t="s">
        <v>70</v>
      </c>
      <c r="B140" s="168" t="s">
        <v>483</v>
      </c>
      <c r="C140" s="169" t="s">
        <v>314</v>
      </c>
      <c r="D140" s="55"/>
    </row>
    <row r="141" spans="1:4">
      <c r="A141" s="167" t="s">
        <v>62</v>
      </c>
      <c r="B141" s="168" t="s">
        <v>61</v>
      </c>
      <c r="C141" s="169" t="s">
        <v>314</v>
      </c>
      <c r="D141" s="55"/>
    </row>
    <row r="142" spans="1:4">
      <c r="A142" s="167" t="s">
        <v>64</v>
      </c>
      <c r="B142" s="168" t="s">
        <v>63</v>
      </c>
      <c r="C142" s="169" t="s">
        <v>314</v>
      </c>
      <c r="D142" s="55"/>
    </row>
    <row r="143" spans="1:4">
      <c r="A143" s="167" t="s">
        <v>66</v>
      </c>
      <c r="B143" s="168" t="s">
        <v>65</v>
      </c>
      <c r="C143" s="169" t="s">
        <v>314</v>
      </c>
      <c r="D143" s="55"/>
    </row>
    <row r="144" spans="1:4">
      <c r="A144" s="167" t="s">
        <v>68</v>
      </c>
      <c r="B144" s="168" t="s">
        <v>67</v>
      </c>
      <c r="C144" s="169" t="s">
        <v>314</v>
      </c>
      <c r="D144" s="55"/>
    </row>
    <row r="145" spans="1:4">
      <c r="A145" s="167" t="s">
        <v>484</v>
      </c>
      <c r="B145" s="168" t="s">
        <v>69</v>
      </c>
      <c r="C145" s="169" t="s">
        <v>314</v>
      </c>
      <c r="D145" s="55"/>
    </row>
    <row r="146" spans="1:4">
      <c r="A146" s="167" t="s">
        <v>514</v>
      </c>
      <c r="B146" s="168" t="s">
        <v>97</v>
      </c>
      <c r="C146" s="169" t="s">
        <v>314</v>
      </c>
      <c r="D146" s="55"/>
    </row>
    <row r="147" spans="1:4">
      <c r="A147" s="167" t="s">
        <v>87</v>
      </c>
      <c r="B147" s="168" t="s">
        <v>86</v>
      </c>
      <c r="C147" s="169" t="s">
        <v>314</v>
      </c>
      <c r="D147" s="55"/>
    </row>
    <row r="148" spans="1:4">
      <c r="A148" s="167" t="s">
        <v>88</v>
      </c>
      <c r="B148" s="168" t="s">
        <v>485</v>
      </c>
      <c r="C148" s="169" t="s">
        <v>314</v>
      </c>
      <c r="D148" s="55"/>
    </row>
    <row r="149" spans="1:4">
      <c r="A149" s="167" t="s">
        <v>94</v>
      </c>
      <c r="B149" s="168" t="s">
        <v>93</v>
      </c>
      <c r="C149" s="169" t="s">
        <v>314</v>
      </c>
      <c r="D149" s="55"/>
    </row>
    <row r="150" spans="1:4">
      <c r="A150" s="167" t="s">
        <v>92</v>
      </c>
      <c r="B150" s="168" t="s">
        <v>91</v>
      </c>
      <c r="C150" s="169" t="s">
        <v>314</v>
      </c>
      <c r="D150" s="55"/>
    </row>
    <row r="151" spans="1:4">
      <c r="A151" s="167" t="s">
        <v>1600</v>
      </c>
      <c r="B151" s="168" t="s">
        <v>1601</v>
      </c>
      <c r="C151" s="169" t="s">
        <v>314</v>
      </c>
      <c r="D151" s="55"/>
    </row>
    <row r="152" spans="1:4">
      <c r="A152" s="167" t="s">
        <v>90</v>
      </c>
      <c r="B152" s="168" t="s">
        <v>89</v>
      </c>
      <c r="C152" s="169" t="s">
        <v>314</v>
      </c>
      <c r="D152" s="55"/>
    </row>
    <row r="153" spans="1:4">
      <c r="A153" s="167" t="s">
        <v>449</v>
      </c>
      <c r="B153" s="168" t="s">
        <v>85</v>
      </c>
      <c r="C153" s="169" t="s">
        <v>314</v>
      </c>
      <c r="D153" s="55"/>
    </row>
    <row r="154" spans="1:4">
      <c r="A154" s="167" t="s">
        <v>101</v>
      </c>
      <c r="B154" s="168" t="s">
        <v>100</v>
      </c>
      <c r="C154" s="169" t="s">
        <v>314</v>
      </c>
      <c r="D154" s="55"/>
    </row>
    <row r="155" spans="1:4">
      <c r="A155" s="167" t="s">
        <v>103</v>
      </c>
      <c r="B155" s="168" t="s">
        <v>102</v>
      </c>
      <c r="C155" s="169" t="s">
        <v>314</v>
      </c>
      <c r="D155" s="55"/>
    </row>
    <row r="156" spans="1:4">
      <c r="A156" s="167" t="s">
        <v>124</v>
      </c>
      <c r="B156" s="168" t="s">
        <v>123</v>
      </c>
      <c r="C156" s="169" t="s">
        <v>314</v>
      </c>
      <c r="D156" s="55"/>
    </row>
    <row r="157" spans="1:4">
      <c r="A157" s="167" t="s">
        <v>118</v>
      </c>
      <c r="B157" s="168" t="s">
        <v>117</v>
      </c>
      <c r="C157" s="169" t="s">
        <v>314</v>
      </c>
      <c r="D157" s="55"/>
    </row>
    <row r="158" spans="1:4">
      <c r="A158" s="167" t="s">
        <v>107</v>
      </c>
      <c r="B158" s="168" t="s">
        <v>106</v>
      </c>
      <c r="C158" s="169" t="s">
        <v>314</v>
      </c>
      <c r="D158" s="55"/>
    </row>
    <row r="159" spans="1:4">
      <c r="A159" s="167" t="s">
        <v>110</v>
      </c>
      <c r="B159" s="168" t="s">
        <v>109</v>
      </c>
      <c r="C159" s="169" t="s">
        <v>314</v>
      </c>
      <c r="D159" s="55"/>
    </row>
    <row r="160" spans="1:4">
      <c r="A160" s="167" t="s">
        <v>108</v>
      </c>
      <c r="B160" s="168" t="s">
        <v>486</v>
      </c>
      <c r="C160" s="169" t="s">
        <v>314</v>
      </c>
      <c r="D160" s="55"/>
    </row>
    <row r="161" spans="1:4">
      <c r="A161" s="167" t="s">
        <v>112</v>
      </c>
      <c r="B161" s="168" t="s">
        <v>111</v>
      </c>
      <c r="C161" s="169" t="s">
        <v>314</v>
      </c>
      <c r="D161" s="55"/>
    </row>
    <row r="162" spans="1:4">
      <c r="A162" s="167" t="s">
        <v>114</v>
      </c>
      <c r="B162" s="168" t="s">
        <v>113</v>
      </c>
      <c r="C162" s="169" t="s">
        <v>314</v>
      </c>
      <c r="D162" s="55"/>
    </row>
    <row r="163" spans="1:4">
      <c r="A163" s="167" t="s">
        <v>122</v>
      </c>
      <c r="B163" s="168" t="s">
        <v>121</v>
      </c>
      <c r="C163" s="169" t="s">
        <v>314</v>
      </c>
      <c r="D163" s="55"/>
    </row>
    <row r="164" spans="1:4">
      <c r="A164" s="167" t="s">
        <v>116</v>
      </c>
      <c r="B164" s="168" t="s">
        <v>115</v>
      </c>
      <c r="C164" s="169" t="s">
        <v>314</v>
      </c>
      <c r="D164" s="55"/>
    </row>
    <row r="165" spans="1:4">
      <c r="A165" s="167" t="s">
        <v>126</v>
      </c>
      <c r="B165" s="168" t="s">
        <v>125</v>
      </c>
      <c r="C165" s="169" t="s">
        <v>314</v>
      </c>
      <c r="D165" s="55"/>
    </row>
    <row r="166" spans="1:4">
      <c r="A166" s="167" t="s">
        <v>288</v>
      </c>
      <c r="B166" s="168" t="s">
        <v>287</v>
      </c>
      <c r="C166" s="169" t="s">
        <v>314</v>
      </c>
      <c r="D166" s="55"/>
    </row>
    <row r="167" spans="1:4">
      <c r="A167" s="167" t="s">
        <v>129</v>
      </c>
      <c r="B167" s="168" t="s">
        <v>128</v>
      </c>
      <c r="C167" s="169" t="s">
        <v>314</v>
      </c>
      <c r="D167" s="55"/>
    </row>
    <row r="168" spans="1:4">
      <c r="A168" s="167" t="s">
        <v>127</v>
      </c>
      <c r="B168" s="168" t="s">
        <v>487</v>
      </c>
      <c r="C168" s="169" t="s">
        <v>314</v>
      </c>
      <c r="D168" s="55"/>
    </row>
    <row r="169" spans="1:4">
      <c r="A169" s="167" t="s">
        <v>133</v>
      </c>
      <c r="B169" s="168" t="s">
        <v>132</v>
      </c>
      <c r="C169" s="169" t="s">
        <v>314</v>
      </c>
      <c r="D169" s="55"/>
    </row>
    <row r="170" spans="1:4">
      <c r="A170" s="167" t="s">
        <v>131</v>
      </c>
      <c r="B170" s="168" t="s">
        <v>130</v>
      </c>
      <c r="C170" s="169" t="s">
        <v>314</v>
      </c>
      <c r="D170" s="55"/>
    </row>
    <row r="171" spans="1:4">
      <c r="A171" s="167" t="s">
        <v>146</v>
      </c>
      <c r="B171" s="168" t="s">
        <v>145</v>
      </c>
      <c r="C171" s="169" t="s">
        <v>314</v>
      </c>
      <c r="D171" s="55"/>
    </row>
    <row r="172" spans="1:4">
      <c r="A172" s="167" t="s">
        <v>144</v>
      </c>
      <c r="B172" s="168" t="s">
        <v>143</v>
      </c>
      <c r="C172" s="169" t="s">
        <v>314</v>
      </c>
      <c r="D172" s="55"/>
    </row>
    <row r="173" spans="1:4">
      <c r="A173" s="167" t="s">
        <v>142</v>
      </c>
      <c r="B173" s="168" t="s">
        <v>141</v>
      </c>
      <c r="C173" s="169" t="s">
        <v>314</v>
      </c>
      <c r="D173" s="55"/>
    </row>
    <row r="174" spans="1:4">
      <c r="A174" s="167" t="s">
        <v>140</v>
      </c>
      <c r="B174" s="168" t="s">
        <v>139</v>
      </c>
      <c r="C174" s="169" t="s">
        <v>314</v>
      </c>
      <c r="D174" s="55"/>
    </row>
    <row r="175" spans="1:4">
      <c r="A175" s="167" t="s">
        <v>72</v>
      </c>
      <c r="B175" s="168" t="s">
        <v>71</v>
      </c>
      <c r="C175" s="169" t="s">
        <v>314</v>
      </c>
      <c r="D175" s="55"/>
    </row>
    <row r="176" spans="1:4">
      <c r="A176" s="167" t="s">
        <v>74</v>
      </c>
      <c r="B176" s="168" t="s">
        <v>73</v>
      </c>
      <c r="C176" s="169" t="s">
        <v>314</v>
      </c>
      <c r="D176" s="55"/>
    </row>
    <row r="177" spans="1:4">
      <c r="A177" s="167" t="s">
        <v>76</v>
      </c>
      <c r="B177" s="168" t="s">
        <v>75</v>
      </c>
      <c r="C177" s="169" t="s">
        <v>314</v>
      </c>
      <c r="D177" s="55"/>
    </row>
    <row r="178" spans="1:4">
      <c r="A178" s="167" t="s">
        <v>78</v>
      </c>
      <c r="B178" s="168" t="s">
        <v>77</v>
      </c>
      <c r="C178" s="169" t="s">
        <v>314</v>
      </c>
      <c r="D178" s="55"/>
    </row>
    <row r="179" spans="1:4">
      <c r="A179" s="167" t="s">
        <v>80</v>
      </c>
      <c r="B179" s="168" t="s">
        <v>79</v>
      </c>
      <c r="C179" s="169" t="s">
        <v>314</v>
      </c>
      <c r="D179" s="55"/>
    </row>
    <row r="180" spans="1:4">
      <c r="A180" s="167" t="s">
        <v>546</v>
      </c>
      <c r="B180" s="168" t="s">
        <v>81</v>
      </c>
      <c r="C180" s="169" t="s">
        <v>314</v>
      </c>
      <c r="D180" s="55"/>
    </row>
    <row r="181" spans="1:4">
      <c r="A181" s="167" t="s">
        <v>1672</v>
      </c>
      <c r="B181" s="168" t="s">
        <v>82</v>
      </c>
      <c r="C181" s="169" t="s">
        <v>314</v>
      </c>
      <c r="D181" s="55"/>
    </row>
    <row r="182" spans="1:4">
      <c r="A182" s="167" t="s">
        <v>84</v>
      </c>
      <c r="B182" s="168" t="s">
        <v>83</v>
      </c>
      <c r="C182" s="169" t="s">
        <v>314</v>
      </c>
      <c r="D182" s="55"/>
    </row>
    <row r="183" spans="1:4">
      <c r="A183" s="167" t="s">
        <v>96</v>
      </c>
      <c r="B183" s="168" t="s">
        <v>95</v>
      </c>
      <c r="C183" s="169" t="s">
        <v>314</v>
      </c>
      <c r="D183" s="55"/>
    </row>
    <row r="184" spans="1:4">
      <c r="A184" s="167" t="s">
        <v>105</v>
      </c>
      <c r="B184" s="168" t="s">
        <v>104</v>
      </c>
      <c r="C184" s="169" t="s">
        <v>314</v>
      </c>
      <c r="D184" s="55"/>
    </row>
    <row r="185" spans="1:4">
      <c r="A185" s="167" t="s">
        <v>120</v>
      </c>
      <c r="B185" s="168" t="s">
        <v>119</v>
      </c>
      <c r="C185" s="169" t="s">
        <v>314</v>
      </c>
      <c r="D185" s="55"/>
    </row>
    <row r="186" spans="1:4">
      <c r="A186" s="167" t="s">
        <v>135</v>
      </c>
      <c r="B186" s="168" t="s">
        <v>134</v>
      </c>
      <c r="C186" s="169" t="s">
        <v>314</v>
      </c>
      <c r="D186" s="55"/>
    </row>
    <row r="187" spans="1:4">
      <c r="A187" s="167" t="s">
        <v>150</v>
      </c>
      <c r="B187" s="168" t="s">
        <v>149</v>
      </c>
      <c r="C187" s="169" t="s">
        <v>314</v>
      </c>
      <c r="D187" s="55"/>
    </row>
    <row r="188" spans="1:4">
      <c r="A188" s="167" t="s">
        <v>148</v>
      </c>
      <c r="B188" s="168" t="s">
        <v>147</v>
      </c>
      <c r="C188" s="169" t="s">
        <v>314</v>
      </c>
      <c r="D188" s="55"/>
    </row>
    <row r="189" spans="1:4">
      <c r="A189" s="167" t="s">
        <v>488</v>
      </c>
      <c r="B189" s="168" t="s">
        <v>154</v>
      </c>
      <c r="C189" s="169" t="s">
        <v>314</v>
      </c>
      <c r="D189" s="55"/>
    </row>
    <row r="190" spans="1:4">
      <c r="A190" s="167" t="s">
        <v>156</v>
      </c>
      <c r="B190" s="168" t="s">
        <v>155</v>
      </c>
      <c r="C190" s="169" t="s">
        <v>314</v>
      </c>
      <c r="D190" s="55"/>
    </row>
    <row r="191" spans="1:4">
      <c r="A191" s="167" t="s">
        <v>99</v>
      </c>
      <c r="B191" s="168" t="s">
        <v>98</v>
      </c>
      <c r="C191" s="169" t="s">
        <v>314</v>
      </c>
      <c r="D191" s="55"/>
    </row>
    <row r="192" spans="1:4">
      <c r="A192" s="167" t="s">
        <v>153</v>
      </c>
      <c r="B192" s="168" t="s">
        <v>152</v>
      </c>
      <c r="C192" s="169" t="s">
        <v>314</v>
      </c>
      <c r="D192" s="55"/>
    </row>
    <row r="193" spans="1:4">
      <c r="A193" s="167" t="s">
        <v>138</v>
      </c>
      <c r="B193" s="168" t="s">
        <v>137</v>
      </c>
      <c r="C193" s="169" t="s">
        <v>314</v>
      </c>
      <c r="D193" s="55"/>
    </row>
    <row r="194" spans="1:4">
      <c r="A194" s="167" t="s">
        <v>151</v>
      </c>
      <c r="B194" s="168" t="s">
        <v>137</v>
      </c>
      <c r="C194" s="169" t="s">
        <v>314</v>
      </c>
      <c r="D194" s="55"/>
    </row>
    <row r="195" spans="1:4">
      <c r="A195" s="167" t="s">
        <v>192</v>
      </c>
      <c r="B195" s="168" t="s">
        <v>191</v>
      </c>
      <c r="C195" s="169" t="s">
        <v>313</v>
      </c>
      <c r="D195" s="55"/>
    </row>
    <row r="196" spans="1:4">
      <c r="A196" s="167" t="s">
        <v>194</v>
      </c>
      <c r="B196" s="168" t="s">
        <v>193</v>
      </c>
      <c r="C196" s="169" t="s">
        <v>313</v>
      </c>
      <c r="D196" s="55"/>
    </row>
    <row r="197" spans="1:4">
      <c r="A197" s="167" t="s">
        <v>196</v>
      </c>
      <c r="B197" s="168" t="s">
        <v>195</v>
      </c>
      <c r="C197" s="169" t="s">
        <v>313</v>
      </c>
      <c r="D197" s="55"/>
    </row>
    <row r="198" spans="1:4">
      <c r="A198" s="167" t="s">
        <v>198</v>
      </c>
      <c r="B198" s="168" t="s">
        <v>197</v>
      </c>
      <c r="C198" s="169" t="s">
        <v>313</v>
      </c>
      <c r="D198" s="55"/>
    </row>
    <row r="199" spans="1:4">
      <c r="A199" s="167" t="s">
        <v>200</v>
      </c>
      <c r="B199" s="168" t="s">
        <v>199</v>
      </c>
      <c r="C199" s="169" t="s">
        <v>313</v>
      </c>
      <c r="D199" s="55"/>
    </row>
    <row r="200" spans="1:4">
      <c r="A200" s="167" t="s">
        <v>202</v>
      </c>
      <c r="B200" s="168" t="s">
        <v>201</v>
      </c>
      <c r="C200" s="169" t="s">
        <v>313</v>
      </c>
      <c r="D200" s="55"/>
    </row>
    <row r="201" spans="1:4">
      <c r="A201" s="167" t="s">
        <v>204</v>
      </c>
      <c r="B201" s="168" t="s">
        <v>203</v>
      </c>
      <c r="C201" s="169" t="s">
        <v>313</v>
      </c>
      <c r="D201" s="55"/>
    </row>
    <row r="202" spans="1:4">
      <c r="A202" s="167" t="s">
        <v>515</v>
      </c>
      <c r="B202" s="168" t="s">
        <v>290</v>
      </c>
      <c r="C202" s="169" t="s">
        <v>313</v>
      </c>
      <c r="D202" s="55"/>
    </row>
    <row r="203" spans="1:4">
      <c r="A203" s="167" t="s">
        <v>291</v>
      </c>
      <c r="B203" s="168" t="s">
        <v>205</v>
      </c>
      <c r="C203" s="169" t="s">
        <v>313</v>
      </c>
      <c r="D203" s="55"/>
    </row>
    <row r="204" spans="1:4">
      <c r="A204" s="167" t="s">
        <v>206</v>
      </c>
      <c r="B204" s="168" t="s">
        <v>207</v>
      </c>
      <c r="C204" s="169" t="s">
        <v>313</v>
      </c>
      <c r="D204" s="55"/>
    </row>
    <row r="205" spans="1:4">
      <c r="A205" s="167" t="s">
        <v>1602</v>
      </c>
      <c r="B205" s="168" t="s">
        <v>292</v>
      </c>
      <c r="C205" s="169" t="s">
        <v>313</v>
      </c>
      <c r="D205" s="55"/>
    </row>
    <row r="206" spans="1:4">
      <c r="A206" s="167" t="s">
        <v>1603</v>
      </c>
      <c r="B206" s="168" t="s">
        <v>208</v>
      </c>
      <c r="C206" s="169" t="s">
        <v>313</v>
      </c>
      <c r="D206" s="55"/>
    </row>
    <row r="207" spans="1:4">
      <c r="A207" s="167" t="s">
        <v>1613</v>
      </c>
      <c r="B207" s="168" t="s">
        <v>209</v>
      </c>
      <c r="C207" s="169" t="s">
        <v>313</v>
      </c>
      <c r="D207" s="55"/>
    </row>
    <row r="208" spans="1:4">
      <c r="A208" s="167" t="s">
        <v>450</v>
      </c>
      <c r="B208" s="168" t="s">
        <v>210</v>
      </c>
      <c r="C208" s="169" t="s">
        <v>313</v>
      </c>
      <c r="D208" s="55"/>
    </row>
    <row r="209" spans="1:4">
      <c r="A209" s="167" t="s">
        <v>451</v>
      </c>
      <c r="B209" s="168" t="s">
        <v>211</v>
      </c>
      <c r="C209" s="169" t="s">
        <v>313</v>
      </c>
      <c r="D209" s="55"/>
    </row>
    <row r="210" spans="1:4">
      <c r="A210" s="167" t="s">
        <v>1604</v>
      </c>
      <c r="B210" s="168" t="s">
        <v>293</v>
      </c>
      <c r="C210" s="169" t="s">
        <v>313</v>
      </c>
      <c r="D210" s="55"/>
    </row>
    <row r="211" spans="1:4">
      <c r="A211" s="167" t="s">
        <v>294</v>
      </c>
      <c r="B211" s="168" t="s">
        <v>186</v>
      </c>
      <c r="C211" s="169" t="s">
        <v>313</v>
      </c>
      <c r="D211" s="55"/>
    </row>
    <row r="212" spans="1:4">
      <c r="A212" s="167" t="s">
        <v>187</v>
      </c>
      <c r="B212" s="168" t="s">
        <v>188</v>
      </c>
      <c r="C212" s="169" t="s">
        <v>313</v>
      </c>
      <c r="D212" s="55"/>
    </row>
    <row r="213" spans="1:4">
      <c r="A213" s="167" t="s">
        <v>189</v>
      </c>
      <c r="B213" s="168" t="s">
        <v>190</v>
      </c>
      <c r="C213" s="169" t="s">
        <v>313</v>
      </c>
      <c r="D213" s="55"/>
    </row>
    <row r="214" spans="1:4">
      <c r="A214" s="167" t="s">
        <v>489</v>
      </c>
      <c r="B214" s="168" t="s">
        <v>212</v>
      </c>
      <c r="C214" s="169" t="s">
        <v>313</v>
      </c>
      <c r="D214" s="55"/>
    </row>
    <row r="215" spans="1:4">
      <c r="A215" s="167" t="s">
        <v>516</v>
      </c>
      <c r="B215" s="168" t="s">
        <v>214</v>
      </c>
      <c r="C215" s="169" t="s">
        <v>313</v>
      </c>
      <c r="D215" s="55"/>
    </row>
    <row r="216" spans="1:4">
      <c r="A216" s="167" t="s">
        <v>213</v>
      </c>
      <c r="B216" s="168" t="s">
        <v>216</v>
      </c>
      <c r="C216" s="169" t="s">
        <v>313</v>
      </c>
      <c r="D216" s="55"/>
    </row>
    <row r="217" spans="1:4">
      <c r="A217" s="167" t="s">
        <v>215</v>
      </c>
      <c r="B217" s="168" t="s">
        <v>218</v>
      </c>
      <c r="C217" s="169" t="s">
        <v>313</v>
      </c>
      <c r="D217" s="55"/>
    </row>
    <row r="218" spans="1:4">
      <c r="A218" s="167" t="s">
        <v>217</v>
      </c>
      <c r="B218" s="168" t="s">
        <v>220</v>
      </c>
      <c r="C218" s="169" t="s">
        <v>313</v>
      </c>
      <c r="D218" s="55"/>
    </row>
    <row r="219" spans="1:4">
      <c r="A219" s="167" t="s">
        <v>219</v>
      </c>
      <c r="B219" s="168" t="s">
        <v>222</v>
      </c>
      <c r="C219" s="169" t="s">
        <v>313</v>
      </c>
      <c r="D219" s="55"/>
    </row>
    <row r="220" spans="1:4">
      <c r="A220" s="167" t="s">
        <v>517</v>
      </c>
      <c r="B220" s="168" t="s">
        <v>223</v>
      </c>
      <c r="C220" s="169" t="s">
        <v>313</v>
      </c>
      <c r="D220" s="55"/>
    </row>
    <row r="221" spans="1:4">
      <c r="A221" s="167" t="s">
        <v>221</v>
      </c>
      <c r="B221" s="168" t="s">
        <v>224</v>
      </c>
      <c r="C221" s="169" t="s">
        <v>313</v>
      </c>
      <c r="D221" s="55"/>
    </row>
    <row r="222" spans="1:4">
      <c r="A222" s="167" t="s">
        <v>1673</v>
      </c>
      <c r="B222" s="168" t="s">
        <v>225</v>
      </c>
      <c r="C222" s="169" t="s">
        <v>313</v>
      </c>
      <c r="D222" s="55"/>
    </row>
    <row r="223" spans="1:4">
      <c r="A223" s="167" t="s">
        <v>1674</v>
      </c>
      <c r="B223" s="168" t="s">
        <v>295</v>
      </c>
      <c r="C223" s="169" t="s">
        <v>313</v>
      </c>
      <c r="D223" s="55"/>
    </row>
    <row r="224" spans="1:4">
      <c r="A224" s="167" t="s">
        <v>1675</v>
      </c>
      <c r="B224" s="168" t="s">
        <v>227</v>
      </c>
      <c r="C224" s="169" t="s">
        <v>313</v>
      </c>
      <c r="D224" s="55"/>
    </row>
    <row r="225" spans="1:4">
      <c r="A225" s="167" t="s">
        <v>226</v>
      </c>
      <c r="B225" s="168" t="s">
        <v>229</v>
      </c>
      <c r="C225" s="169" t="s">
        <v>313</v>
      </c>
      <c r="D225" s="55"/>
    </row>
    <row r="226" spans="1:4">
      <c r="A226" s="167" t="s">
        <v>296</v>
      </c>
      <c r="B226" s="168" t="s">
        <v>230</v>
      </c>
      <c r="C226" s="169" t="s">
        <v>313</v>
      </c>
      <c r="D226" s="55"/>
    </row>
    <row r="227" spans="1:4">
      <c r="A227" s="167" t="s">
        <v>1676</v>
      </c>
      <c r="B227" s="168" t="s">
        <v>231</v>
      </c>
      <c r="C227" s="169" t="s">
        <v>313</v>
      </c>
      <c r="D227" s="55"/>
    </row>
    <row r="228" spans="1:4">
      <c r="A228" s="167" t="s">
        <v>228</v>
      </c>
      <c r="B228" s="168" t="s">
        <v>233</v>
      </c>
      <c r="C228" s="169" t="s">
        <v>313</v>
      </c>
      <c r="D228" s="55"/>
    </row>
    <row r="229" spans="1:4">
      <c r="A229" s="167" t="s">
        <v>452</v>
      </c>
      <c r="B229" s="168" t="s">
        <v>241</v>
      </c>
      <c r="C229" s="169" t="s">
        <v>313</v>
      </c>
      <c r="D229" s="55"/>
    </row>
    <row r="230" spans="1:4">
      <c r="A230" s="167" t="s">
        <v>1677</v>
      </c>
      <c r="B230" s="168" t="s">
        <v>234</v>
      </c>
      <c r="C230" s="169" t="s">
        <v>313</v>
      </c>
      <c r="D230" s="55"/>
    </row>
    <row r="231" spans="1:4">
      <c r="A231" s="167" t="s">
        <v>232</v>
      </c>
      <c r="B231" s="168" t="s">
        <v>235</v>
      </c>
      <c r="C231" s="169" t="s">
        <v>313</v>
      </c>
      <c r="D231" s="55"/>
    </row>
    <row r="232" spans="1:4">
      <c r="A232" s="167" t="s">
        <v>490</v>
      </c>
      <c r="B232" s="168" t="s">
        <v>236</v>
      </c>
      <c r="C232" s="169" t="s">
        <v>313</v>
      </c>
      <c r="D232" s="55"/>
    </row>
    <row r="233" spans="1:4">
      <c r="A233" s="167" t="s">
        <v>518</v>
      </c>
      <c r="B233" s="168" t="s">
        <v>238</v>
      </c>
      <c r="C233" s="169" t="s">
        <v>313</v>
      </c>
      <c r="D233" s="55"/>
    </row>
    <row r="234" spans="1:4">
      <c r="A234" s="167" t="s">
        <v>1605</v>
      </c>
      <c r="B234" s="168" t="s">
        <v>297</v>
      </c>
      <c r="C234" s="169" t="s">
        <v>313</v>
      </c>
      <c r="D234" s="55"/>
    </row>
    <row r="235" spans="1:4">
      <c r="A235" s="167" t="s">
        <v>453</v>
      </c>
      <c r="B235" s="168" t="s">
        <v>239</v>
      </c>
      <c r="C235" s="169" t="s">
        <v>313</v>
      </c>
      <c r="D235" s="55"/>
    </row>
    <row r="236" spans="1:4">
      <c r="A236" s="167" t="s">
        <v>1606</v>
      </c>
      <c r="B236" s="168" t="s">
        <v>242</v>
      </c>
      <c r="C236" s="169" t="s">
        <v>313</v>
      </c>
      <c r="D236" s="55"/>
    </row>
    <row r="237" spans="1:4">
      <c r="A237" s="167" t="s">
        <v>519</v>
      </c>
      <c r="B237" s="168" t="s">
        <v>244</v>
      </c>
      <c r="C237" s="169" t="s">
        <v>313</v>
      </c>
      <c r="D237" s="55"/>
    </row>
    <row r="238" spans="1:4">
      <c r="A238" s="167" t="s">
        <v>237</v>
      </c>
      <c r="B238" s="168" t="s">
        <v>245</v>
      </c>
      <c r="C238" s="169" t="s">
        <v>313</v>
      </c>
      <c r="D238" s="55"/>
    </row>
    <row r="239" spans="1:4">
      <c r="A239" s="167" t="s">
        <v>491</v>
      </c>
      <c r="B239" s="168" t="s">
        <v>298</v>
      </c>
      <c r="C239" s="169" t="s">
        <v>313</v>
      </c>
      <c r="D239" s="55"/>
    </row>
    <row r="240" spans="1:4">
      <c r="A240" s="167" t="s">
        <v>240</v>
      </c>
      <c r="B240" s="168" t="s">
        <v>247</v>
      </c>
      <c r="C240" s="169" t="s">
        <v>313</v>
      </c>
      <c r="D240" s="55"/>
    </row>
    <row r="241" spans="1:4">
      <c r="A241" s="167" t="s">
        <v>243</v>
      </c>
      <c r="B241" s="168" t="s">
        <v>157</v>
      </c>
      <c r="C241" s="169" t="s">
        <v>313</v>
      </c>
      <c r="D241" s="55"/>
    </row>
    <row r="242" spans="1:4">
      <c r="A242" s="167" t="s">
        <v>454</v>
      </c>
      <c r="B242" s="168" t="s">
        <v>159</v>
      </c>
      <c r="C242" s="169" t="s">
        <v>313</v>
      </c>
      <c r="D242" s="55"/>
    </row>
    <row r="243" spans="1:4">
      <c r="A243" s="167" t="s">
        <v>520</v>
      </c>
      <c r="B243" s="168" t="s">
        <v>161</v>
      </c>
      <c r="C243" s="169" t="s">
        <v>313</v>
      </c>
      <c r="D243" s="55"/>
    </row>
    <row r="244" spans="1:4">
      <c r="A244" s="167" t="s">
        <v>1607</v>
      </c>
      <c r="B244" s="168" t="s">
        <v>163</v>
      </c>
      <c r="C244" s="169" t="s">
        <v>313</v>
      </c>
      <c r="D244" s="55"/>
    </row>
    <row r="245" spans="1:4">
      <c r="A245" s="167" t="s">
        <v>521</v>
      </c>
      <c r="B245" s="168" t="s">
        <v>165</v>
      </c>
      <c r="C245" s="169" t="s">
        <v>313</v>
      </c>
      <c r="D245" s="55"/>
    </row>
    <row r="246" spans="1:4">
      <c r="A246" s="167" t="s">
        <v>522</v>
      </c>
      <c r="B246" s="168" t="s">
        <v>167</v>
      </c>
      <c r="C246" s="169" t="s">
        <v>313</v>
      </c>
      <c r="D246" s="55"/>
    </row>
    <row r="247" spans="1:4">
      <c r="A247" s="167" t="s">
        <v>246</v>
      </c>
      <c r="B247" s="168" t="s">
        <v>169</v>
      </c>
      <c r="C247" s="169" t="s">
        <v>313</v>
      </c>
      <c r="D247" s="55"/>
    </row>
    <row r="248" spans="1:4">
      <c r="A248" s="167" t="s">
        <v>299</v>
      </c>
      <c r="B248" s="168" t="s">
        <v>171</v>
      </c>
      <c r="C248" s="169" t="s">
        <v>313</v>
      </c>
      <c r="D248" s="55"/>
    </row>
    <row r="249" spans="1:4">
      <c r="A249" s="167" t="s">
        <v>248</v>
      </c>
      <c r="B249" s="168" t="s">
        <v>176</v>
      </c>
      <c r="C249" s="169" t="s">
        <v>313</v>
      </c>
      <c r="D249" s="55"/>
    </row>
    <row r="250" spans="1:4">
      <c r="A250" s="167" t="s">
        <v>523</v>
      </c>
      <c r="B250" s="168" t="s">
        <v>170</v>
      </c>
      <c r="C250" s="169" t="s">
        <v>313</v>
      </c>
      <c r="D250" s="55"/>
    </row>
    <row r="251" spans="1:4">
      <c r="A251" s="167" t="s">
        <v>524</v>
      </c>
      <c r="B251" s="168" t="s">
        <v>175</v>
      </c>
      <c r="C251" s="169" t="s">
        <v>313</v>
      </c>
      <c r="D251" s="55"/>
    </row>
    <row r="252" spans="1:4">
      <c r="A252" s="167" t="s">
        <v>1678</v>
      </c>
      <c r="B252" s="168" t="s">
        <v>174</v>
      </c>
      <c r="C252" s="169" t="s">
        <v>313</v>
      </c>
      <c r="D252" s="55"/>
    </row>
    <row r="253" spans="1:4">
      <c r="A253" s="167" t="s">
        <v>158</v>
      </c>
      <c r="B253" s="168" t="s">
        <v>172</v>
      </c>
      <c r="C253" s="169" t="s">
        <v>313</v>
      </c>
      <c r="D253" s="55"/>
    </row>
    <row r="254" spans="1:4">
      <c r="A254" s="167" t="s">
        <v>160</v>
      </c>
      <c r="B254" s="168" t="s">
        <v>177</v>
      </c>
      <c r="C254" s="169" t="s">
        <v>313</v>
      </c>
      <c r="D254" s="55"/>
    </row>
    <row r="255" spans="1:4">
      <c r="A255" s="167" t="s">
        <v>162</v>
      </c>
      <c r="B255" s="168" t="s">
        <v>179</v>
      </c>
      <c r="C255" s="169" t="s">
        <v>313</v>
      </c>
      <c r="D255" s="55"/>
    </row>
    <row r="256" spans="1:4">
      <c r="A256" s="170" t="s">
        <v>164</v>
      </c>
      <c r="B256" s="168" t="s">
        <v>185</v>
      </c>
      <c r="C256" s="169" t="s">
        <v>313</v>
      </c>
      <c r="D256" s="55"/>
    </row>
    <row r="257" spans="1:4">
      <c r="A257" s="170" t="s">
        <v>166</v>
      </c>
      <c r="B257" s="168" t="s">
        <v>183</v>
      </c>
      <c r="C257" s="169" t="s">
        <v>313</v>
      </c>
      <c r="D257" s="55"/>
    </row>
    <row r="258" spans="1:4">
      <c r="A258" s="167" t="s">
        <v>168</v>
      </c>
      <c r="B258" s="168" t="s">
        <v>289</v>
      </c>
      <c r="C258" s="169" t="s">
        <v>313</v>
      </c>
      <c r="D258" s="55"/>
    </row>
    <row r="259" spans="1:4">
      <c r="A259" s="167" t="s">
        <v>458</v>
      </c>
      <c r="B259" s="168" t="s">
        <v>181</v>
      </c>
      <c r="C259" s="169" t="s">
        <v>313</v>
      </c>
      <c r="D259" s="55"/>
    </row>
    <row r="260" spans="1:4">
      <c r="A260" s="167" t="s">
        <v>492</v>
      </c>
      <c r="B260" s="168" t="s">
        <v>249</v>
      </c>
      <c r="C260" s="169" t="s">
        <v>313</v>
      </c>
      <c r="D260" s="55"/>
    </row>
    <row r="261" spans="1:4">
      <c r="A261" s="167" t="s">
        <v>493</v>
      </c>
      <c r="B261" s="168" t="s">
        <v>251</v>
      </c>
      <c r="C261" s="169" t="s">
        <v>313</v>
      </c>
      <c r="D261" s="55"/>
    </row>
    <row r="262" spans="1:4">
      <c r="A262" s="167" t="s">
        <v>1679</v>
      </c>
      <c r="B262" s="168" t="s">
        <v>253</v>
      </c>
      <c r="C262" s="169" t="s">
        <v>313</v>
      </c>
      <c r="D262" s="55"/>
    </row>
    <row r="263" spans="1:4">
      <c r="A263" s="167" t="s">
        <v>1680</v>
      </c>
      <c r="B263" s="168" t="s">
        <v>255</v>
      </c>
      <c r="C263" s="169" t="s">
        <v>313</v>
      </c>
      <c r="D263" s="55"/>
    </row>
    <row r="264" spans="1:4">
      <c r="A264" s="167" t="s">
        <v>494</v>
      </c>
      <c r="B264" s="168" t="s">
        <v>257</v>
      </c>
      <c r="C264" s="169" t="s">
        <v>313</v>
      </c>
      <c r="D264" s="55"/>
    </row>
    <row r="265" spans="1:4">
      <c r="A265" s="167" t="s">
        <v>173</v>
      </c>
      <c r="B265" s="168" t="s">
        <v>259</v>
      </c>
      <c r="C265" s="169" t="s">
        <v>313</v>
      </c>
      <c r="D265" s="55"/>
    </row>
    <row r="266" spans="1:4">
      <c r="A266" s="167" t="s">
        <v>178</v>
      </c>
      <c r="B266" s="168" t="s">
        <v>260</v>
      </c>
      <c r="C266" s="169" t="s">
        <v>313</v>
      </c>
      <c r="D266" s="55"/>
    </row>
    <row r="267" spans="1:4">
      <c r="A267" s="167" t="s">
        <v>180</v>
      </c>
      <c r="B267" s="168" t="s">
        <v>301</v>
      </c>
      <c r="C267" s="169" t="s">
        <v>313</v>
      </c>
      <c r="D267" s="55"/>
    </row>
    <row r="268" spans="1:4">
      <c r="A268" s="167" t="s">
        <v>495</v>
      </c>
      <c r="B268" s="168" t="s">
        <v>276</v>
      </c>
      <c r="C268" s="169" t="s">
        <v>313</v>
      </c>
      <c r="D268" s="55"/>
    </row>
    <row r="269" spans="1:4">
      <c r="A269" s="167" t="s">
        <v>184</v>
      </c>
      <c r="B269" s="168" t="s">
        <v>282</v>
      </c>
      <c r="C269" s="169" t="s">
        <v>313</v>
      </c>
      <c r="D269" s="55"/>
    </row>
    <row r="270" spans="1:4">
      <c r="A270" s="167" t="s">
        <v>496</v>
      </c>
      <c r="B270" s="168" t="s">
        <v>277</v>
      </c>
      <c r="C270" s="169" t="s">
        <v>313</v>
      </c>
      <c r="D270" s="55"/>
    </row>
    <row r="271" spans="1:4">
      <c r="A271" s="170" t="s">
        <v>182</v>
      </c>
      <c r="B271" s="168" t="s">
        <v>279</v>
      </c>
      <c r="C271" s="169" t="s">
        <v>313</v>
      </c>
      <c r="D271" s="55"/>
    </row>
    <row r="272" spans="1:4">
      <c r="A272" s="170" t="s">
        <v>250</v>
      </c>
      <c r="B272" s="168" t="s">
        <v>281</v>
      </c>
      <c r="C272" s="169" t="s">
        <v>313</v>
      </c>
      <c r="D272" s="55"/>
    </row>
    <row r="273" spans="1:4">
      <c r="A273" s="167" t="s">
        <v>252</v>
      </c>
      <c r="B273" s="168" t="s">
        <v>278</v>
      </c>
      <c r="C273" s="169" t="s">
        <v>313</v>
      </c>
      <c r="D273" s="55"/>
    </row>
    <row r="274" spans="1:4">
      <c r="A274" s="170" t="s">
        <v>254</v>
      </c>
      <c r="B274" s="168" t="s">
        <v>261</v>
      </c>
      <c r="C274" s="169" t="s">
        <v>313</v>
      </c>
      <c r="D274" s="55"/>
    </row>
    <row r="275" spans="1:4">
      <c r="A275" s="167" t="s">
        <v>256</v>
      </c>
      <c r="B275" s="168" t="s">
        <v>263</v>
      </c>
      <c r="C275" s="169" t="s">
        <v>313</v>
      </c>
      <c r="D275" s="55"/>
    </row>
    <row r="276" spans="1:4">
      <c r="A276" s="167" t="s">
        <v>258</v>
      </c>
      <c r="B276" s="168" t="s">
        <v>265</v>
      </c>
      <c r="C276" s="169" t="s">
        <v>313</v>
      </c>
      <c r="D276" s="55"/>
    </row>
    <row r="277" spans="1:4">
      <c r="A277" s="167" t="s">
        <v>1681</v>
      </c>
      <c r="B277" s="168" t="s">
        <v>267</v>
      </c>
      <c r="C277" s="169" t="s">
        <v>313</v>
      </c>
      <c r="D277" s="55"/>
    </row>
    <row r="278" spans="1:4">
      <c r="A278" s="167" t="s">
        <v>1682</v>
      </c>
      <c r="B278" s="168" t="s">
        <v>269</v>
      </c>
      <c r="C278" s="169" t="s">
        <v>313</v>
      </c>
      <c r="D278" s="55"/>
    </row>
    <row r="279" spans="1:4">
      <c r="A279" s="167" t="s">
        <v>455</v>
      </c>
      <c r="B279" s="168" t="s">
        <v>300</v>
      </c>
      <c r="C279" s="169" t="s">
        <v>313</v>
      </c>
      <c r="D279" s="55"/>
    </row>
    <row r="280" spans="1:4">
      <c r="A280" s="167" t="s">
        <v>1683</v>
      </c>
      <c r="B280" s="168" t="s">
        <v>271</v>
      </c>
      <c r="C280" s="169" t="s">
        <v>313</v>
      </c>
      <c r="D280" s="55"/>
    </row>
    <row r="281" spans="1:4">
      <c r="A281" s="167" t="s">
        <v>1684</v>
      </c>
      <c r="B281" s="168" t="s">
        <v>272</v>
      </c>
      <c r="C281" s="169" t="s">
        <v>313</v>
      </c>
      <c r="D281" s="55"/>
    </row>
    <row r="282" spans="1:4">
      <c r="A282" s="167" t="s">
        <v>456</v>
      </c>
      <c r="B282" s="168" t="s">
        <v>275</v>
      </c>
      <c r="C282" s="169" t="s">
        <v>313</v>
      </c>
      <c r="D282" s="55"/>
    </row>
    <row r="283" spans="1:4">
      <c r="A283" s="167" t="s">
        <v>280</v>
      </c>
      <c r="B283" s="168" t="s">
        <v>273</v>
      </c>
      <c r="C283" s="169" t="s">
        <v>313</v>
      </c>
      <c r="D283" s="55"/>
    </row>
    <row r="284" spans="1:4">
      <c r="A284" s="167" t="s">
        <v>457</v>
      </c>
      <c r="B284" s="168" t="s">
        <v>459</v>
      </c>
      <c r="C284" s="169" t="s">
        <v>313</v>
      </c>
      <c r="D284" s="55"/>
    </row>
    <row r="285" spans="1:4">
      <c r="A285" s="167" t="s">
        <v>1685</v>
      </c>
      <c r="B285" s="168" t="s">
        <v>460</v>
      </c>
      <c r="C285" s="169" t="s">
        <v>313</v>
      </c>
      <c r="D285" s="55"/>
    </row>
    <row r="286" spans="1:4">
      <c r="A286" s="167" t="s">
        <v>262</v>
      </c>
      <c r="B286" s="168" t="s">
        <v>461</v>
      </c>
      <c r="C286" s="169" t="s">
        <v>313</v>
      </c>
      <c r="D286" s="55"/>
    </row>
    <row r="287" spans="1:4">
      <c r="A287" s="167" t="s">
        <v>264</v>
      </c>
      <c r="B287" s="168" t="s">
        <v>462</v>
      </c>
      <c r="C287" s="169" t="s">
        <v>313</v>
      </c>
      <c r="D287" s="55"/>
    </row>
    <row r="288" spans="1:4">
      <c r="A288" s="167" t="s">
        <v>266</v>
      </c>
      <c r="B288" s="168" t="s">
        <v>463</v>
      </c>
      <c r="C288" s="169" t="s">
        <v>313</v>
      </c>
      <c r="D288" s="55"/>
    </row>
    <row r="289" spans="1:4">
      <c r="A289" s="167" t="s">
        <v>268</v>
      </c>
      <c r="B289" s="168" t="s">
        <v>464</v>
      </c>
      <c r="C289" s="169" t="s">
        <v>313</v>
      </c>
      <c r="D289" s="55"/>
    </row>
    <row r="290" spans="1:4">
      <c r="A290" s="167" t="s">
        <v>270</v>
      </c>
      <c r="B290" s="168" t="s">
        <v>465</v>
      </c>
      <c r="C290" s="169" t="s">
        <v>313</v>
      </c>
      <c r="D290" s="55"/>
    </row>
    <row r="291" spans="1:4">
      <c r="A291" s="167" t="s">
        <v>497</v>
      </c>
      <c r="B291" s="168" t="s">
        <v>466</v>
      </c>
      <c r="C291" s="169" t="s">
        <v>313</v>
      </c>
    </row>
    <row r="292" spans="1:4">
      <c r="A292" s="167" t="s">
        <v>1686</v>
      </c>
      <c r="B292" s="168" t="s">
        <v>467</v>
      </c>
      <c r="C292" s="169" t="s">
        <v>313</v>
      </c>
    </row>
    <row r="293" spans="1:4">
      <c r="A293" s="167" t="s">
        <v>1608</v>
      </c>
      <c r="B293" s="168" t="s">
        <v>468</v>
      </c>
      <c r="C293" s="169" t="s">
        <v>313</v>
      </c>
    </row>
    <row r="294" spans="1:4">
      <c r="A294" s="167" t="s">
        <v>274</v>
      </c>
      <c r="B294" s="168" t="s">
        <v>469</v>
      </c>
      <c r="C294" s="169" t="s">
        <v>313</v>
      </c>
    </row>
    <row r="295" spans="1:4">
      <c r="A295" s="173" t="s">
        <v>498</v>
      </c>
      <c r="B295" s="174" t="s">
        <v>512</v>
      </c>
      <c r="C295" s="175" t="s">
        <v>313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93"/>
  <sheetViews>
    <sheetView view="pageBreakPreview" zoomScaleNormal="100" zoomScaleSheetLayoutView="100" workbookViewId="0">
      <selection activeCell="F28" sqref="F28"/>
    </sheetView>
  </sheetViews>
  <sheetFormatPr defaultRowHeight="12"/>
  <cols>
    <col min="1" max="1" width="34.5" style="4" bestFit="1" customWidth="1"/>
    <col min="2" max="2" width="8.5" style="118" bestFit="1" customWidth="1"/>
    <col min="3" max="3" width="10.25" style="5" bestFit="1" customWidth="1"/>
    <col min="4" max="4" width="5.875" style="5" bestFit="1" customWidth="1"/>
    <col min="5" max="5" width="4" style="5" customWidth="1"/>
    <col min="6" max="6" width="15.125" style="4" bestFit="1" customWidth="1"/>
    <col min="7" max="7" width="3" style="4" customWidth="1"/>
    <col min="8" max="8" width="3.25" style="4" bestFit="1" customWidth="1"/>
    <col min="9" max="10" width="24.875" style="4" bestFit="1" customWidth="1"/>
    <col min="11" max="16384" width="9" style="4"/>
  </cols>
  <sheetData>
    <row r="1" spans="1:6">
      <c r="A1" s="28" t="s">
        <v>331</v>
      </c>
      <c r="B1" s="111" t="s">
        <v>345</v>
      </c>
      <c r="C1" s="28" t="s">
        <v>332</v>
      </c>
      <c r="D1" s="29" t="s">
        <v>336</v>
      </c>
      <c r="F1" s="6" t="s">
        <v>334</v>
      </c>
    </row>
    <row r="2" spans="1:6">
      <c r="A2" s="116" t="s">
        <v>1499</v>
      </c>
      <c r="B2" s="134">
        <v>1</v>
      </c>
      <c r="C2" s="117" t="s">
        <v>570</v>
      </c>
      <c r="D2" s="117" t="s">
        <v>1500</v>
      </c>
      <c r="F2" s="6" t="s">
        <v>335</v>
      </c>
    </row>
    <row r="3" spans="1:6">
      <c r="A3" s="116" t="s">
        <v>1501</v>
      </c>
      <c r="B3" s="134">
        <v>2</v>
      </c>
      <c r="C3" s="117" t="s">
        <v>1502</v>
      </c>
      <c r="D3" s="117" t="s">
        <v>1503</v>
      </c>
      <c r="F3" s="6" t="s">
        <v>1492</v>
      </c>
    </row>
    <row r="4" spans="1:6">
      <c r="A4" s="164" t="s">
        <v>1703</v>
      </c>
      <c r="B4" s="165"/>
      <c r="C4" s="166" t="s">
        <v>1704</v>
      </c>
      <c r="D4" s="166" t="s">
        <v>1705</v>
      </c>
      <c r="F4" s="6" t="s">
        <v>1493</v>
      </c>
    </row>
    <row r="5" spans="1:6">
      <c r="A5" s="116" t="s">
        <v>1504</v>
      </c>
      <c r="B5" s="134">
        <v>3</v>
      </c>
      <c r="C5" s="117" t="s">
        <v>1505</v>
      </c>
      <c r="D5" s="117" t="s">
        <v>1506</v>
      </c>
      <c r="F5" s="6" t="s">
        <v>1494</v>
      </c>
    </row>
    <row r="6" spans="1:6">
      <c r="A6" s="116" t="s">
        <v>1507</v>
      </c>
      <c r="B6" s="134">
        <v>4</v>
      </c>
      <c r="C6" s="117" t="s">
        <v>571</v>
      </c>
      <c r="D6" s="117" t="s">
        <v>1508</v>
      </c>
      <c r="F6" s="6" t="s">
        <v>1495</v>
      </c>
    </row>
    <row r="7" spans="1:6">
      <c r="A7" s="116" t="s">
        <v>1509</v>
      </c>
      <c r="B7" s="134">
        <v>5</v>
      </c>
      <c r="C7" s="117" t="s">
        <v>1510</v>
      </c>
      <c r="D7" s="117" t="s">
        <v>1511</v>
      </c>
      <c r="F7" s="6" t="s">
        <v>1496</v>
      </c>
    </row>
    <row r="8" spans="1:6">
      <c r="A8" s="164" t="s">
        <v>1512</v>
      </c>
      <c r="B8" s="165"/>
      <c r="C8" s="166" t="s">
        <v>1513</v>
      </c>
      <c r="D8" s="166" t="s">
        <v>1514</v>
      </c>
      <c r="F8" s="6" t="s">
        <v>1497</v>
      </c>
    </row>
    <row r="9" spans="1:6">
      <c r="A9" s="116" t="s">
        <v>1590</v>
      </c>
      <c r="B9" s="134">
        <v>6</v>
      </c>
      <c r="C9" s="117" t="s">
        <v>572</v>
      </c>
      <c r="D9" s="117" t="s">
        <v>1687</v>
      </c>
      <c r="F9" s="6" t="s">
        <v>1498</v>
      </c>
    </row>
    <row r="10" spans="1:6">
      <c r="A10" s="164" t="s">
        <v>1696</v>
      </c>
      <c r="B10" s="165"/>
      <c r="C10" s="166" t="s">
        <v>1698</v>
      </c>
      <c r="D10" s="166" t="s">
        <v>1697</v>
      </c>
      <c r="F10" s="26"/>
    </row>
    <row r="11" spans="1:6">
      <c r="A11" s="116" t="s">
        <v>1637</v>
      </c>
      <c r="B11" s="134">
        <v>7</v>
      </c>
      <c r="C11" s="117" t="s">
        <v>693</v>
      </c>
      <c r="D11" s="117" t="s">
        <v>1515</v>
      </c>
      <c r="F11" s="26"/>
    </row>
    <row r="12" spans="1:6">
      <c r="A12" s="116" t="s">
        <v>1516</v>
      </c>
      <c r="B12" s="134">
        <v>8</v>
      </c>
      <c r="C12" s="117" t="s">
        <v>1517</v>
      </c>
      <c r="D12" s="117" t="s">
        <v>1518</v>
      </c>
    </row>
    <row r="13" spans="1:6">
      <c r="A13" s="116" t="s">
        <v>1519</v>
      </c>
      <c r="B13" s="134">
        <v>9</v>
      </c>
      <c r="C13" s="117" t="s">
        <v>694</v>
      </c>
      <c r="D13" s="117" t="s">
        <v>1520</v>
      </c>
    </row>
    <row r="14" spans="1:6">
      <c r="A14" s="116" t="s">
        <v>1521</v>
      </c>
      <c r="B14" s="134">
        <v>10</v>
      </c>
      <c r="C14" s="117" t="s">
        <v>1522</v>
      </c>
      <c r="D14" s="117" t="s">
        <v>1523</v>
      </c>
    </row>
    <row r="15" spans="1:6">
      <c r="A15" s="116" t="s">
        <v>1524</v>
      </c>
      <c r="B15" s="134">
        <v>11</v>
      </c>
      <c r="C15" s="117" t="s">
        <v>573</v>
      </c>
      <c r="D15" s="117" t="s">
        <v>1525</v>
      </c>
    </row>
    <row r="16" spans="1:6">
      <c r="A16" s="116" t="s">
        <v>1526</v>
      </c>
      <c r="B16" s="134">
        <v>12</v>
      </c>
      <c r="C16" s="117" t="s">
        <v>574</v>
      </c>
      <c r="D16" s="117" t="s">
        <v>1527</v>
      </c>
    </row>
    <row r="17" spans="1:4">
      <c r="A17" s="116" t="s">
        <v>1528</v>
      </c>
      <c r="B17" s="134">
        <v>13</v>
      </c>
      <c r="C17" s="116" t="s">
        <v>568</v>
      </c>
      <c r="D17" s="117" t="s">
        <v>1529</v>
      </c>
    </row>
    <row r="18" spans="1:4">
      <c r="A18" s="116" t="s">
        <v>1530</v>
      </c>
      <c r="B18" s="134">
        <v>14</v>
      </c>
      <c r="C18" s="116" t="s">
        <v>575</v>
      </c>
      <c r="D18" s="117" t="s">
        <v>1531</v>
      </c>
    </row>
    <row r="19" spans="1:4">
      <c r="A19" s="116" t="s">
        <v>1532</v>
      </c>
      <c r="B19" s="134">
        <v>15</v>
      </c>
      <c r="C19" s="116" t="s">
        <v>576</v>
      </c>
      <c r="D19" s="117" t="s">
        <v>1688</v>
      </c>
    </row>
    <row r="20" spans="1:4">
      <c r="A20" s="116" t="s">
        <v>1533</v>
      </c>
      <c r="B20" s="134">
        <v>16</v>
      </c>
      <c r="C20" s="116" t="s">
        <v>1534</v>
      </c>
      <c r="D20" s="117" t="s">
        <v>1535</v>
      </c>
    </row>
    <row r="21" spans="1:4">
      <c r="A21" s="116" t="s">
        <v>1536</v>
      </c>
      <c r="B21" s="134">
        <v>17</v>
      </c>
      <c r="C21" s="117" t="s">
        <v>1537</v>
      </c>
      <c r="D21" s="117" t="s">
        <v>1538</v>
      </c>
    </row>
    <row r="22" spans="1:4">
      <c r="A22" s="116" t="s">
        <v>1539</v>
      </c>
      <c r="B22" s="134">
        <v>18</v>
      </c>
      <c r="C22" s="117" t="s">
        <v>1540</v>
      </c>
      <c r="D22" s="117" t="s">
        <v>1689</v>
      </c>
    </row>
    <row r="23" spans="1:4">
      <c r="A23" s="116" t="s">
        <v>1541</v>
      </c>
      <c r="B23" s="134">
        <v>19</v>
      </c>
      <c r="C23" s="117" t="s">
        <v>1542</v>
      </c>
      <c r="D23" s="117" t="s">
        <v>1543</v>
      </c>
    </row>
    <row r="24" spans="1:4">
      <c r="A24" s="116" t="s">
        <v>1544</v>
      </c>
      <c r="B24" s="134">
        <v>20</v>
      </c>
      <c r="C24" s="117" t="s">
        <v>1545</v>
      </c>
      <c r="D24" s="117" t="s">
        <v>1546</v>
      </c>
    </row>
    <row r="25" spans="1:4">
      <c r="A25" s="116" t="s">
        <v>1547</v>
      </c>
      <c r="B25" s="134">
        <v>21</v>
      </c>
      <c r="C25" s="117" t="s">
        <v>577</v>
      </c>
      <c r="D25" s="117" t="s">
        <v>1690</v>
      </c>
    </row>
    <row r="26" spans="1:4">
      <c r="A26" s="116" t="s">
        <v>1548</v>
      </c>
      <c r="B26" s="134">
        <v>22</v>
      </c>
      <c r="C26" s="117" t="s">
        <v>695</v>
      </c>
      <c r="D26" s="117" t="s">
        <v>1549</v>
      </c>
    </row>
    <row r="27" spans="1:4">
      <c r="A27" s="116" t="s">
        <v>1550</v>
      </c>
      <c r="B27" s="134">
        <v>23</v>
      </c>
      <c r="C27" s="117" t="s">
        <v>578</v>
      </c>
      <c r="D27" s="117" t="s">
        <v>1551</v>
      </c>
    </row>
    <row r="28" spans="1:4">
      <c r="A28" s="164" t="s">
        <v>1552</v>
      </c>
      <c r="B28" s="165"/>
      <c r="C28" s="166" t="s">
        <v>1491</v>
      </c>
      <c r="D28" s="166" t="s">
        <v>1553</v>
      </c>
    </row>
    <row r="29" spans="1:4">
      <c r="A29" s="114" t="s">
        <v>1554</v>
      </c>
      <c r="B29" s="135">
        <v>24</v>
      </c>
      <c r="C29" s="115" t="s">
        <v>579</v>
      </c>
      <c r="D29" s="115" t="s">
        <v>1500</v>
      </c>
    </row>
    <row r="30" spans="1:4">
      <c r="A30" s="114" t="s">
        <v>1555</v>
      </c>
      <c r="B30" s="135">
        <v>25</v>
      </c>
      <c r="C30" s="114" t="s">
        <v>1556</v>
      </c>
      <c r="D30" s="115" t="s">
        <v>1705</v>
      </c>
    </row>
    <row r="31" spans="1:4">
      <c r="A31" s="164" t="s">
        <v>1706</v>
      </c>
      <c r="B31" s="165"/>
      <c r="C31" s="164" t="s">
        <v>1707</v>
      </c>
      <c r="D31" s="166" t="s">
        <v>1503</v>
      </c>
    </row>
    <row r="32" spans="1:4">
      <c r="A32" s="114" t="s">
        <v>1557</v>
      </c>
      <c r="B32" s="135">
        <v>26</v>
      </c>
      <c r="C32" s="114" t="s">
        <v>1558</v>
      </c>
      <c r="D32" s="115" t="s">
        <v>1506</v>
      </c>
    </row>
    <row r="33" spans="1:4">
      <c r="A33" s="114" t="s">
        <v>1559</v>
      </c>
      <c r="B33" s="135">
        <v>27</v>
      </c>
      <c r="C33" s="114" t="s">
        <v>580</v>
      </c>
      <c r="D33" s="115" t="s">
        <v>1508</v>
      </c>
    </row>
    <row r="34" spans="1:4">
      <c r="A34" s="164" t="s">
        <v>1655</v>
      </c>
      <c r="B34" s="165"/>
      <c r="C34" s="164" t="s">
        <v>1691</v>
      </c>
      <c r="D34" s="166" t="s">
        <v>1511</v>
      </c>
    </row>
    <row r="35" spans="1:4">
      <c r="A35" s="114" t="s">
        <v>1560</v>
      </c>
      <c r="B35" s="135">
        <v>28</v>
      </c>
      <c r="C35" s="114" t="s">
        <v>1561</v>
      </c>
      <c r="D35" s="115" t="s">
        <v>1562</v>
      </c>
    </row>
    <row r="36" spans="1:4">
      <c r="A36" s="114" t="s">
        <v>1591</v>
      </c>
      <c r="B36" s="135">
        <v>29</v>
      </c>
      <c r="C36" s="114" t="s">
        <v>581</v>
      </c>
      <c r="D36" s="115" t="s">
        <v>1692</v>
      </c>
    </row>
    <row r="37" spans="1:4">
      <c r="A37" s="164" t="s">
        <v>1701</v>
      </c>
      <c r="B37" s="165"/>
      <c r="C37" s="164" t="s">
        <v>1699</v>
      </c>
      <c r="D37" s="166" t="s">
        <v>1700</v>
      </c>
    </row>
    <row r="38" spans="1:4">
      <c r="A38" s="114" t="s">
        <v>1638</v>
      </c>
      <c r="B38" s="135">
        <v>30</v>
      </c>
      <c r="C38" s="114" t="s">
        <v>1563</v>
      </c>
      <c r="D38" s="115" t="s">
        <v>1564</v>
      </c>
    </row>
    <row r="39" spans="1:4">
      <c r="A39" s="114" t="s">
        <v>1565</v>
      </c>
      <c r="B39" s="135">
        <v>31</v>
      </c>
      <c r="C39" s="115" t="s">
        <v>1566</v>
      </c>
      <c r="D39" s="115" t="s">
        <v>1567</v>
      </c>
    </row>
    <row r="40" spans="1:4">
      <c r="A40" s="114" t="s">
        <v>1568</v>
      </c>
      <c r="B40" s="135">
        <v>32</v>
      </c>
      <c r="C40" s="115" t="s">
        <v>1569</v>
      </c>
      <c r="D40" s="115" t="s">
        <v>1520</v>
      </c>
    </row>
    <row r="41" spans="1:4">
      <c r="A41" s="114" t="s">
        <v>1570</v>
      </c>
      <c r="B41" s="135">
        <v>33</v>
      </c>
      <c r="C41" s="115" t="s">
        <v>1571</v>
      </c>
      <c r="D41" s="115" t="s">
        <v>1523</v>
      </c>
    </row>
    <row r="42" spans="1:4">
      <c r="A42" s="114" t="s">
        <v>1572</v>
      </c>
      <c r="B42" s="135">
        <v>34</v>
      </c>
      <c r="C42" s="115" t="s">
        <v>582</v>
      </c>
      <c r="D42" s="115" t="s">
        <v>1525</v>
      </c>
    </row>
    <row r="43" spans="1:4">
      <c r="A43" s="114" t="s">
        <v>1573</v>
      </c>
      <c r="B43" s="135">
        <v>35</v>
      </c>
      <c r="C43" s="115" t="s">
        <v>583</v>
      </c>
      <c r="D43" s="115" t="s">
        <v>1527</v>
      </c>
    </row>
    <row r="44" spans="1:4">
      <c r="A44" s="114" t="s">
        <v>1574</v>
      </c>
      <c r="B44" s="135">
        <v>36</v>
      </c>
      <c r="C44" s="115" t="s">
        <v>569</v>
      </c>
      <c r="D44" s="115" t="s">
        <v>1529</v>
      </c>
    </row>
    <row r="45" spans="1:4">
      <c r="A45" s="114" t="s">
        <v>1575</v>
      </c>
      <c r="B45" s="135">
        <v>37</v>
      </c>
      <c r="C45" s="115" t="s">
        <v>1576</v>
      </c>
      <c r="D45" s="115" t="s">
        <v>1531</v>
      </c>
    </row>
    <row r="46" spans="1:4">
      <c r="A46" s="114" t="s">
        <v>1577</v>
      </c>
      <c r="B46" s="135">
        <v>38</v>
      </c>
      <c r="C46" s="115" t="s">
        <v>584</v>
      </c>
      <c r="D46" s="115" t="s">
        <v>1693</v>
      </c>
    </row>
    <row r="47" spans="1:4">
      <c r="A47" s="114" t="s">
        <v>1578</v>
      </c>
      <c r="B47" s="135">
        <v>39</v>
      </c>
      <c r="C47" s="115" t="s">
        <v>1579</v>
      </c>
      <c r="D47" s="115" t="s">
        <v>1580</v>
      </c>
    </row>
    <row r="48" spans="1:4">
      <c r="A48" s="114" t="s">
        <v>1581</v>
      </c>
      <c r="B48" s="135">
        <v>40</v>
      </c>
      <c r="C48" s="115" t="s">
        <v>585</v>
      </c>
      <c r="D48" s="115" t="s">
        <v>1582</v>
      </c>
    </row>
    <row r="49" spans="1:4">
      <c r="A49" s="114" t="s">
        <v>1583</v>
      </c>
      <c r="B49" s="135">
        <v>41</v>
      </c>
      <c r="C49" s="115" t="s">
        <v>1584</v>
      </c>
      <c r="D49" s="115" t="s">
        <v>1585</v>
      </c>
    </row>
    <row r="50" spans="1:4">
      <c r="A50" s="114" t="s">
        <v>1586</v>
      </c>
      <c r="B50" s="135">
        <v>42</v>
      </c>
      <c r="C50" s="115" t="s">
        <v>586</v>
      </c>
      <c r="D50" s="115" t="s">
        <v>1587</v>
      </c>
    </row>
    <row r="51" spans="1:4">
      <c r="A51" s="164" t="s">
        <v>1588</v>
      </c>
      <c r="B51" s="165"/>
      <c r="C51" s="166" t="s">
        <v>1589</v>
      </c>
      <c r="D51" s="166" t="s">
        <v>1553</v>
      </c>
    </row>
    <row r="53" spans="1:4">
      <c r="C53" s="4"/>
    </row>
    <row r="54" spans="1:4">
      <c r="C54" s="4"/>
    </row>
    <row r="55" spans="1:4">
      <c r="C55" s="4"/>
    </row>
    <row r="57" spans="1:4">
      <c r="C57" s="4"/>
    </row>
    <row r="58" spans="1:4">
      <c r="C58" s="4"/>
    </row>
    <row r="93" ht="12.75" customHeight="1"/>
  </sheetData>
  <phoneticPr fontId="2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基礎データ【必ず入力してください】</vt:lpstr>
      <vt:lpstr>申込書（個人種目）</vt:lpstr>
      <vt:lpstr>申込書（リレー種目）</vt:lpstr>
      <vt:lpstr>参加料等金額</vt:lpstr>
      <vt:lpstr>自由シート</vt:lpstr>
      <vt:lpstr>kyougisha転記用</vt:lpstr>
      <vt:lpstr>relay転記用</vt:lpstr>
      <vt:lpstr>(リスト)</vt:lpstr>
      <vt:lpstr>(種目・作業用)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'申込書（リレー種目）'!Print_Area</vt:lpstr>
      <vt:lpstr>'申込書（個人種目）'!Print_Area</vt:lpstr>
      <vt:lpstr>チーム名</vt:lpstr>
      <vt:lpstr>リレー種目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MIYUKISUZUKI</cp:lastModifiedBy>
  <cp:lastPrinted>2023-03-01T06:30:08Z</cp:lastPrinted>
  <dcterms:created xsi:type="dcterms:W3CDTF">2015-11-12T01:11:30Z</dcterms:created>
  <dcterms:modified xsi:type="dcterms:W3CDTF">2023-03-05T07:23:24Z</dcterms:modified>
</cp:coreProperties>
</file>