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workbookProtection workbookPassword="C8DD" lockStructure="1"/>
  <bookViews>
    <workbookView xWindow="0" yWindow="0" windowWidth="19200" windowHeight="9315" tabRatio="816"/>
  </bookViews>
  <sheets>
    <sheet name="基礎データ" sheetId="32" r:id="rId1"/>
    <sheet name="申込書（個人種目）" sheetId="1" r:id="rId2"/>
    <sheet name="申込書（リレー種目）" sheetId="18" r:id="rId3"/>
    <sheet name="参加料受領書" sheetId="28" r:id="rId4"/>
    <sheet name="自由シート" sheetId="30" r:id="rId5"/>
    <sheet name="(種目・作業用)" sheetId="2" state="hidden" r:id="rId6"/>
    <sheet name="(種目一覧)" sheetId="31" state="hidden" r:id="rId7"/>
    <sheet name="(種目資料・作業用)" sheetId="6" state="hidden" r:id="rId8"/>
    <sheet name="kyougisha転記用" sheetId="4" state="hidden" r:id="rId9"/>
    <sheet name="relay転記用" sheetId="27" state="hidden" r:id="rId10"/>
  </sheets>
  <definedNames>
    <definedName name="gakunen1">'申込書（個人種目）'!$E$202:$E$218</definedName>
    <definedName name="gakunen2">'申込書（リレー種目）'!$M$120:$M$136</definedName>
    <definedName name="gender1">'申込書（個人種目）'!$F$202:$F$203</definedName>
    <definedName name="prefec1">'申込書（個人種目）'!$AG$201:$AG$248</definedName>
    <definedName name="prefec2">'申込書（リレー種目）'!$AG$119:$AG$166</definedName>
    <definedName name="_xlnm.Print_Area" localSheetId="0">基礎データ!$A$1:$G$21</definedName>
    <definedName name="_xlnm.Print_Area" localSheetId="3">参加料受領書!$A$1:$M$33</definedName>
    <definedName name="_xlnm.Print_Area" localSheetId="2">'申込書（リレー種目）'!$A$1:$N$78</definedName>
    <definedName name="_xlnm.Print_Area" localSheetId="1">'申込書（個人種目）'!$A$1:$N$160</definedName>
    <definedName name="shozoku1">'申込書（個人種目）'!$C$279:$F$548</definedName>
    <definedName name="shubetsu1">'申込書（個人種目）'!$AB$201:$AB$205</definedName>
    <definedName name="shubetsu2">'申込書（リレー種目）'!$AB$119:$AB$123</definedName>
    <definedName name="shumoku1">'申込書（個人種目）'!$G$202:$G$241</definedName>
    <definedName name="shumoku2">'申込書（リレー種目）'!$C$120:$C$121</definedName>
    <definedName name="team2">'申込書（リレー種目）'!$D$120:$D$124</definedName>
    <definedName name="女">'申込書（個人種目）'!$D$250:$D$268</definedName>
    <definedName name="男">'申込書（個人種目）'!$C$250:$C$273</definedName>
  </definedNames>
  <calcPr calcId="145621"/>
</workbook>
</file>

<file path=xl/calcChain.xml><?xml version="1.0" encoding="utf-8"?>
<calcChain xmlns="http://schemas.openxmlformats.org/spreadsheetml/2006/main">
  <c r="D21" i="28" l="1"/>
  <c r="D20" i="28"/>
  <c r="D3" i="28"/>
  <c r="D2" i="28"/>
  <c r="K78" i="18"/>
  <c r="E77" i="18"/>
  <c r="E38" i="18"/>
  <c r="K39" i="18"/>
  <c r="K70" i="18"/>
  <c r="K31" i="18"/>
  <c r="L43" i="18"/>
  <c r="L42" i="18"/>
  <c r="L4" i="18"/>
  <c r="L3" i="18"/>
  <c r="C43" i="18"/>
  <c r="C4" i="18"/>
  <c r="C42" i="18"/>
  <c r="C3" i="18"/>
  <c r="Q43" i="18"/>
  <c r="Q42" i="18"/>
  <c r="Q4" i="18"/>
  <c r="Q3" i="18"/>
  <c r="AA4" i="18"/>
  <c r="AC4" i="18" s="1"/>
  <c r="Q124" i="1"/>
  <c r="Q123" i="1"/>
  <c r="Q84" i="1"/>
  <c r="Q83" i="1"/>
  <c r="Q44" i="1"/>
  <c r="Q43" i="1"/>
  <c r="Q4" i="1"/>
  <c r="Q3" i="1"/>
  <c r="E159" i="1"/>
  <c r="E119" i="1"/>
  <c r="E79" i="1"/>
  <c r="E39" i="1"/>
  <c r="C123" i="1"/>
  <c r="C83" i="1"/>
  <c r="C43" i="1"/>
  <c r="C3" i="1"/>
  <c r="AA4" i="1"/>
  <c r="AC4" i="1" s="1"/>
  <c r="H160" i="1"/>
  <c r="H120" i="1"/>
  <c r="H80" i="1"/>
  <c r="H40" i="1"/>
  <c r="H152" i="1"/>
  <c r="H112" i="1"/>
  <c r="H72" i="1"/>
  <c r="H32" i="1"/>
  <c r="J124" i="1"/>
  <c r="J84" i="1"/>
  <c r="J44" i="1"/>
  <c r="J4" i="1"/>
  <c r="J123" i="1"/>
  <c r="J83" i="1"/>
  <c r="J43" i="1"/>
  <c r="J3" i="1"/>
  <c r="C124" i="1"/>
  <c r="C84" i="1"/>
  <c r="C44" i="1"/>
  <c r="C4" i="1"/>
  <c r="C17" i="32"/>
  <c r="H11" i="28" s="1"/>
  <c r="K11" i="28" s="1"/>
  <c r="C11" i="32"/>
  <c r="I29" i="28" s="1"/>
  <c r="H28" i="28" s="1"/>
  <c r="C14" i="32"/>
  <c r="H10" i="28" s="1"/>
  <c r="K10" i="28" s="1"/>
  <c r="D15" i="32" l="1"/>
  <c r="D16" i="32"/>
  <c r="D13" i="32"/>
  <c r="D12" i="32"/>
  <c r="AB4" i="18"/>
  <c r="K12" i="28"/>
  <c r="F5" i="28" s="1"/>
  <c r="D17" i="32"/>
  <c r="AB4" i="1"/>
  <c r="D14" i="32" l="1"/>
  <c r="C37" i="18"/>
  <c r="F9" i="27"/>
  <c r="A40" i="18"/>
  <c r="C76" i="18"/>
  <c r="K28" i="28"/>
  <c r="F23" i="28" s="1"/>
  <c r="AD69" i="18"/>
  <c r="I149" i="4" s="1"/>
  <c r="AD68" i="18"/>
  <c r="I148" i="4" s="1"/>
  <c r="AD67" i="18"/>
  <c r="I147" i="4" s="1"/>
  <c r="AD66" i="18"/>
  <c r="I146" i="4" s="1"/>
  <c r="AD65" i="18"/>
  <c r="I145" i="4" s="1"/>
  <c r="AD64" i="18"/>
  <c r="I144" i="4" s="1"/>
  <c r="AD63" i="18"/>
  <c r="I143" i="4" s="1"/>
  <c r="AD62" i="18"/>
  <c r="I142" i="4"/>
  <c r="AD61" i="18"/>
  <c r="I141" i="4" s="1"/>
  <c r="AD60" i="18"/>
  <c r="I140" i="4" s="1"/>
  <c r="AD59" i="18"/>
  <c r="I139" i="4" s="1"/>
  <c r="AD58" i="18"/>
  <c r="I138" i="4" s="1"/>
  <c r="AD57" i="18"/>
  <c r="I137" i="4" s="1"/>
  <c r="AD56" i="18"/>
  <c r="I136" i="4"/>
  <c r="AD55" i="18"/>
  <c r="I135" i="4" s="1"/>
  <c r="AD54" i="18"/>
  <c r="I134" i="4" s="1"/>
  <c r="AD53" i="18"/>
  <c r="I133" i="4"/>
  <c r="AD52" i="18"/>
  <c r="I132" i="4" s="1"/>
  <c r="AD51" i="18"/>
  <c r="I131" i="4"/>
  <c r="AD50" i="18"/>
  <c r="I130" i="4" s="1"/>
  <c r="AD49" i="18"/>
  <c r="I129" i="4" s="1"/>
  <c r="AD48" i="18"/>
  <c r="I128" i="4" s="1"/>
  <c r="AD47" i="18"/>
  <c r="I127" i="4" s="1"/>
  <c r="AD46" i="18"/>
  <c r="I126" i="4" s="1"/>
  <c r="AD30" i="18"/>
  <c r="I125" i="4" s="1"/>
  <c r="AD29" i="18"/>
  <c r="I124" i="4"/>
  <c r="AD28" i="18"/>
  <c r="I123" i="4" s="1"/>
  <c r="AD27" i="18"/>
  <c r="I122" i="4" s="1"/>
  <c r="AD26" i="18"/>
  <c r="I121" i="4" s="1"/>
  <c r="AD25" i="18"/>
  <c r="I120" i="4" s="1"/>
  <c r="AD24" i="18"/>
  <c r="I119" i="4"/>
  <c r="AD23" i="18"/>
  <c r="I118" i="4"/>
  <c r="AD22" i="18"/>
  <c r="I117" i="4"/>
  <c r="AD21" i="18"/>
  <c r="I116" i="4" s="1"/>
  <c r="AD20" i="18"/>
  <c r="I115" i="4" s="1"/>
  <c r="AD19" i="18"/>
  <c r="I114" i="4" s="1"/>
  <c r="AD18" i="18"/>
  <c r="I113" i="4" s="1"/>
  <c r="AD17" i="18"/>
  <c r="I112" i="4" s="1"/>
  <c r="AD16" i="18"/>
  <c r="I111" i="4" s="1"/>
  <c r="AD15" i="18"/>
  <c r="I110" i="4"/>
  <c r="AD14" i="18"/>
  <c r="I109" i="4" s="1"/>
  <c r="AD13" i="18"/>
  <c r="I108" i="4"/>
  <c r="AD12" i="18"/>
  <c r="I107" i="4" s="1"/>
  <c r="AD11" i="18"/>
  <c r="I106" i="4" s="1"/>
  <c r="AD10" i="18"/>
  <c r="I105" i="4" s="1"/>
  <c r="AD9" i="18"/>
  <c r="I104" i="4" s="1"/>
  <c r="AD8" i="18"/>
  <c r="I103" i="4" s="1"/>
  <c r="AD7" i="18"/>
  <c r="I102" i="4"/>
  <c r="I63" i="4"/>
  <c r="I67" i="4"/>
  <c r="I78" i="4"/>
  <c r="I86" i="4"/>
  <c r="I94" i="4"/>
  <c r="AD151" i="1"/>
  <c r="I101" i="4" s="1"/>
  <c r="AD150" i="1"/>
  <c r="I100" i="4" s="1"/>
  <c r="AD149" i="1"/>
  <c r="I99" i="4" s="1"/>
  <c r="AD148" i="1"/>
  <c r="I98" i="4" s="1"/>
  <c r="AD147" i="1"/>
  <c r="I97" i="4" s="1"/>
  <c r="AD146" i="1"/>
  <c r="I96" i="4" s="1"/>
  <c r="AD145" i="1"/>
  <c r="I95" i="4" s="1"/>
  <c r="AD144" i="1"/>
  <c r="AD143" i="1"/>
  <c r="I93" i="4" s="1"/>
  <c r="AD142" i="1"/>
  <c r="I92" i="4" s="1"/>
  <c r="AD141" i="1"/>
  <c r="I91" i="4" s="1"/>
  <c r="AD140" i="1"/>
  <c r="I90" i="4" s="1"/>
  <c r="AD139" i="1"/>
  <c r="I89" i="4" s="1"/>
  <c r="AD138" i="1"/>
  <c r="I88" i="4" s="1"/>
  <c r="AD137" i="1"/>
  <c r="I87" i="4" s="1"/>
  <c r="AD136" i="1"/>
  <c r="AD135" i="1"/>
  <c r="I85" i="4" s="1"/>
  <c r="AD134" i="1"/>
  <c r="I84" i="4" s="1"/>
  <c r="AD133" i="1"/>
  <c r="I83" i="4" s="1"/>
  <c r="AD132" i="1"/>
  <c r="I82" i="4" s="1"/>
  <c r="AD131" i="1"/>
  <c r="I81" i="4" s="1"/>
  <c r="AD130" i="1"/>
  <c r="I80" i="4" s="1"/>
  <c r="AD129" i="1"/>
  <c r="I79" i="4" s="1"/>
  <c r="AD128" i="1"/>
  <c r="AD127" i="1"/>
  <c r="I77" i="4" s="1"/>
  <c r="AD111" i="1"/>
  <c r="I76" i="4" s="1"/>
  <c r="AD110" i="1"/>
  <c r="I75" i="4" s="1"/>
  <c r="AD109" i="1"/>
  <c r="I74" i="4" s="1"/>
  <c r="AD108" i="1"/>
  <c r="I73" i="4" s="1"/>
  <c r="AD107" i="1"/>
  <c r="I72" i="4" s="1"/>
  <c r="AD106" i="1"/>
  <c r="I71" i="4" s="1"/>
  <c r="AD105" i="1"/>
  <c r="I70" i="4" s="1"/>
  <c r="AD104" i="1"/>
  <c r="I69" i="4" s="1"/>
  <c r="AD103" i="1"/>
  <c r="I68" i="4" s="1"/>
  <c r="AD102" i="1"/>
  <c r="AD101" i="1"/>
  <c r="I66" i="4" s="1"/>
  <c r="AD100" i="1"/>
  <c r="I65" i="4" s="1"/>
  <c r="AD99" i="1"/>
  <c r="I64" i="4" s="1"/>
  <c r="AD98" i="1"/>
  <c r="AD97" i="1"/>
  <c r="I62" i="4" s="1"/>
  <c r="AD96" i="1"/>
  <c r="I61" i="4" s="1"/>
  <c r="AD95" i="1"/>
  <c r="I60" i="4" s="1"/>
  <c r="AD94" i="1"/>
  <c r="I59" i="4" s="1"/>
  <c r="AD93" i="1"/>
  <c r="I58" i="4" s="1"/>
  <c r="AD92" i="1"/>
  <c r="I57" i="4" s="1"/>
  <c r="AD91" i="1"/>
  <c r="I56" i="4" s="1"/>
  <c r="AD90" i="1"/>
  <c r="I55" i="4" s="1"/>
  <c r="AD89" i="1"/>
  <c r="I54" i="4" s="1"/>
  <c r="AD88" i="1"/>
  <c r="I53" i="4" s="1"/>
  <c r="AD87" i="1"/>
  <c r="I52" i="4" s="1"/>
  <c r="AD71" i="1"/>
  <c r="I51" i="4" s="1"/>
  <c r="AD70" i="1"/>
  <c r="I50" i="4" s="1"/>
  <c r="AD69" i="1"/>
  <c r="I49" i="4" s="1"/>
  <c r="AD68" i="1"/>
  <c r="I48" i="4" s="1"/>
  <c r="AD67" i="1"/>
  <c r="I47" i="4" s="1"/>
  <c r="AD66" i="1"/>
  <c r="I46" i="4" s="1"/>
  <c r="AD65" i="1"/>
  <c r="I45" i="4" s="1"/>
  <c r="AD64" i="1"/>
  <c r="I44" i="4" s="1"/>
  <c r="AD63" i="1"/>
  <c r="I43" i="4" s="1"/>
  <c r="AD62" i="1"/>
  <c r="I42" i="4" s="1"/>
  <c r="AD61" i="1"/>
  <c r="I41" i="4" s="1"/>
  <c r="AD60" i="1"/>
  <c r="I40" i="4" s="1"/>
  <c r="AD59" i="1"/>
  <c r="I39" i="4" s="1"/>
  <c r="AD58" i="1"/>
  <c r="I38" i="4" s="1"/>
  <c r="AD57" i="1"/>
  <c r="I37" i="4" s="1"/>
  <c r="AD56" i="1"/>
  <c r="I36" i="4" s="1"/>
  <c r="AD55" i="1"/>
  <c r="I35" i="4" s="1"/>
  <c r="AD54" i="1"/>
  <c r="I34" i="4" s="1"/>
  <c r="AD53" i="1"/>
  <c r="I33" i="4" s="1"/>
  <c r="AD52" i="1"/>
  <c r="I32" i="4" s="1"/>
  <c r="AD51" i="1"/>
  <c r="I31" i="4" s="1"/>
  <c r="AD50" i="1"/>
  <c r="I30" i="4" s="1"/>
  <c r="AD49" i="1"/>
  <c r="I29" i="4" s="1"/>
  <c r="AD48" i="1"/>
  <c r="I28" i="4" s="1"/>
  <c r="AD47" i="1"/>
  <c r="I27" i="4" s="1"/>
  <c r="AD31" i="1"/>
  <c r="I26" i="4" s="1"/>
  <c r="AD30" i="1"/>
  <c r="I25" i="4" s="1"/>
  <c r="AD29" i="1"/>
  <c r="I24" i="4" s="1"/>
  <c r="AD28" i="1"/>
  <c r="I23" i="4" s="1"/>
  <c r="AD27" i="1"/>
  <c r="I22" i="4" s="1"/>
  <c r="AD26" i="1"/>
  <c r="I21" i="4" s="1"/>
  <c r="AD25" i="1"/>
  <c r="I20" i="4" s="1"/>
  <c r="AD24" i="1"/>
  <c r="I19" i="4" s="1"/>
  <c r="AD23" i="1"/>
  <c r="I18" i="4" s="1"/>
  <c r="AD22" i="1"/>
  <c r="I17" i="4" s="1"/>
  <c r="AD21" i="1"/>
  <c r="I16" i="4" s="1"/>
  <c r="AD20" i="1"/>
  <c r="I15" i="4" s="1"/>
  <c r="AD19" i="1"/>
  <c r="I14" i="4" s="1"/>
  <c r="AD18" i="1"/>
  <c r="I13" i="4" s="1"/>
  <c r="AD17" i="1"/>
  <c r="I12" i="4" s="1"/>
  <c r="AD16" i="1"/>
  <c r="I11" i="4" s="1"/>
  <c r="AD15" i="1"/>
  <c r="I10" i="4" s="1"/>
  <c r="AD14" i="1"/>
  <c r="I9" i="4" s="1"/>
  <c r="AD13" i="1"/>
  <c r="I8" i="4" s="1"/>
  <c r="AD12" i="1"/>
  <c r="I7" i="4" s="1"/>
  <c r="AD11" i="1"/>
  <c r="I6" i="4" s="1"/>
  <c r="AD10" i="1"/>
  <c r="I5" i="4" s="1"/>
  <c r="AD9" i="1"/>
  <c r="I4" i="4" s="1"/>
  <c r="AD8" i="1"/>
  <c r="I3" i="4" s="1"/>
  <c r="AD7" i="1"/>
  <c r="I2" i="4" s="1"/>
  <c r="AI13" i="18"/>
  <c r="AI14" i="18"/>
  <c r="AI15" i="18"/>
  <c r="AI16" i="18"/>
  <c r="AI17" i="18"/>
  <c r="AI18" i="18"/>
  <c r="AI19" i="18"/>
  <c r="AI20" i="18"/>
  <c r="Z20" i="18" s="1"/>
  <c r="E115" i="4" s="1"/>
  <c r="AI21" i="18"/>
  <c r="AI22" i="18"/>
  <c r="AI23" i="18"/>
  <c r="AI24" i="18"/>
  <c r="AI25" i="18"/>
  <c r="AI26" i="18"/>
  <c r="AI27" i="18"/>
  <c r="AI28" i="18"/>
  <c r="AI29" i="18"/>
  <c r="AI30" i="18"/>
  <c r="AI46" i="18"/>
  <c r="AI47" i="18"/>
  <c r="AI48" i="18"/>
  <c r="AI49" i="18"/>
  <c r="AI50" i="18"/>
  <c r="AI51" i="18"/>
  <c r="AI52" i="18"/>
  <c r="AI53" i="18"/>
  <c r="AI54" i="18"/>
  <c r="AI55" i="18"/>
  <c r="AI56" i="18"/>
  <c r="AI57" i="18"/>
  <c r="AI58" i="18"/>
  <c r="AI59" i="18"/>
  <c r="AI60" i="18"/>
  <c r="AI61" i="18"/>
  <c r="AI62" i="18"/>
  <c r="Z62" i="18" s="1"/>
  <c r="E142" i="4" s="1"/>
  <c r="AI63" i="18"/>
  <c r="AI64" i="18"/>
  <c r="AI65" i="18"/>
  <c r="AI66" i="18"/>
  <c r="AI67" i="18"/>
  <c r="AI68" i="18"/>
  <c r="AI69" i="18"/>
  <c r="AI12" i="18"/>
  <c r="AI11" i="18"/>
  <c r="AI10" i="18"/>
  <c r="AI9" i="18"/>
  <c r="AI8" i="18"/>
  <c r="AI7" i="18"/>
  <c r="Z107" i="1"/>
  <c r="Z135" i="1"/>
  <c r="Z147" i="1"/>
  <c r="AI13" i="1"/>
  <c r="AI14" i="1"/>
  <c r="AI15" i="1"/>
  <c r="AI16" i="1"/>
  <c r="AI17" i="1"/>
  <c r="AI18" i="1"/>
  <c r="AI19" i="1"/>
  <c r="AI20" i="1"/>
  <c r="AI21" i="1"/>
  <c r="AI22" i="1"/>
  <c r="AI23" i="1"/>
  <c r="AI24" i="1"/>
  <c r="AI25" i="1"/>
  <c r="AI26" i="1"/>
  <c r="AI27" i="1"/>
  <c r="AI28" i="1"/>
  <c r="AI29" i="1"/>
  <c r="AI30" i="1"/>
  <c r="AI31" i="1"/>
  <c r="AI47" i="1"/>
  <c r="AI48" i="1"/>
  <c r="AI49" i="1"/>
  <c r="AI50" i="1"/>
  <c r="AI51" i="1"/>
  <c r="AI52" i="1"/>
  <c r="AI53" i="1"/>
  <c r="AI54" i="1"/>
  <c r="AI55" i="1"/>
  <c r="AI56" i="1"/>
  <c r="AI57" i="1"/>
  <c r="AI58" i="1"/>
  <c r="AI59" i="1"/>
  <c r="AI60" i="1"/>
  <c r="AI61" i="1"/>
  <c r="AI62" i="1"/>
  <c r="AI63" i="1"/>
  <c r="AI64" i="1"/>
  <c r="AI65" i="1"/>
  <c r="AI66" i="1"/>
  <c r="AI67" i="1"/>
  <c r="AI68" i="1"/>
  <c r="AI69" i="1"/>
  <c r="AI70" i="1"/>
  <c r="AI71" i="1"/>
  <c r="AI87" i="1"/>
  <c r="AI88" i="1"/>
  <c r="AI89" i="1"/>
  <c r="AI90" i="1"/>
  <c r="AI91" i="1"/>
  <c r="AI92" i="1"/>
  <c r="AI93" i="1"/>
  <c r="AI94" i="1"/>
  <c r="AI95" i="1"/>
  <c r="AI96" i="1"/>
  <c r="AI97" i="1"/>
  <c r="AI98" i="1"/>
  <c r="AI99" i="1"/>
  <c r="AI100" i="1"/>
  <c r="AI101" i="1"/>
  <c r="AI102" i="1"/>
  <c r="AI103" i="1"/>
  <c r="AI104" i="1"/>
  <c r="AI105" i="1"/>
  <c r="AI106" i="1"/>
  <c r="AI107" i="1"/>
  <c r="AI108" i="1"/>
  <c r="AI109" i="1"/>
  <c r="AI110" i="1"/>
  <c r="AI111" i="1"/>
  <c r="AI127" i="1"/>
  <c r="AI128" i="1"/>
  <c r="AI129" i="1"/>
  <c r="AI130" i="1"/>
  <c r="AI131" i="1"/>
  <c r="AI132" i="1"/>
  <c r="AI133" i="1"/>
  <c r="AI134" i="1"/>
  <c r="AI135" i="1"/>
  <c r="AI136" i="1"/>
  <c r="AI137" i="1"/>
  <c r="AI138" i="1"/>
  <c r="AI139" i="1"/>
  <c r="AI140" i="1"/>
  <c r="AI141" i="1"/>
  <c r="AI142" i="1"/>
  <c r="AI143" i="1"/>
  <c r="AI144" i="1"/>
  <c r="AI145" i="1"/>
  <c r="AI146" i="1"/>
  <c r="AI147" i="1"/>
  <c r="AI148" i="1"/>
  <c r="AI149" i="1"/>
  <c r="AI150" i="1"/>
  <c r="AI151" i="1"/>
  <c r="AI12" i="1"/>
  <c r="AI11" i="1"/>
  <c r="AI10" i="1"/>
  <c r="AI9" i="1"/>
  <c r="AI8" i="1"/>
  <c r="AI7" i="1"/>
  <c r="AF150" i="1"/>
  <c r="AF134" i="1"/>
  <c r="AF109" i="1"/>
  <c r="AF98" i="1"/>
  <c r="A121" i="1"/>
  <c r="A81" i="1"/>
  <c r="A41" i="1"/>
  <c r="F6" i="27"/>
  <c r="J126" i="4"/>
  <c r="J125" i="4"/>
  <c r="J124" i="4"/>
  <c r="J123" i="4"/>
  <c r="J122" i="4"/>
  <c r="J121" i="4"/>
  <c r="J120" i="4"/>
  <c r="J119" i="4"/>
  <c r="J118" i="4"/>
  <c r="J117" i="4"/>
  <c r="J116" i="4"/>
  <c r="J115" i="4"/>
  <c r="J114" i="4"/>
  <c r="J113" i="4"/>
  <c r="J112" i="4"/>
  <c r="J111" i="4"/>
  <c r="J110" i="4"/>
  <c r="J109" i="4"/>
  <c r="J108" i="4"/>
  <c r="J107" i="4"/>
  <c r="J106" i="4"/>
  <c r="J105" i="4"/>
  <c r="J104" i="4"/>
  <c r="J103" i="4"/>
  <c r="J102" i="4"/>
  <c r="S65" i="18"/>
  <c r="U65" i="18" s="1"/>
  <c r="S66" i="18"/>
  <c r="U66" i="18" s="1"/>
  <c r="S67" i="18"/>
  <c r="T67" i="18" s="1"/>
  <c r="S68" i="18"/>
  <c r="U68" i="18" s="1"/>
  <c r="S69" i="18"/>
  <c r="V69" i="18" s="1"/>
  <c r="X69" i="18" s="1"/>
  <c r="C149" i="4" s="1"/>
  <c r="S64" i="18"/>
  <c r="T64" i="18" s="1"/>
  <c r="C9" i="27" s="1"/>
  <c r="S58" i="18"/>
  <c r="B8" i="27" s="1"/>
  <c r="S59" i="18"/>
  <c r="V59" i="18" s="1"/>
  <c r="X59" i="18" s="1"/>
  <c r="C139" i="4" s="1"/>
  <c r="S60" i="18"/>
  <c r="S61" i="18"/>
  <c r="V61" i="18" s="1"/>
  <c r="X61" i="18" s="1"/>
  <c r="C141" i="4" s="1"/>
  <c r="U61" i="18"/>
  <c r="S62" i="18"/>
  <c r="U62" i="18" s="1"/>
  <c r="S63" i="18"/>
  <c r="V63" i="18" s="1"/>
  <c r="X63" i="18" s="1"/>
  <c r="C143" i="4" s="1"/>
  <c r="S57" i="18"/>
  <c r="V57" i="18" s="1"/>
  <c r="X57" i="18" s="1"/>
  <c r="C137" i="4" s="1"/>
  <c r="S53" i="18"/>
  <c r="T53" i="18" s="1"/>
  <c r="S54" i="18"/>
  <c r="V54" i="18" s="1"/>
  <c r="X54" i="18" s="1"/>
  <c r="C134" i="4" s="1"/>
  <c r="S55" i="18"/>
  <c r="T55" i="18" s="1"/>
  <c r="S56" i="18"/>
  <c r="V56" i="18" s="1"/>
  <c r="X56" i="18" s="1"/>
  <c r="C136" i="4" s="1"/>
  <c r="S52" i="18"/>
  <c r="V52" i="18" s="1"/>
  <c r="X52" i="18" s="1"/>
  <c r="C132" i="4" s="1"/>
  <c r="S47" i="18"/>
  <c r="U47" i="18" s="1"/>
  <c r="S48" i="18"/>
  <c r="T48" i="18"/>
  <c r="S49" i="18"/>
  <c r="V49" i="18" s="1"/>
  <c r="X49" i="18" s="1"/>
  <c r="C129" i="4" s="1"/>
  <c r="S50" i="18"/>
  <c r="V50" i="18" s="1"/>
  <c r="X50" i="18" s="1"/>
  <c r="C130" i="4" s="1"/>
  <c r="S51" i="18"/>
  <c r="U51" i="18" s="1"/>
  <c r="S46" i="18"/>
  <c r="V46" i="18" s="1"/>
  <c r="X46" i="18" s="1"/>
  <c r="C126" i="4" s="1"/>
  <c r="S26" i="18"/>
  <c r="V26" i="18" s="1"/>
  <c r="X26" i="18" s="1"/>
  <c r="C121" i="4" s="1"/>
  <c r="S27" i="18"/>
  <c r="U27" i="18" s="1"/>
  <c r="V27" i="18"/>
  <c r="X27" i="18" s="1"/>
  <c r="C122" i="4" s="1"/>
  <c r="S28" i="18"/>
  <c r="T28" i="18"/>
  <c r="S29" i="18"/>
  <c r="V29" i="18" s="1"/>
  <c r="X29" i="18" s="1"/>
  <c r="C124" i="4" s="1"/>
  <c r="S30" i="18"/>
  <c r="V30" i="18" s="1"/>
  <c r="X30" i="18" s="1"/>
  <c r="C125" i="4" s="1"/>
  <c r="S25" i="18"/>
  <c r="T25" i="18" s="1"/>
  <c r="C5" i="27" s="1"/>
  <c r="S20" i="18"/>
  <c r="V20" i="18" s="1"/>
  <c r="X20" i="18" s="1"/>
  <c r="C115" i="4" s="1"/>
  <c r="T20" i="18"/>
  <c r="S21" i="18"/>
  <c r="T21" i="18" s="1"/>
  <c r="S22" i="18"/>
  <c r="V22" i="18" s="1"/>
  <c r="X22" i="18" s="1"/>
  <c r="C117" i="4" s="1"/>
  <c r="T22" i="18"/>
  <c r="S23" i="18"/>
  <c r="T23" i="18" s="1"/>
  <c r="V23" i="18"/>
  <c r="X23" i="18" s="1"/>
  <c r="C118" i="4" s="1"/>
  <c r="S24" i="18"/>
  <c r="V24" i="18"/>
  <c r="X24" i="18" s="1"/>
  <c r="C119" i="4" s="1"/>
  <c r="S19" i="18"/>
  <c r="B4" i="27" s="1"/>
  <c r="S14" i="18"/>
  <c r="V14" i="18" s="1"/>
  <c r="X14" i="18" s="1"/>
  <c r="C109" i="4" s="1"/>
  <c r="S15" i="18"/>
  <c r="V15" i="18"/>
  <c r="X15" i="18" s="1"/>
  <c r="C110" i="4" s="1"/>
  <c r="S16" i="18"/>
  <c r="U16" i="18" s="1"/>
  <c r="S17" i="18"/>
  <c r="V17" i="18" s="1"/>
  <c r="X17" i="18" s="1"/>
  <c r="C112" i="4" s="1"/>
  <c r="S18" i="18"/>
  <c r="U18" i="18" s="1"/>
  <c r="S13" i="18"/>
  <c r="V13" i="18" s="1"/>
  <c r="X13" i="18" s="1"/>
  <c r="C108" i="4" s="1"/>
  <c r="B3" i="27"/>
  <c r="S8" i="18"/>
  <c r="T8" i="18" s="1"/>
  <c r="S9" i="18"/>
  <c r="V9" i="18" s="1"/>
  <c r="X9" i="18" s="1"/>
  <c r="C104" i="4" s="1"/>
  <c r="S10" i="18"/>
  <c r="V10" i="18"/>
  <c r="X10" i="18" s="1"/>
  <c r="C105" i="4" s="1"/>
  <c r="S11" i="18"/>
  <c r="T11" i="18" s="1"/>
  <c r="S12" i="18"/>
  <c r="U12" i="18" s="1"/>
  <c r="S7" i="18"/>
  <c r="U7" i="18" s="1"/>
  <c r="D2" i="27" s="1"/>
  <c r="R65" i="18"/>
  <c r="I9" i="27" s="1"/>
  <c r="R66" i="18"/>
  <c r="B146" i="4" s="1"/>
  <c r="R67" i="18"/>
  <c r="K9" i="27" s="1"/>
  <c r="R68" i="18"/>
  <c r="B148" i="4" s="1"/>
  <c r="R69" i="18"/>
  <c r="M9" i="27" s="1"/>
  <c r="R64" i="18"/>
  <c r="W64" i="18" s="1"/>
  <c r="G9" i="27" s="1"/>
  <c r="R59" i="18"/>
  <c r="B139" i="4" s="1"/>
  <c r="R60" i="18"/>
  <c r="J8" i="27" s="1"/>
  <c r="R61" i="18"/>
  <c r="K8" i="27" s="1"/>
  <c r="R62" i="18"/>
  <c r="L8" i="27" s="1"/>
  <c r="R63" i="18"/>
  <c r="M8" i="27" s="1"/>
  <c r="R58" i="18"/>
  <c r="W58" i="18" s="1"/>
  <c r="G8" i="27" s="1"/>
  <c r="R53" i="18"/>
  <c r="B133" i="4" s="1"/>
  <c r="R54" i="18"/>
  <c r="J7" i="27" s="1"/>
  <c r="R55" i="18"/>
  <c r="B135" i="4" s="1"/>
  <c r="R56" i="18"/>
  <c r="B136" i="4" s="1"/>
  <c r="R57" i="18"/>
  <c r="B137" i="4" s="1"/>
  <c r="R52" i="18"/>
  <c r="W52" i="18" s="1"/>
  <c r="G7" i="27" s="1"/>
  <c r="R47" i="18"/>
  <c r="I6" i="27" s="1"/>
  <c r="R48" i="18"/>
  <c r="J6" i="27" s="1"/>
  <c r="R49" i="18"/>
  <c r="B129" i="4" s="1"/>
  <c r="R50" i="18"/>
  <c r="L6" i="27" s="1"/>
  <c r="R51" i="18"/>
  <c r="B131" i="4" s="1"/>
  <c r="R46" i="18"/>
  <c r="W46" i="18" s="1"/>
  <c r="G6" i="27" s="1"/>
  <c r="R26" i="18"/>
  <c r="B121" i="4" s="1"/>
  <c r="R27" i="18"/>
  <c r="J5" i="27" s="1"/>
  <c r="R28" i="18"/>
  <c r="B123" i="4" s="1"/>
  <c r="R29" i="18"/>
  <c r="L5" i="27" s="1"/>
  <c r="R30" i="18"/>
  <c r="M5" i="27" s="1"/>
  <c r="R25" i="18"/>
  <c r="H5" i="27" s="1"/>
  <c r="R20" i="18"/>
  <c r="B115" i="4" s="1"/>
  <c r="R21" i="18"/>
  <c r="J4" i="27" s="1"/>
  <c r="R22" i="18"/>
  <c r="B117" i="4" s="1"/>
  <c r="R23" i="18"/>
  <c r="B118" i="4" s="1"/>
  <c r="R24" i="18"/>
  <c r="B119" i="4" s="1"/>
  <c r="R19" i="18"/>
  <c r="H4" i="27" s="1"/>
  <c r="R14" i="18"/>
  <c r="B109" i="4" s="1"/>
  <c r="R15" i="18"/>
  <c r="J3" i="27" s="1"/>
  <c r="R16" i="18"/>
  <c r="K3" i="27" s="1"/>
  <c r="R17" i="18"/>
  <c r="B112" i="4" s="1"/>
  <c r="R18" i="18"/>
  <c r="B113" i="4" s="1"/>
  <c r="R13" i="18"/>
  <c r="H3" i="27" s="1"/>
  <c r="R8" i="18"/>
  <c r="B103" i="4" s="1"/>
  <c r="R9" i="18"/>
  <c r="J2" i="27" s="1"/>
  <c r="R10" i="18"/>
  <c r="B105" i="4" s="1"/>
  <c r="R11" i="18"/>
  <c r="L2" i="27" s="1"/>
  <c r="R12" i="18"/>
  <c r="M2" i="27" s="1"/>
  <c r="R7" i="18"/>
  <c r="W7" i="18" s="1"/>
  <c r="G2" i="27" s="1"/>
  <c r="Y69" i="18"/>
  <c r="AF69" i="18"/>
  <c r="Y68" i="18"/>
  <c r="AF68" i="18"/>
  <c r="Y67" i="18"/>
  <c r="Z67" i="18"/>
  <c r="E147" i="4"/>
  <c r="Y66" i="18"/>
  <c r="Y65" i="18"/>
  <c r="AF65" i="18"/>
  <c r="Y64" i="18"/>
  <c r="Y63" i="18"/>
  <c r="AA63" i="18" s="1"/>
  <c r="F143" i="4" s="1"/>
  <c r="Y62" i="18"/>
  <c r="Y61" i="18"/>
  <c r="D141" i="4" s="1"/>
  <c r="AF61" i="18"/>
  <c r="Y60" i="18"/>
  <c r="D140" i="4" s="1"/>
  <c r="Y59" i="18"/>
  <c r="Y58" i="18"/>
  <c r="AF58" i="18" s="1"/>
  <c r="Y57" i="18"/>
  <c r="D137" i="4" s="1"/>
  <c r="Y56" i="18"/>
  <c r="AB56" i="18"/>
  <c r="G136" i="4"/>
  <c r="Y55" i="18"/>
  <c r="Y54" i="18"/>
  <c r="Z54" i="18"/>
  <c r="E134" i="4" s="1"/>
  <c r="Y53" i="18"/>
  <c r="Z53" i="18" s="1"/>
  <c r="E133" i="4" s="1"/>
  <c r="Y52" i="18"/>
  <c r="AA52" i="18" s="1"/>
  <c r="F132" i="4" s="1"/>
  <c r="Z52" i="18"/>
  <c r="E132" i="4" s="1"/>
  <c r="Y51" i="18"/>
  <c r="Z51" i="18" s="1"/>
  <c r="E131" i="4" s="1"/>
  <c r="Y50" i="18"/>
  <c r="D130" i="4" s="1"/>
  <c r="Y49" i="18"/>
  <c r="Z49" i="18"/>
  <c r="E129" i="4" s="1"/>
  <c r="AA49" i="18"/>
  <c r="F129" i="4" s="1"/>
  <c r="Y48" i="18"/>
  <c r="D128" i="4"/>
  <c r="Y47" i="18"/>
  <c r="AA47" i="18" s="1"/>
  <c r="F127" i="4" s="1"/>
  <c r="Y46" i="18"/>
  <c r="Z46" i="18" s="1"/>
  <c r="E126" i="4" s="1"/>
  <c r="Y30" i="18"/>
  <c r="AF30" i="18" s="1"/>
  <c r="Z30" i="18"/>
  <c r="E125" i="4" s="1"/>
  <c r="Y29" i="18"/>
  <c r="AA29" i="18" s="1"/>
  <c r="F124" i="4" s="1"/>
  <c r="AF29" i="18"/>
  <c r="Y28" i="18"/>
  <c r="AF28" i="18" s="1"/>
  <c r="Y27" i="18"/>
  <c r="AC27" i="18" s="1"/>
  <c r="H122" i="4" s="1"/>
  <c r="Y26" i="18"/>
  <c r="Z26" i="18" s="1"/>
  <c r="E121" i="4" s="1"/>
  <c r="D121" i="4"/>
  <c r="Y25" i="18"/>
  <c r="D120" i="4" s="1"/>
  <c r="Y24" i="18"/>
  <c r="AF24" i="18"/>
  <c r="Y23" i="18"/>
  <c r="AB23" i="18" s="1"/>
  <c r="G118" i="4" s="1"/>
  <c r="Y22" i="18"/>
  <c r="Z22" i="18" s="1"/>
  <c r="E117" i="4" s="1"/>
  <c r="Y21" i="18"/>
  <c r="Z21" i="18" s="1"/>
  <c r="E116" i="4" s="1"/>
  <c r="AF21" i="18"/>
  <c r="Y20" i="18"/>
  <c r="AF20" i="18"/>
  <c r="Y19" i="18"/>
  <c r="Y18" i="18"/>
  <c r="Z18" i="18" s="1"/>
  <c r="E113" i="4" s="1"/>
  <c r="Y17" i="18"/>
  <c r="AB17" i="18" s="1"/>
  <c r="G112" i="4" s="1"/>
  <c r="Y16" i="18"/>
  <c r="Z16" i="18" s="1"/>
  <c r="E111" i="4" s="1"/>
  <c r="Y15" i="18"/>
  <c r="AB15" i="18" s="1"/>
  <c r="G110" i="4" s="1"/>
  <c r="Y14" i="18"/>
  <c r="AC14" i="18" s="1"/>
  <c r="H109" i="4" s="1"/>
  <c r="Y13" i="18"/>
  <c r="AF13" i="18" s="1"/>
  <c r="Y12" i="18"/>
  <c r="AC12" i="18" s="1"/>
  <c r="H107" i="4" s="1"/>
  <c r="Y11" i="18"/>
  <c r="D106" i="4"/>
  <c r="Y10" i="18"/>
  <c r="D105" i="4" s="1"/>
  <c r="Y9" i="18"/>
  <c r="AF9" i="18" s="1"/>
  <c r="Y8" i="18"/>
  <c r="Z8" i="18" s="1"/>
  <c r="E103" i="4" s="1"/>
  <c r="AB8" i="18"/>
  <c r="G103" i="4" s="1"/>
  <c r="Y7" i="18"/>
  <c r="AF7" i="18"/>
  <c r="Y151" i="1"/>
  <c r="AB151" i="1"/>
  <c r="AC151" i="1"/>
  <c r="H101" i="4" s="1"/>
  <c r="S151" i="1"/>
  <c r="T151" i="1"/>
  <c r="R151" i="1"/>
  <c r="W151" i="1" s="1"/>
  <c r="Y150" i="1"/>
  <c r="Z150" i="1" s="1"/>
  <c r="E100" i="4" s="1"/>
  <c r="S150" i="1"/>
  <c r="U150" i="1"/>
  <c r="R150" i="1"/>
  <c r="W150" i="1" s="1"/>
  <c r="Y149" i="1"/>
  <c r="D99" i="4" s="1"/>
  <c r="S149" i="1"/>
  <c r="T149" i="1"/>
  <c r="R149" i="1"/>
  <c r="W149" i="1" s="1"/>
  <c r="Y148" i="1"/>
  <c r="AC148" i="1"/>
  <c r="H98" i="4" s="1"/>
  <c r="S148" i="1"/>
  <c r="V148" i="1"/>
  <c r="R148" i="1"/>
  <c r="B98" i="4" s="1"/>
  <c r="Y147" i="1"/>
  <c r="AF147" i="1" s="1"/>
  <c r="AB147" i="1"/>
  <c r="AC147" i="1"/>
  <c r="H97" i="4" s="1"/>
  <c r="S147" i="1"/>
  <c r="U147" i="1"/>
  <c r="V147" i="1"/>
  <c r="R147" i="1"/>
  <c r="W147" i="1" s="1"/>
  <c r="Y146" i="1"/>
  <c r="S146" i="1"/>
  <c r="U146" i="1" s="1"/>
  <c r="R146" i="1"/>
  <c r="B96" i="4" s="1"/>
  <c r="Y145" i="1"/>
  <c r="AC145" i="1"/>
  <c r="H95" i="4" s="1"/>
  <c r="S145" i="1"/>
  <c r="U145" i="1" s="1"/>
  <c r="T145" i="1"/>
  <c r="R145" i="1"/>
  <c r="B95" i="4" s="1"/>
  <c r="Y144" i="1"/>
  <c r="AF144" i="1" s="1"/>
  <c r="AB144" i="1"/>
  <c r="AC144" i="1"/>
  <c r="H94" i="4" s="1"/>
  <c r="S144" i="1"/>
  <c r="T144" i="1"/>
  <c r="U144" i="1"/>
  <c r="R144" i="1"/>
  <c r="W144" i="1" s="1"/>
  <c r="Y143" i="1"/>
  <c r="AB143" i="1" s="1"/>
  <c r="AC143" i="1"/>
  <c r="H93" i="4" s="1"/>
  <c r="S143" i="1"/>
  <c r="T143" i="1"/>
  <c r="V143" i="1"/>
  <c r="R143" i="1"/>
  <c r="W143" i="1" s="1"/>
  <c r="Y142" i="1"/>
  <c r="S142" i="1"/>
  <c r="U142" i="1"/>
  <c r="R142" i="1"/>
  <c r="W142" i="1" s="1"/>
  <c r="Y141" i="1"/>
  <c r="S141" i="1"/>
  <c r="V141" i="1" s="1"/>
  <c r="R141" i="1"/>
  <c r="B91" i="4" s="1"/>
  <c r="Y140" i="1"/>
  <c r="S140" i="1"/>
  <c r="T140" i="1" s="1"/>
  <c r="V140" i="1"/>
  <c r="R140" i="1"/>
  <c r="W140" i="1" s="1"/>
  <c r="Y139" i="1"/>
  <c r="AB139" i="1"/>
  <c r="AC139" i="1"/>
  <c r="H89" i="4" s="1"/>
  <c r="S139" i="1"/>
  <c r="V139" i="1"/>
  <c r="T139" i="1"/>
  <c r="U139" i="1"/>
  <c r="R139" i="1"/>
  <c r="W139" i="1" s="1"/>
  <c r="Y138" i="1"/>
  <c r="Z138" i="1" s="1"/>
  <c r="E88" i="4" s="1"/>
  <c r="AB138" i="1"/>
  <c r="AC138" i="1"/>
  <c r="H88" i="4" s="1"/>
  <c r="S138" i="1"/>
  <c r="T138" i="1"/>
  <c r="U138" i="1"/>
  <c r="R138" i="1"/>
  <c r="W138" i="1" s="1"/>
  <c r="Y137" i="1"/>
  <c r="S137" i="1"/>
  <c r="V137" i="1"/>
  <c r="R137" i="1"/>
  <c r="W137" i="1" s="1"/>
  <c r="Y136" i="1"/>
  <c r="Z136" i="1" s="1"/>
  <c r="E86" i="4" s="1"/>
  <c r="AB136" i="1"/>
  <c r="AC136" i="1"/>
  <c r="H86" i="4" s="1"/>
  <c r="S136" i="1"/>
  <c r="U136" i="1"/>
  <c r="R136" i="1"/>
  <c r="B86" i="4" s="1"/>
  <c r="Y135" i="1"/>
  <c r="AF135" i="1" s="1"/>
  <c r="AC135" i="1"/>
  <c r="H85" i="4" s="1"/>
  <c r="S135" i="1"/>
  <c r="R135" i="1"/>
  <c r="W135" i="1" s="1"/>
  <c r="Y134" i="1"/>
  <c r="S134" i="1"/>
  <c r="V134" i="1"/>
  <c r="R134" i="1"/>
  <c r="W134" i="1" s="1"/>
  <c r="Y133" i="1"/>
  <c r="Z133" i="1" s="1"/>
  <c r="E83" i="4" s="1"/>
  <c r="S133" i="1"/>
  <c r="V133" i="1"/>
  <c r="U133" i="1"/>
  <c r="R133" i="1"/>
  <c r="W133" i="1" s="1"/>
  <c r="X133" i="1" s="1"/>
  <c r="C83" i="4" s="1"/>
  <c r="Y132" i="1"/>
  <c r="AF132" i="1" s="1"/>
  <c r="AB132" i="1"/>
  <c r="G82" i="4" s="1"/>
  <c r="AC132" i="1"/>
  <c r="H82" i="4" s="1"/>
  <c r="S132" i="1"/>
  <c r="T132" i="1"/>
  <c r="U132" i="1"/>
  <c r="R132" i="1"/>
  <c r="W132" i="1" s="1"/>
  <c r="Y131" i="1"/>
  <c r="S131" i="1"/>
  <c r="U131" i="1" s="1"/>
  <c r="R131" i="1"/>
  <c r="W131" i="1" s="1"/>
  <c r="Y130" i="1"/>
  <c r="S130" i="1"/>
  <c r="U130" i="1" s="1"/>
  <c r="V130" i="1"/>
  <c r="R130" i="1"/>
  <c r="B80" i="4" s="1"/>
  <c r="Y129" i="1"/>
  <c r="AB129" i="1"/>
  <c r="S129" i="1"/>
  <c r="T129" i="1" s="1"/>
  <c r="U129" i="1"/>
  <c r="R129" i="1"/>
  <c r="W129" i="1" s="1"/>
  <c r="Y128" i="1"/>
  <c r="V128" i="1"/>
  <c r="S128" i="1"/>
  <c r="T128" i="1"/>
  <c r="U128" i="1"/>
  <c r="R128" i="1"/>
  <c r="W128" i="1" s="1"/>
  <c r="X128" i="1" s="1"/>
  <c r="C78" i="4" s="1"/>
  <c r="Y127" i="1"/>
  <c r="AC127" i="1"/>
  <c r="H77" i="4" s="1"/>
  <c r="S127" i="1"/>
  <c r="U127" i="1"/>
  <c r="R127" i="1"/>
  <c r="B77" i="4" s="1"/>
  <c r="Y111" i="1"/>
  <c r="Z111" i="1" s="1"/>
  <c r="E76" i="4" s="1"/>
  <c r="S111" i="1"/>
  <c r="V111" i="1"/>
  <c r="R111" i="1"/>
  <c r="W111" i="1" s="1"/>
  <c r="Y110" i="1"/>
  <c r="Z110" i="1" s="1"/>
  <c r="E75" i="4" s="1"/>
  <c r="AB110" i="1"/>
  <c r="AC110" i="1"/>
  <c r="H75" i="4" s="1"/>
  <c r="S110" i="1"/>
  <c r="U110" i="1"/>
  <c r="R110" i="1"/>
  <c r="B75" i="4" s="1"/>
  <c r="Y109" i="1"/>
  <c r="Z109" i="1" s="1"/>
  <c r="E74" i="4" s="1"/>
  <c r="AB109" i="1"/>
  <c r="AC109" i="1"/>
  <c r="H74" i="4" s="1"/>
  <c r="S109" i="1"/>
  <c r="R109" i="1"/>
  <c r="W109" i="1" s="1"/>
  <c r="Y108" i="1"/>
  <c r="S108" i="1"/>
  <c r="U108" i="1"/>
  <c r="V108" i="1"/>
  <c r="R108" i="1"/>
  <c r="B73" i="4" s="1"/>
  <c r="Y107" i="1"/>
  <c r="AF107" i="1" s="1"/>
  <c r="AB107" i="1"/>
  <c r="AC107" i="1"/>
  <c r="H72" i="4" s="1"/>
  <c r="S107" i="1"/>
  <c r="T107" i="1"/>
  <c r="R107" i="1"/>
  <c r="W107" i="1" s="1"/>
  <c r="Y106" i="1"/>
  <c r="Z106" i="1" s="1"/>
  <c r="E71" i="4" s="1"/>
  <c r="AB106" i="1"/>
  <c r="S106" i="1"/>
  <c r="U106" i="1" s="1"/>
  <c r="V106" i="1"/>
  <c r="R106" i="1"/>
  <c r="W106" i="1" s="1"/>
  <c r="Y105" i="1"/>
  <c r="AC105" i="1"/>
  <c r="H70" i="4" s="1"/>
  <c r="S105" i="1"/>
  <c r="V105" i="1" s="1"/>
  <c r="R105" i="1"/>
  <c r="B70" i="4" s="1"/>
  <c r="Y104" i="1"/>
  <c r="S104" i="1"/>
  <c r="V104" i="1" s="1"/>
  <c r="T104" i="1"/>
  <c r="R104" i="1"/>
  <c r="W104" i="1" s="1"/>
  <c r="Y103" i="1"/>
  <c r="Z103" i="1" s="1"/>
  <c r="AB103" i="1"/>
  <c r="S103" i="1"/>
  <c r="T103" i="1"/>
  <c r="U103" i="1"/>
  <c r="R103" i="1"/>
  <c r="W103" i="1" s="1"/>
  <c r="Y102" i="1"/>
  <c r="AB102" i="1"/>
  <c r="S102" i="1"/>
  <c r="V102" i="1"/>
  <c r="U102" i="1"/>
  <c r="R102" i="1"/>
  <c r="B67" i="4" s="1"/>
  <c r="Y101" i="1"/>
  <c r="S101" i="1"/>
  <c r="V101" i="1" s="1"/>
  <c r="R101" i="1"/>
  <c r="B66" i="4" s="1"/>
  <c r="AA100" i="1"/>
  <c r="Y100" i="1"/>
  <c r="AC100" i="1"/>
  <c r="H65" i="4" s="1"/>
  <c r="S100" i="1"/>
  <c r="R100" i="1"/>
  <c r="W100" i="1" s="1"/>
  <c r="Y99" i="1"/>
  <c r="AC99" i="1"/>
  <c r="H64" i="4" s="1"/>
  <c r="S99" i="1"/>
  <c r="V99" i="1" s="1"/>
  <c r="T99" i="1"/>
  <c r="R99" i="1"/>
  <c r="B64" i="4" s="1"/>
  <c r="Y98" i="1"/>
  <c r="AB98" i="1"/>
  <c r="G63" i="4" s="1"/>
  <c r="S98" i="1"/>
  <c r="U98" i="1"/>
  <c r="R98" i="1"/>
  <c r="W98" i="1" s="1"/>
  <c r="Y97" i="1"/>
  <c r="AB97" i="1"/>
  <c r="S97" i="1"/>
  <c r="U97" i="1" s="1"/>
  <c r="V97" i="1"/>
  <c r="R97" i="1"/>
  <c r="W97" i="1" s="1"/>
  <c r="Y96" i="1"/>
  <c r="AC96" i="1"/>
  <c r="H61" i="4" s="1"/>
  <c r="S96" i="1"/>
  <c r="T96" i="1"/>
  <c r="R96" i="1"/>
  <c r="W96" i="1" s="1"/>
  <c r="Y95" i="1"/>
  <c r="S95" i="1"/>
  <c r="V95" i="1" s="1"/>
  <c r="T95" i="1"/>
  <c r="U95" i="1"/>
  <c r="R95" i="1"/>
  <c r="B60" i="4" s="1"/>
  <c r="Y94" i="1"/>
  <c r="AB94" i="1"/>
  <c r="S94" i="1"/>
  <c r="T94" i="1"/>
  <c r="R94" i="1"/>
  <c r="W94" i="1" s="1"/>
  <c r="Y93" i="1"/>
  <c r="AB93" i="1"/>
  <c r="S93" i="1"/>
  <c r="U93" i="1" s="1"/>
  <c r="R93" i="1"/>
  <c r="W93" i="1" s="1"/>
  <c r="Y92" i="1"/>
  <c r="S92" i="1"/>
  <c r="T92" i="1" s="1"/>
  <c r="U92" i="1"/>
  <c r="R92" i="1"/>
  <c r="Y91" i="1"/>
  <c r="S91" i="1"/>
  <c r="V91" i="1"/>
  <c r="R91" i="1"/>
  <c r="W91" i="1" s="1"/>
  <c r="Y90" i="1"/>
  <c r="AB90" i="1"/>
  <c r="S90" i="1"/>
  <c r="T90" i="1"/>
  <c r="U90" i="1"/>
  <c r="R90" i="1"/>
  <c r="W90" i="1" s="1"/>
  <c r="Y89" i="1"/>
  <c r="S89" i="1"/>
  <c r="T89" i="1" s="1"/>
  <c r="V89" i="1"/>
  <c r="R89" i="1"/>
  <c r="B54" i="4" s="1"/>
  <c r="Y88" i="1"/>
  <c r="S88" i="1"/>
  <c r="V88" i="1" s="1"/>
  <c r="U88" i="1"/>
  <c r="R88" i="1"/>
  <c r="W88" i="1" s="1"/>
  <c r="Y87" i="1"/>
  <c r="S87" i="1"/>
  <c r="V87" i="1"/>
  <c r="T87" i="1"/>
  <c r="R87" i="1"/>
  <c r="B52" i="4" s="1"/>
  <c r="Y71" i="1"/>
  <c r="S71" i="1"/>
  <c r="V71" i="1" s="1"/>
  <c r="R71" i="1"/>
  <c r="W71" i="1" s="1"/>
  <c r="Y70" i="1"/>
  <c r="AA70" i="1" s="1"/>
  <c r="F50" i="4" s="1"/>
  <c r="AC70" i="1"/>
  <c r="H50" i="4" s="1"/>
  <c r="S70" i="1"/>
  <c r="U70" i="1" s="1"/>
  <c r="R70" i="1"/>
  <c r="B50" i="4" s="1"/>
  <c r="Y69" i="1"/>
  <c r="AB69" i="1"/>
  <c r="G49" i="4" s="1"/>
  <c r="S69" i="1"/>
  <c r="V69" i="1"/>
  <c r="R69" i="1"/>
  <c r="B49" i="4" s="1"/>
  <c r="Y68" i="1"/>
  <c r="D48" i="4" s="1"/>
  <c r="AB68" i="1"/>
  <c r="G48" i="4" s="1"/>
  <c r="S68" i="1"/>
  <c r="V68" i="1" s="1"/>
  <c r="R68" i="1"/>
  <c r="W68" i="1" s="1"/>
  <c r="Y67" i="1"/>
  <c r="AA67" i="1" s="1"/>
  <c r="F47" i="4" s="1"/>
  <c r="S67" i="1"/>
  <c r="U67" i="1" s="1"/>
  <c r="T67" i="1"/>
  <c r="R67" i="1"/>
  <c r="W67" i="1" s="1"/>
  <c r="Y66" i="1"/>
  <c r="AF66" i="1" s="1"/>
  <c r="S66" i="1"/>
  <c r="T66" i="1"/>
  <c r="R66" i="1"/>
  <c r="W66" i="1" s="1"/>
  <c r="Y65" i="1"/>
  <c r="AC65" i="1" s="1"/>
  <c r="H45" i="4" s="1"/>
  <c r="S65" i="1"/>
  <c r="R65" i="1"/>
  <c r="B45" i="4" s="1"/>
  <c r="Y64" i="1"/>
  <c r="AC64" i="1" s="1"/>
  <c r="H44" i="4" s="1"/>
  <c r="S64" i="1"/>
  <c r="V64" i="1" s="1"/>
  <c r="R64" i="1"/>
  <c r="B44" i="4" s="1"/>
  <c r="Y63" i="1"/>
  <c r="AA63" i="1" s="1"/>
  <c r="F43" i="4" s="1"/>
  <c r="S63" i="1"/>
  <c r="U63" i="1" s="1"/>
  <c r="R63" i="1"/>
  <c r="W63" i="1" s="1"/>
  <c r="Y62" i="1"/>
  <c r="D42" i="4" s="1"/>
  <c r="S62" i="1"/>
  <c r="T62" i="1" s="1"/>
  <c r="R62" i="1"/>
  <c r="W62" i="1" s="1"/>
  <c r="Y61" i="1"/>
  <c r="AA61" i="1" s="1"/>
  <c r="F41" i="4" s="1"/>
  <c r="S61" i="1"/>
  <c r="R61" i="1"/>
  <c r="B41" i="4" s="1"/>
  <c r="Y60" i="1"/>
  <c r="D40" i="4" s="1"/>
  <c r="V60" i="1"/>
  <c r="S60" i="1"/>
  <c r="T60" i="1" s="1"/>
  <c r="R60" i="1"/>
  <c r="W60" i="1" s="1"/>
  <c r="Y59" i="1"/>
  <c r="AB59" i="1" s="1"/>
  <c r="G39" i="4" s="1"/>
  <c r="S59" i="1"/>
  <c r="U59" i="1" s="1"/>
  <c r="R59" i="1"/>
  <c r="W59" i="1" s="1"/>
  <c r="Y58" i="1"/>
  <c r="AB58" i="1"/>
  <c r="S58" i="1"/>
  <c r="T58" i="1" s="1"/>
  <c r="R58" i="1"/>
  <c r="W58" i="1" s="1"/>
  <c r="Y57" i="1"/>
  <c r="AB57" i="1" s="1"/>
  <c r="G37" i="4" s="1"/>
  <c r="S57" i="1"/>
  <c r="R57" i="1"/>
  <c r="W57" i="1" s="1"/>
  <c r="AA56" i="1"/>
  <c r="F36" i="4" s="1"/>
  <c r="Y56" i="1"/>
  <c r="Z56" i="1" s="1"/>
  <c r="E36" i="4" s="1"/>
  <c r="AB56" i="1"/>
  <c r="AC56" i="1"/>
  <c r="H36" i="4" s="1"/>
  <c r="S56" i="1"/>
  <c r="U56" i="1" s="1"/>
  <c r="R56" i="1"/>
  <c r="B36" i="4" s="1"/>
  <c r="Y55" i="1"/>
  <c r="AB55" i="1" s="1"/>
  <c r="G35" i="4" s="1"/>
  <c r="S55" i="1"/>
  <c r="T55" i="1" s="1"/>
  <c r="R55" i="1"/>
  <c r="W55" i="1" s="1"/>
  <c r="Y54" i="1"/>
  <c r="S54" i="1"/>
  <c r="T54" i="1" s="1"/>
  <c r="R54" i="1"/>
  <c r="B34" i="4" s="1"/>
  <c r="Y53" i="1"/>
  <c r="AB53" i="1" s="1"/>
  <c r="G33" i="4" s="1"/>
  <c r="S53" i="1"/>
  <c r="U53" i="1" s="1"/>
  <c r="T53" i="1"/>
  <c r="R53" i="1"/>
  <c r="W53" i="1" s="1"/>
  <c r="Y52" i="1"/>
  <c r="AC52" i="1" s="1"/>
  <c r="H32" i="4" s="1"/>
  <c r="S52" i="1"/>
  <c r="U52" i="1" s="1"/>
  <c r="V52" i="1"/>
  <c r="R52" i="1"/>
  <c r="B32" i="4" s="1"/>
  <c r="Y51" i="1"/>
  <c r="AA51" i="1" s="1"/>
  <c r="F31" i="4" s="1"/>
  <c r="AB51" i="1"/>
  <c r="G31" i="4" s="1"/>
  <c r="S51" i="1"/>
  <c r="V51" i="1" s="1"/>
  <c r="R51" i="1"/>
  <c r="W51" i="1" s="1"/>
  <c r="Y50" i="1"/>
  <c r="AC50" i="1" s="1"/>
  <c r="H30" i="4" s="1"/>
  <c r="AB50" i="1"/>
  <c r="G30" i="4" s="1"/>
  <c r="S50" i="1"/>
  <c r="V50" i="1" s="1"/>
  <c r="R50" i="1"/>
  <c r="W50" i="1" s="1"/>
  <c r="Y49" i="1"/>
  <c r="AC49" i="1" s="1"/>
  <c r="H29" i="4" s="1"/>
  <c r="S49" i="1"/>
  <c r="U49" i="1" s="1"/>
  <c r="R49" i="1"/>
  <c r="W49" i="1" s="1"/>
  <c r="Y48" i="1"/>
  <c r="AB48" i="1" s="1"/>
  <c r="G28" i="4" s="1"/>
  <c r="S48" i="1"/>
  <c r="R48" i="1"/>
  <c r="W48" i="1" s="1"/>
  <c r="Y47" i="1"/>
  <c r="AC47" i="1" s="1"/>
  <c r="H27" i="4" s="1"/>
  <c r="S47" i="1"/>
  <c r="T47" i="1" s="1"/>
  <c r="R47" i="1"/>
  <c r="B27" i="4" s="1"/>
  <c r="Y31" i="1"/>
  <c r="D26" i="4" s="1"/>
  <c r="S31" i="1"/>
  <c r="V31" i="1" s="1"/>
  <c r="R31" i="1"/>
  <c r="W31" i="1" s="1"/>
  <c r="Y30" i="1"/>
  <c r="Z30" i="1" s="1"/>
  <c r="E25" i="4" s="1"/>
  <c r="S30" i="1"/>
  <c r="V30" i="1" s="1"/>
  <c r="R30" i="1"/>
  <c r="B25" i="4" s="1"/>
  <c r="Y29" i="1"/>
  <c r="D24" i="4" s="1"/>
  <c r="S29" i="1"/>
  <c r="T29" i="1" s="1"/>
  <c r="R29" i="1"/>
  <c r="B24" i="4" s="1"/>
  <c r="Y28" i="1"/>
  <c r="AC28" i="1" s="1"/>
  <c r="H23" i="4" s="1"/>
  <c r="AB28" i="1"/>
  <c r="G23" i="4" s="1"/>
  <c r="S28" i="1"/>
  <c r="U28" i="1" s="1"/>
  <c r="V28" i="1"/>
  <c r="R28" i="1"/>
  <c r="W28" i="1" s="1"/>
  <c r="Y27" i="1"/>
  <c r="AB27" i="1" s="1"/>
  <c r="G22" i="4" s="1"/>
  <c r="S27" i="1"/>
  <c r="V27" i="1" s="1"/>
  <c r="R27" i="1"/>
  <c r="W27" i="1" s="1"/>
  <c r="Y26" i="1"/>
  <c r="AB26" i="1" s="1"/>
  <c r="G21" i="4" s="1"/>
  <c r="S26" i="1"/>
  <c r="V26" i="1" s="1"/>
  <c r="R26" i="1"/>
  <c r="W26" i="1" s="1"/>
  <c r="Y25" i="1"/>
  <c r="Z25" i="1" s="1"/>
  <c r="E20" i="4" s="1"/>
  <c r="S25" i="1"/>
  <c r="T25" i="1" s="1"/>
  <c r="R25" i="1"/>
  <c r="W25" i="1" s="1"/>
  <c r="Y24" i="1"/>
  <c r="AB24" i="1" s="1"/>
  <c r="G19" i="4" s="1"/>
  <c r="S24" i="1"/>
  <c r="V24" i="1" s="1"/>
  <c r="R24" i="1"/>
  <c r="B19" i="4" s="1"/>
  <c r="Y23" i="1"/>
  <c r="AB23" i="1" s="1"/>
  <c r="G18" i="4" s="1"/>
  <c r="S23" i="1"/>
  <c r="U23" i="1" s="1"/>
  <c r="R23" i="1"/>
  <c r="B18" i="4" s="1"/>
  <c r="Y22" i="1"/>
  <c r="AB22" i="1" s="1"/>
  <c r="G17" i="4" s="1"/>
  <c r="AC22" i="1"/>
  <c r="H17" i="4" s="1"/>
  <c r="S22" i="1"/>
  <c r="U22" i="1" s="1"/>
  <c r="V22" i="1"/>
  <c r="R22" i="1"/>
  <c r="B17" i="4" s="1"/>
  <c r="Y21" i="1"/>
  <c r="AB21" i="1" s="1"/>
  <c r="G16" i="4" s="1"/>
  <c r="S21" i="1"/>
  <c r="T21" i="1" s="1"/>
  <c r="R21" i="1"/>
  <c r="W21" i="1" s="1"/>
  <c r="Y20" i="1"/>
  <c r="AA20" i="1" s="1"/>
  <c r="F15" i="4" s="1"/>
  <c r="S20" i="1"/>
  <c r="T20" i="1" s="1"/>
  <c r="R20" i="1"/>
  <c r="W20" i="1" s="1"/>
  <c r="Y19" i="1"/>
  <c r="S19" i="1"/>
  <c r="T19" i="1" s="1"/>
  <c r="R19" i="1"/>
  <c r="B14" i="4" s="1"/>
  <c r="Y18" i="1"/>
  <c r="Z18" i="1" s="1"/>
  <c r="E13" i="4" s="1"/>
  <c r="S18" i="1"/>
  <c r="T18" i="1" s="1"/>
  <c r="R18" i="1"/>
  <c r="W18" i="1" s="1"/>
  <c r="Y17" i="1"/>
  <c r="AB17" i="1" s="1"/>
  <c r="G12" i="4" s="1"/>
  <c r="S17" i="1"/>
  <c r="V17" i="1" s="1"/>
  <c r="R17" i="1"/>
  <c r="W17" i="1" s="1"/>
  <c r="Y16" i="1"/>
  <c r="AB16" i="1" s="1"/>
  <c r="G11" i="4" s="1"/>
  <c r="S16" i="1"/>
  <c r="V16" i="1"/>
  <c r="R16" i="1"/>
  <c r="B11" i="4" s="1"/>
  <c r="Y15" i="1"/>
  <c r="AC15" i="1"/>
  <c r="H10" i="4" s="1"/>
  <c r="S15" i="1"/>
  <c r="V15" i="1" s="1"/>
  <c r="R15" i="1"/>
  <c r="B10" i="4" s="1"/>
  <c r="Y14" i="1"/>
  <c r="AB14" i="1" s="1"/>
  <c r="G9" i="4" s="1"/>
  <c r="Z14" i="1"/>
  <c r="E9" i="4" s="1"/>
  <c r="S14" i="1"/>
  <c r="U14" i="1" s="1"/>
  <c r="R14" i="1"/>
  <c r="W14" i="1" s="1"/>
  <c r="Y13" i="1"/>
  <c r="AF13" i="1" s="1"/>
  <c r="S13" i="1"/>
  <c r="U13" i="1" s="1"/>
  <c r="R13" i="1"/>
  <c r="W13" i="1" s="1"/>
  <c r="Y12" i="1"/>
  <c r="S12" i="1"/>
  <c r="T12" i="1" s="1"/>
  <c r="R12" i="1"/>
  <c r="B7" i="4" s="1"/>
  <c r="Y11" i="1"/>
  <c r="AF11" i="1" s="1"/>
  <c r="AB11" i="1"/>
  <c r="G6" i="4" s="1"/>
  <c r="S11" i="1"/>
  <c r="V11" i="1" s="1"/>
  <c r="U11" i="1"/>
  <c r="R11" i="1"/>
  <c r="W11" i="1" s="1"/>
  <c r="Y10" i="1"/>
  <c r="Z10" i="1" s="1"/>
  <c r="E5" i="4" s="1"/>
  <c r="S10" i="1"/>
  <c r="U10" i="1" s="1"/>
  <c r="V10" i="1"/>
  <c r="R10" i="1"/>
  <c r="B5" i="4" s="1"/>
  <c r="Y9" i="1"/>
  <c r="AA9" i="1" s="1"/>
  <c r="Z9" i="1"/>
  <c r="E4" i="4" s="1"/>
  <c r="S9" i="1"/>
  <c r="T9" i="1" s="1"/>
  <c r="R9" i="1"/>
  <c r="W9" i="1" s="1"/>
  <c r="Y8" i="1"/>
  <c r="AA8" i="1" s="1"/>
  <c r="F3" i="4" s="1"/>
  <c r="S8" i="1"/>
  <c r="U8" i="1" s="1"/>
  <c r="R8" i="1"/>
  <c r="W8" i="1" s="1"/>
  <c r="D136" i="4"/>
  <c r="D146" i="4"/>
  <c r="D129" i="4"/>
  <c r="AB66" i="18"/>
  <c r="U64" i="18"/>
  <c r="D9" i="27" s="1"/>
  <c r="AB22" i="18"/>
  <c r="G117" i="4" s="1"/>
  <c r="AB27" i="18"/>
  <c r="G122" i="4" s="1"/>
  <c r="AB20" i="18"/>
  <c r="G115" i="4" s="1"/>
  <c r="AB18" i="18"/>
  <c r="G113" i="4" s="1"/>
  <c r="D148" i="4"/>
  <c r="AB64" i="18"/>
  <c r="G144" i="4" s="1"/>
  <c r="D145" i="4"/>
  <c r="AB61" i="18"/>
  <c r="G141" i="4"/>
  <c r="V48" i="18"/>
  <c r="X48" i="18" s="1"/>
  <c r="C128" i="4" s="1"/>
  <c r="D126" i="4"/>
  <c r="AB49" i="18"/>
  <c r="G129" i="4" s="1"/>
  <c r="D125" i="4"/>
  <c r="AB28" i="18"/>
  <c r="G123" i="4" s="1"/>
  <c r="D112" i="4"/>
  <c r="AB13" i="18"/>
  <c r="G108" i="4" s="1"/>
  <c r="T68" i="18"/>
  <c r="T24" i="18"/>
  <c r="AA59" i="18"/>
  <c r="F139" i="4" s="1"/>
  <c r="AA61" i="18"/>
  <c r="F141" i="4" s="1"/>
  <c r="AC49" i="18"/>
  <c r="H129" i="4" s="1"/>
  <c r="AA56" i="18"/>
  <c r="F136" i="4"/>
  <c r="AA62" i="18"/>
  <c r="F142" i="4" s="1"/>
  <c r="AA66" i="18"/>
  <c r="F146" i="4" s="1"/>
  <c r="AA68" i="18"/>
  <c r="F148" i="4"/>
  <c r="G146" i="4"/>
  <c r="AC62" i="18"/>
  <c r="H142" i="4" s="1"/>
  <c r="AC66" i="18"/>
  <c r="H146" i="4" s="1"/>
  <c r="AC68" i="18"/>
  <c r="H148" i="4" s="1"/>
  <c r="AA22" i="18"/>
  <c r="F117" i="4"/>
  <c r="AA24" i="18"/>
  <c r="F119" i="4" s="1"/>
  <c r="AA28" i="18"/>
  <c r="F123" i="4"/>
  <c r="AA30" i="18"/>
  <c r="F125" i="4" s="1"/>
  <c r="AC22" i="18"/>
  <c r="H117" i="4" s="1"/>
  <c r="AC24" i="18"/>
  <c r="H119" i="4" s="1"/>
  <c r="AC26" i="18"/>
  <c r="H121" i="4" s="1"/>
  <c r="AC28" i="18"/>
  <c r="H123" i="4" s="1"/>
  <c r="AA9" i="18"/>
  <c r="F104" i="4" s="1"/>
  <c r="AA11" i="18"/>
  <c r="F106" i="4" s="1"/>
  <c r="AA17" i="18"/>
  <c r="F112" i="4" s="1"/>
  <c r="AA21" i="18"/>
  <c r="F116" i="4"/>
  <c r="AA18" i="18"/>
  <c r="F113" i="4" s="1"/>
  <c r="AC11" i="18"/>
  <c r="H106" i="4" s="1"/>
  <c r="AC17" i="18"/>
  <c r="H112" i="4" s="1"/>
  <c r="AA127" i="1"/>
  <c r="AA128" i="1"/>
  <c r="AA129" i="1"/>
  <c r="F79" i="4"/>
  <c r="AA130" i="1"/>
  <c r="F80" i="4" s="1"/>
  <c r="AA131" i="1"/>
  <c r="AA132" i="1"/>
  <c r="AA133" i="1"/>
  <c r="F83" i="4"/>
  <c r="AA135" i="1"/>
  <c r="F85" i="4"/>
  <c r="AA136" i="1"/>
  <c r="AA137" i="1"/>
  <c r="AA138" i="1"/>
  <c r="AA139" i="1"/>
  <c r="F89" i="4"/>
  <c r="AA141" i="1"/>
  <c r="AA143" i="1"/>
  <c r="AA144" i="1"/>
  <c r="AA145" i="1"/>
  <c r="F95" i="4"/>
  <c r="AA146" i="1"/>
  <c r="F96" i="4"/>
  <c r="AA147" i="1"/>
  <c r="AA148" i="1"/>
  <c r="F98" i="4" s="1"/>
  <c r="AA150" i="1"/>
  <c r="F100" i="4" s="1"/>
  <c r="AA151" i="1"/>
  <c r="AA101" i="1"/>
  <c r="F66" i="4" s="1"/>
  <c r="AA102" i="1"/>
  <c r="F67" i="4"/>
  <c r="AA103" i="1"/>
  <c r="AA104" i="1"/>
  <c r="F69" i="4" s="1"/>
  <c r="AA105" i="1"/>
  <c r="F70" i="4" s="1"/>
  <c r="AA106" i="1"/>
  <c r="F71" i="4"/>
  <c r="AA107" i="1"/>
  <c r="AA108" i="1"/>
  <c r="F73" i="4"/>
  <c r="AA109" i="1"/>
  <c r="F74" i="4" s="1"/>
  <c r="AA110" i="1"/>
  <c r="AA111" i="1"/>
  <c r="F76" i="4" s="1"/>
  <c r="U62" i="1"/>
  <c r="U51" i="1"/>
  <c r="T51" i="1"/>
  <c r="U60" i="1"/>
  <c r="G38" i="4"/>
  <c r="T71" i="1"/>
  <c r="T22" i="1"/>
  <c r="S7" i="1"/>
  <c r="V7" i="1" s="1"/>
  <c r="R7" i="1"/>
  <c r="W7" i="1" s="1"/>
  <c r="E7" i="27"/>
  <c r="AC10" i="1"/>
  <c r="H5" i="4" s="1"/>
  <c r="J101" i="4"/>
  <c r="J100" i="4"/>
  <c r="J99" i="4"/>
  <c r="J98" i="4"/>
  <c r="J97" i="4"/>
  <c r="J96" i="4"/>
  <c r="J95" i="4"/>
  <c r="J94" i="4"/>
  <c r="J93" i="4"/>
  <c r="J92" i="4"/>
  <c r="J91" i="4"/>
  <c r="J90" i="4"/>
  <c r="J89" i="4"/>
  <c r="J88" i="4"/>
  <c r="J87" i="4"/>
  <c r="J86" i="4"/>
  <c r="J85" i="4"/>
  <c r="J84" i="4"/>
  <c r="J83" i="4"/>
  <c r="J82" i="4"/>
  <c r="J81" i="4"/>
  <c r="J80" i="4"/>
  <c r="J79" i="4"/>
  <c r="J78" i="4"/>
  <c r="J77" i="4"/>
  <c r="J76" i="4"/>
  <c r="J75" i="4"/>
  <c r="J74" i="4"/>
  <c r="J73" i="4"/>
  <c r="J72" i="4"/>
  <c r="J71" i="4"/>
  <c r="J70" i="4"/>
  <c r="J69" i="4"/>
  <c r="J68" i="4"/>
  <c r="J67" i="4"/>
  <c r="J66" i="4"/>
  <c r="J65" i="4"/>
  <c r="J64" i="4"/>
  <c r="J63" i="4"/>
  <c r="J62" i="4"/>
  <c r="J61" i="4"/>
  <c r="J60" i="4"/>
  <c r="J59" i="4"/>
  <c r="J58" i="4"/>
  <c r="J57" i="4"/>
  <c r="J56" i="4"/>
  <c r="J55" i="4"/>
  <c r="J54" i="4"/>
  <c r="J53" i="4"/>
  <c r="J52" i="4"/>
  <c r="J51" i="4"/>
  <c r="J50" i="4"/>
  <c r="J49" i="4"/>
  <c r="J48" i="4"/>
  <c r="J47" i="4"/>
  <c r="J46" i="4"/>
  <c r="J45" i="4"/>
  <c r="J44" i="4"/>
  <c r="J43" i="4"/>
  <c r="J42" i="4"/>
  <c r="J41" i="4"/>
  <c r="J40" i="4"/>
  <c r="J39" i="4"/>
  <c r="J38" i="4"/>
  <c r="J37" i="4"/>
  <c r="J36" i="4"/>
  <c r="J35" i="4"/>
  <c r="J34" i="4"/>
  <c r="J33" i="4"/>
  <c r="J32" i="4"/>
  <c r="J31" i="4"/>
  <c r="J30" i="4"/>
  <c r="J29" i="4"/>
  <c r="J28" i="4"/>
  <c r="J27" i="4"/>
  <c r="J26" i="4"/>
  <c r="J25" i="4"/>
  <c r="J24" i="4"/>
  <c r="J23" i="4"/>
  <c r="J22" i="4"/>
  <c r="J21" i="4"/>
  <c r="J20" i="4"/>
  <c r="J19" i="4"/>
  <c r="J18" i="4"/>
  <c r="J17" i="4"/>
  <c r="J16" i="4"/>
  <c r="J15" i="4"/>
  <c r="J14" i="4"/>
  <c r="J13" i="4"/>
  <c r="J12" i="4"/>
  <c r="J11" i="4"/>
  <c r="J10" i="4"/>
  <c r="J9" i="4"/>
  <c r="J8" i="4"/>
  <c r="J7" i="4"/>
  <c r="J6" i="4"/>
  <c r="J5" i="4"/>
  <c r="J4" i="4"/>
  <c r="J3" i="4"/>
  <c r="J2" i="4"/>
  <c r="G101" i="4"/>
  <c r="G97" i="4"/>
  <c r="D96" i="4"/>
  <c r="D95" i="4"/>
  <c r="D94" i="4"/>
  <c r="D93" i="4"/>
  <c r="G88" i="4"/>
  <c r="F86" i="4"/>
  <c r="D84" i="4"/>
  <c r="D75" i="4"/>
  <c r="D71" i="4"/>
  <c r="D68" i="4"/>
  <c r="G68" i="4"/>
  <c r="D59" i="4"/>
  <c r="D52" i="4"/>
  <c r="G36" i="4"/>
  <c r="D27" i="4"/>
  <c r="Y7" i="1"/>
  <c r="AA7" i="1" s="1"/>
  <c r="F2" i="4" s="1"/>
  <c r="D77" i="4"/>
  <c r="D67" i="4"/>
  <c r="D50" i="4"/>
  <c r="D13" i="4"/>
  <c r="D21" i="4"/>
  <c r="D38" i="4"/>
  <c r="D34" i="4"/>
  <c r="D62" i="4"/>
  <c r="D74" i="4"/>
  <c r="D86" i="4"/>
  <c r="D49" i="4"/>
  <c r="D57" i="4"/>
  <c r="D85" i="4"/>
  <c r="F81" i="4"/>
  <c r="G86" i="4"/>
  <c r="G62" i="4"/>
  <c r="F77" i="4"/>
  <c r="D61" i="4"/>
  <c r="D65" i="4"/>
  <c r="D73" i="4"/>
  <c r="D69" i="4"/>
  <c r="F65" i="4"/>
  <c r="F97" i="4"/>
  <c r="G71" i="4"/>
  <c r="E85" i="4"/>
  <c r="F68" i="4"/>
  <c r="F72" i="4"/>
  <c r="G72" i="4"/>
  <c r="E72" i="4"/>
  <c r="D100" i="4"/>
  <c r="D32" i="4"/>
  <c r="D36" i="4"/>
  <c r="D72" i="4"/>
  <c r="D76" i="4"/>
  <c r="D80" i="4"/>
  <c r="D88" i="4"/>
  <c r="F75" i="4"/>
  <c r="F87" i="4"/>
  <c r="F91" i="4"/>
  <c r="G59" i="4"/>
  <c r="G67" i="4"/>
  <c r="C158" i="1"/>
  <c r="D17" i="4"/>
  <c r="D87" i="4"/>
  <c r="D30" i="4"/>
  <c r="D58" i="4"/>
  <c r="F82" i="4"/>
  <c r="D82" i="4"/>
  <c r="D22" i="4"/>
  <c r="G55" i="4"/>
  <c r="D55" i="4"/>
  <c r="D79" i="4"/>
  <c r="D91" i="4"/>
  <c r="F94" i="4"/>
  <c r="D54" i="4"/>
  <c r="D83" i="4"/>
  <c r="D98" i="4"/>
  <c r="F78" i="4"/>
  <c r="D81" i="4"/>
  <c r="D101" i="4"/>
  <c r="F101" i="4"/>
  <c r="F88" i="4"/>
  <c r="D97" i="4"/>
  <c r="F93" i="4"/>
  <c r="E97" i="4"/>
  <c r="D78" i="4"/>
  <c r="D89" i="4"/>
  <c r="D70" i="4"/>
  <c r="E68" i="4"/>
  <c r="D56" i="4"/>
  <c r="D64" i="4"/>
  <c r="D63" i="4"/>
  <c r="D33" i="4"/>
  <c r="D44" i="4"/>
  <c r="D11" i="4"/>
  <c r="G94" i="4"/>
  <c r="G58" i="4"/>
  <c r="G79" i="4"/>
  <c r="G74" i="4"/>
  <c r="G89" i="4"/>
  <c r="G75" i="4"/>
  <c r="G93" i="4"/>
  <c r="AC63" i="1"/>
  <c r="H43" i="4" s="1"/>
  <c r="U71" i="1"/>
  <c r="AC13" i="1"/>
  <c r="H8" i="4" s="1"/>
  <c r="U24" i="1"/>
  <c r="AA49" i="1"/>
  <c r="F29" i="4" s="1"/>
  <c r="V66" i="1"/>
  <c r="T134" i="1"/>
  <c r="D43" i="4"/>
  <c r="AC17" i="1"/>
  <c r="H12" i="4" s="1"/>
  <c r="AA17" i="1"/>
  <c r="F12" i="4" s="1"/>
  <c r="AA25" i="1"/>
  <c r="F20" i="4" s="1"/>
  <c r="AA29" i="1"/>
  <c r="F24" i="4" s="1"/>
  <c r="AB54" i="1"/>
  <c r="G34" i="4" s="1"/>
  <c r="AC54" i="1"/>
  <c r="H34" i="4" s="1"/>
  <c r="AA54" i="1"/>
  <c r="F34" i="4" s="1"/>
  <c r="AB87" i="1"/>
  <c r="G52" i="4"/>
  <c r="AC87" i="1"/>
  <c r="H52" i="4" s="1"/>
  <c r="AB91" i="1"/>
  <c r="G56" i="4" s="1"/>
  <c r="AA91" i="1"/>
  <c r="F56" i="4" s="1"/>
  <c r="AC91" i="1"/>
  <c r="H56" i="4" s="1"/>
  <c r="F4" i="4"/>
  <c r="AA16" i="1"/>
  <c r="F11" i="4" s="1"/>
  <c r="U18" i="1"/>
  <c r="AC27" i="1"/>
  <c r="H22" i="4" s="1"/>
  <c r="AA28" i="1"/>
  <c r="F23" i="4" s="1"/>
  <c r="AC58" i="1"/>
  <c r="H38" i="4" s="1"/>
  <c r="U64" i="1"/>
  <c r="AC69" i="1"/>
  <c r="H49" i="4" s="1"/>
  <c r="V127" i="1"/>
  <c r="T127" i="1"/>
  <c r="AB133" i="1"/>
  <c r="G83" i="4" s="1"/>
  <c r="AC133" i="1"/>
  <c r="H83" i="4" s="1"/>
  <c r="AB24" i="18"/>
  <c r="G119" i="4" s="1"/>
  <c r="D119" i="4"/>
  <c r="AB89" i="1"/>
  <c r="G54" i="4" s="1"/>
  <c r="AA89" i="1"/>
  <c r="F54" i="4" s="1"/>
  <c r="U101" i="1"/>
  <c r="T101" i="1"/>
  <c r="T105" i="1"/>
  <c r="V109" i="1"/>
  <c r="U109" i="1"/>
  <c r="T109" i="1"/>
  <c r="AB111" i="1"/>
  <c r="G76" i="4" s="1"/>
  <c r="AC111" i="1"/>
  <c r="H76" i="4" s="1"/>
  <c r="AC130" i="1"/>
  <c r="H80" i="4" s="1"/>
  <c r="AB137" i="1"/>
  <c r="G87" i="4"/>
  <c r="AC137" i="1"/>
  <c r="H87" i="4" s="1"/>
  <c r="V142" i="1"/>
  <c r="T142" i="1"/>
  <c r="AA47" i="1"/>
  <c r="F27" i="4" s="1"/>
  <c r="AA53" i="1"/>
  <c r="F33" i="4"/>
  <c r="AA64" i="1"/>
  <c r="F44" i="4" s="1"/>
  <c r="AA68" i="1"/>
  <c r="F48" i="4" s="1"/>
  <c r="AC104" i="1"/>
  <c r="H69" i="4" s="1"/>
  <c r="AB104" i="1"/>
  <c r="G69" i="4" s="1"/>
  <c r="AB108" i="1"/>
  <c r="G73" i="4"/>
  <c r="AC108" i="1"/>
  <c r="H73" i="4" s="1"/>
  <c r="AB141" i="1"/>
  <c r="G91" i="4"/>
  <c r="AC141" i="1"/>
  <c r="H91" i="4" s="1"/>
  <c r="AC102" i="1"/>
  <c r="H67" i="4" s="1"/>
  <c r="V103" i="1"/>
  <c r="AC106" i="1"/>
  <c r="H71" i="4" s="1"/>
  <c r="AC128" i="1"/>
  <c r="H78" i="4" s="1"/>
  <c r="V129" i="1"/>
  <c r="AC131" i="1"/>
  <c r="H81" i="4" s="1"/>
  <c r="AB150" i="1"/>
  <c r="G100" i="4" s="1"/>
  <c r="AC150" i="1"/>
  <c r="H100" i="4" s="1"/>
  <c r="AB131" i="1"/>
  <c r="G81" i="4" s="1"/>
  <c r="AB148" i="1"/>
  <c r="G98" i="4"/>
  <c r="U149" i="1"/>
  <c r="AB135" i="1"/>
  <c r="G85" i="4"/>
  <c r="AA93" i="1"/>
  <c r="F58" i="4"/>
  <c r="AA97" i="1"/>
  <c r="F62" i="4"/>
  <c r="AA99" i="1"/>
  <c r="F64" i="4"/>
  <c r="AB146" i="1"/>
  <c r="G96" i="4" s="1"/>
  <c r="AC146" i="1"/>
  <c r="H96" i="4" s="1"/>
  <c r="V149" i="1"/>
  <c r="AA54" i="18"/>
  <c r="F134" i="4" s="1"/>
  <c r="AC52" i="18"/>
  <c r="H132" i="4" s="1"/>
  <c r="D127" i="4"/>
  <c r="D143" i="4"/>
  <c r="D132" i="4"/>
  <c r="AC69" i="18"/>
  <c r="H149" i="4" s="1"/>
  <c r="AC65" i="18"/>
  <c r="H145" i="4" s="1"/>
  <c r="AA69" i="18"/>
  <c r="F149" i="4"/>
  <c r="AA65" i="18"/>
  <c r="F145" i="4"/>
  <c r="AC56" i="18"/>
  <c r="H136" i="4" s="1"/>
  <c r="AC58" i="18"/>
  <c r="H138" i="4" s="1"/>
  <c r="AB47" i="18"/>
  <c r="G127" i="4" s="1"/>
  <c r="AB54" i="18"/>
  <c r="G134" i="4"/>
  <c r="AB62" i="18"/>
  <c r="G142" i="4" s="1"/>
  <c r="AB67" i="18"/>
  <c r="G147" i="4"/>
  <c r="AB52" i="18"/>
  <c r="G132" i="4" s="1"/>
  <c r="D134" i="4"/>
  <c r="U48" i="18"/>
  <c r="AF54" i="18"/>
  <c r="AC67" i="18"/>
  <c r="H147" i="4" s="1"/>
  <c r="AA67" i="18"/>
  <c r="F147" i="4"/>
  <c r="AC51" i="18"/>
  <c r="H131" i="4" s="1"/>
  <c r="AC54" i="18"/>
  <c r="H134" i="4" s="1"/>
  <c r="D139" i="4"/>
  <c r="AB59" i="18"/>
  <c r="G139" i="4" s="1"/>
  <c r="D142" i="4"/>
  <c r="V55" i="18"/>
  <c r="X55" i="18" s="1"/>
  <c r="C135" i="4" s="1"/>
  <c r="T69" i="18"/>
  <c r="AA51" i="18"/>
  <c r="F131" i="4" s="1"/>
  <c r="AC59" i="18"/>
  <c r="H139" i="4" s="1"/>
  <c r="AF49" i="18"/>
  <c r="AF59" i="18"/>
  <c r="U67" i="18"/>
  <c r="B6" i="27"/>
  <c r="AF16" i="18"/>
  <c r="AC16" i="18"/>
  <c r="H111" i="4" s="1"/>
  <c r="AA20" i="18"/>
  <c r="F115" i="4" s="1"/>
  <c r="U13" i="18"/>
  <c r="D3" i="27" s="1"/>
  <c r="T13" i="18"/>
  <c r="C3" i="27" s="1"/>
  <c r="AF22" i="18"/>
  <c r="Z29" i="18"/>
  <c r="E124" i="4" s="1"/>
  <c r="AC29" i="18"/>
  <c r="H124" i="4" s="1"/>
  <c r="D124" i="4"/>
  <c r="AC20" i="18"/>
  <c r="H115" i="4" s="1"/>
  <c r="U24" i="18"/>
  <c r="D111" i="4"/>
  <c r="AB16" i="18"/>
  <c r="G111" i="4" s="1"/>
  <c r="D115" i="4"/>
  <c r="D117" i="4"/>
  <c r="U21" i="18"/>
  <c r="Z24" i="18"/>
  <c r="E119" i="4" s="1"/>
  <c r="U15" i="18"/>
  <c r="U28" i="18"/>
  <c r="U26" i="18"/>
  <c r="U23" i="18"/>
  <c r="T26" i="18"/>
  <c r="V28" i="18"/>
  <c r="X28" i="18" s="1"/>
  <c r="C123" i="4" s="1"/>
  <c r="Z65" i="18"/>
  <c r="E145" i="4" s="1"/>
  <c r="Z68" i="18"/>
  <c r="E148" i="4"/>
  <c r="V68" i="18"/>
  <c r="X68" i="18" s="1"/>
  <c r="C148" i="4" s="1"/>
  <c r="AB65" i="18"/>
  <c r="G145" i="4"/>
  <c r="AB68" i="18"/>
  <c r="G148" i="4"/>
  <c r="AF67" i="18"/>
  <c r="Z69" i="18"/>
  <c r="E149" i="4"/>
  <c r="D147" i="4"/>
  <c r="V67" i="18"/>
  <c r="X67" i="18" s="1"/>
  <c r="C147" i="4" s="1"/>
  <c r="AB69" i="18"/>
  <c r="G149" i="4" s="1"/>
  <c r="D149" i="4"/>
  <c r="D144" i="4"/>
  <c r="V65" i="18"/>
  <c r="X65" i="18" s="1"/>
  <c r="C145" i="4" s="1"/>
  <c r="T60" i="18"/>
  <c r="AC61" i="18"/>
  <c r="H141" i="4" s="1"/>
  <c r="Z61" i="18"/>
  <c r="E141" i="4" s="1"/>
  <c r="U63" i="18"/>
  <c r="AF62" i="18"/>
  <c r="AF56" i="18"/>
  <c r="Z56" i="18"/>
  <c r="E136" i="4"/>
  <c r="U52" i="18"/>
  <c r="D7" i="27" s="1"/>
  <c r="AA57" i="18"/>
  <c r="F137" i="4" s="1"/>
  <c r="AC55" i="18"/>
  <c r="H135" i="4" s="1"/>
  <c r="T56" i="18"/>
  <c r="D135" i="4"/>
  <c r="AB55" i="18"/>
  <c r="G135" i="4" s="1"/>
  <c r="AF55" i="18"/>
  <c r="AF47" i="18"/>
  <c r="Z48" i="18"/>
  <c r="E128" i="4" s="1"/>
  <c r="AB48" i="18"/>
  <c r="G128" i="4" s="1"/>
  <c r="AB50" i="18"/>
  <c r="G130" i="4" s="1"/>
  <c r="AF48" i="18"/>
  <c r="AA48" i="18"/>
  <c r="F128" i="4" s="1"/>
  <c r="AC48" i="18"/>
  <c r="H128" i="4" s="1"/>
  <c r="U50" i="18"/>
  <c r="AF26" i="18"/>
  <c r="AB26" i="18"/>
  <c r="G121" i="4" s="1"/>
  <c r="D123" i="4"/>
  <c r="Z28" i="18"/>
  <c r="E123" i="4" s="1"/>
  <c r="AA26" i="18"/>
  <c r="F121" i="4"/>
  <c r="AF27" i="18"/>
  <c r="D118" i="4"/>
  <c r="V19" i="18"/>
  <c r="X19" i="18" s="1"/>
  <c r="C114" i="4" s="1"/>
  <c r="T19" i="18"/>
  <c r="C4" i="27" s="1"/>
  <c r="AC13" i="18"/>
  <c r="H108" i="4" s="1"/>
  <c r="AF17" i="18"/>
  <c r="T65" i="18"/>
  <c r="T61" i="18"/>
  <c r="T63" i="18"/>
  <c r="T59" i="18"/>
  <c r="T50" i="18"/>
  <c r="V51" i="18"/>
  <c r="X51" i="18" s="1"/>
  <c r="C131" i="4" s="1"/>
  <c r="T51" i="18"/>
  <c r="U29" i="18"/>
  <c r="U20" i="18"/>
  <c r="U22" i="18"/>
  <c r="AC8" i="18"/>
  <c r="H103" i="4" s="1"/>
  <c r="AF8" i="18"/>
  <c r="AF11" i="18"/>
  <c r="D104" i="4"/>
  <c r="T10" i="18"/>
  <c r="D5" i="4"/>
  <c r="AF10" i="1"/>
  <c r="AA10" i="1"/>
  <c r="F5" i="4"/>
  <c r="AB10" i="1"/>
  <c r="G5" i="4"/>
  <c r="AC11" i="1"/>
  <c r="H6" i="4" s="1"/>
  <c r="AC10" i="18"/>
  <c r="H105" i="4" s="1"/>
  <c r="AB7" i="18"/>
  <c r="G102" i="4" s="1"/>
  <c r="AB11" i="18"/>
  <c r="G106" i="4"/>
  <c r="Z7" i="18"/>
  <c r="E102" i="4" s="1"/>
  <c r="D107" i="4"/>
  <c r="AA12" i="18"/>
  <c r="F107" i="4" s="1"/>
  <c r="U10" i="18"/>
  <c r="D102" i="4"/>
  <c r="AC7" i="18"/>
  <c r="H102" i="4" s="1"/>
  <c r="AA7" i="18"/>
  <c r="F102" i="4" s="1"/>
  <c r="B56" i="4"/>
  <c r="AF7" i="1"/>
  <c r="T131" i="1"/>
  <c r="U140" i="1"/>
  <c r="V145" i="1"/>
  <c r="V138" i="1"/>
  <c r="T133" i="1"/>
  <c r="T150" i="1"/>
  <c r="V150" i="1"/>
  <c r="T148" i="1"/>
  <c r="T130" i="1"/>
  <c r="U143" i="1"/>
  <c r="U148" i="1"/>
  <c r="V90" i="1"/>
  <c r="U91" i="1"/>
  <c r="V96" i="1"/>
  <c r="T102" i="1"/>
  <c r="U104" i="1"/>
  <c r="T106" i="1"/>
  <c r="U111" i="1"/>
  <c r="V98" i="1"/>
  <c r="T91" i="1"/>
  <c r="T97" i="1"/>
  <c r="T98" i="1"/>
  <c r="T111" i="1"/>
  <c r="T108" i="1"/>
  <c r="U66" i="1"/>
  <c r="T49" i="1"/>
  <c r="V62" i="1"/>
  <c r="T52" i="1"/>
  <c r="V49" i="1"/>
  <c r="V25" i="1"/>
  <c r="T28" i="1"/>
  <c r="T24" i="1"/>
  <c r="U16" i="1"/>
  <c r="U25" i="1"/>
  <c r="U12" i="1"/>
  <c r="T11" i="1"/>
  <c r="T16" i="1"/>
  <c r="V12" i="1"/>
  <c r="C118" i="1"/>
  <c r="C78" i="1"/>
  <c r="AC7" i="1"/>
  <c r="H2" i="4" s="1"/>
  <c r="D2" i="4"/>
  <c r="AB12" i="1"/>
  <c r="G7" i="4" s="1"/>
  <c r="AA15" i="1"/>
  <c r="F10" i="4" s="1"/>
  <c r="AB15" i="1"/>
  <c r="G10" i="4"/>
  <c r="AA11" i="1"/>
  <c r="F6" i="4" s="1"/>
  <c r="D4" i="4"/>
  <c r="AF8" i="1"/>
  <c r="AF12" i="1"/>
  <c r="AC9" i="1"/>
  <c r="H4" i="4" s="1"/>
  <c r="D6" i="4"/>
  <c r="AF15" i="1"/>
  <c r="AF9" i="1"/>
  <c r="AB7" i="1"/>
  <c r="G2" i="4"/>
  <c r="D10" i="4"/>
  <c r="AB9" i="1"/>
  <c r="G4" i="4" s="1"/>
  <c r="AF14" i="1"/>
  <c r="T15" i="18"/>
  <c r="V12" i="18"/>
  <c r="X12" i="18" s="1"/>
  <c r="C107" i="4" s="1"/>
  <c r="B39" i="4"/>
  <c r="U137" i="1"/>
  <c r="T141" i="1"/>
  <c r="V136" i="1"/>
  <c r="U151" i="1"/>
  <c r="U134" i="1"/>
  <c r="T136" i="1"/>
  <c r="U141" i="1"/>
  <c r="T146" i="1"/>
  <c r="T147" i="1"/>
  <c r="V151" i="1"/>
  <c r="T137" i="1"/>
  <c r="V144" i="1"/>
  <c r="V132" i="1"/>
  <c r="V94" i="1"/>
  <c r="V110" i="1"/>
  <c r="U107" i="1"/>
  <c r="V92" i="1"/>
  <c r="V107" i="1"/>
  <c r="U105" i="1"/>
  <c r="U87" i="1"/>
  <c r="T88" i="1"/>
  <c r="U89" i="1"/>
  <c r="U94" i="1"/>
  <c r="U96" i="1"/>
  <c r="U99" i="1"/>
  <c r="T110" i="1"/>
  <c r="T70" i="1"/>
  <c r="V63" i="1"/>
  <c r="U69" i="1"/>
  <c r="U68" i="1"/>
  <c r="V70" i="1"/>
  <c r="T68" i="1"/>
  <c r="T63" i="1"/>
  <c r="U54" i="1"/>
  <c r="V67" i="1"/>
  <c r="T69" i="1"/>
  <c r="V23" i="1"/>
  <c r="B38" i="4" l="1"/>
  <c r="T49" i="18"/>
  <c r="AC50" i="18"/>
  <c r="H130" i="4" s="1"/>
  <c r="Z57" i="18"/>
  <c r="E137" i="4" s="1"/>
  <c r="Z60" i="18"/>
  <c r="E140" i="4" s="1"/>
  <c r="AF63" i="18"/>
  <c r="AA60" i="18"/>
  <c r="F140" i="4" s="1"/>
  <c r="AF57" i="18"/>
  <c r="U49" i="18"/>
  <c r="Z50" i="18"/>
  <c r="E130" i="4" s="1"/>
  <c r="AC47" i="18"/>
  <c r="H127" i="4" s="1"/>
  <c r="AB57" i="18"/>
  <c r="G137" i="4" s="1"/>
  <c r="AA58" i="18"/>
  <c r="F138" i="4" s="1"/>
  <c r="T58" i="18"/>
  <c r="C8" i="27" s="1"/>
  <c r="D131" i="4"/>
  <c r="U57" i="18"/>
  <c r="AC63" i="18"/>
  <c r="H143" i="4" s="1"/>
  <c r="AA50" i="18"/>
  <c r="F130" i="4" s="1"/>
  <c r="AB51" i="18"/>
  <c r="G131" i="4" s="1"/>
  <c r="V58" i="18"/>
  <c r="X58" i="18" s="1"/>
  <c r="C138" i="4" s="1"/>
  <c r="AF50" i="18"/>
  <c r="AC57" i="18"/>
  <c r="H137" i="4" s="1"/>
  <c r="AF60" i="18"/>
  <c r="Z59" i="18"/>
  <c r="E139" i="4" s="1"/>
  <c r="U58" i="18"/>
  <c r="D8" i="27" s="1"/>
  <c r="AC53" i="18"/>
  <c r="H133" i="4" s="1"/>
  <c r="AB60" i="18"/>
  <c r="G140" i="4" s="1"/>
  <c r="AC60" i="18"/>
  <c r="H140" i="4" s="1"/>
  <c r="AB63" i="18"/>
  <c r="G143" i="4" s="1"/>
  <c r="AF51" i="18"/>
  <c r="AC15" i="18"/>
  <c r="H110" i="4" s="1"/>
  <c r="V21" i="18"/>
  <c r="X21" i="18" s="1"/>
  <c r="C116" i="4" s="1"/>
  <c r="T14" i="18"/>
  <c r="AF10" i="18"/>
  <c r="D108" i="4"/>
  <c r="D109" i="4"/>
  <c r="U19" i="18"/>
  <c r="D4" i="27" s="1"/>
  <c r="D113" i="4"/>
  <c r="AB29" i="18"/>
  <c r="G124" i="4" s="1"/>
  <c r="AB10" i="18"/>
  <c r="G105" i="4" s="1"/>
  <c r="AC23" i="18"/>
  <c r="H118" i="4" s="1"/>
  <c r="AC18" i="18"/>
  <c r="H113" i="4" s="1"/>
  <c r="AA13" i="18"/>
  <c r="F108" i="4" s="1"/>
  <c r="AB14" i="18"/>
  <c r="G109" i="4" s="1"/>
  <c r="Z10" i="18"/>
  <c r="E105" i="4" s="1"/>
  <c r="Z15" i="18"/>
  <c r="E110" i="4" s="1"/>
  <c r="AF18" i="18"/>
  <c r="AF23" i="18"/>
  <c r="U30" i="18"/>
  <c r="AA10" i="18"/>
  <c r="F105" i="4" s="1"/>
  <c r="T16" i="18"/>
  <c r="D103" i="4"/>
  <c r="Z13" i="18"/>
  <c r="E108" i="4" s="1"/>
  <c r="Z23" i="18"/>
  <c r="E118" i="4" s="1"/>
  <c r="AA23" i="18"/>
  <c r="F118" i="4" s="1"/>
  <c r="T30" i="18"/>
  <c r="V16" i="18"/>
  <c r="X16" i="18" s="1"/>
  <c r="C111" i="4" s="1"/>
  <c r="AA16" i="18"/>
  <c r="F111" i="4" s="1"/>
  <c r="AA8" i="18"/>
  <c r="F103" i="4" s="1"/>
  <c r="AC30" i="18"/>
  <c r="H125" i="4" s="1"/>
  <c r="AB21" i="18"/>
  <c r="G116" i="4" s="1"/>
  <c r="T17" i="18"/>
  <c r="D110" i="4"/>
  <c r="AB30" i="18"/>
  <c r="G125" i="4" s="1"/>
  <c r="D41" i="4"/>
  <c r="D29" i="4"/>
  <c r="D28" i="4"/>
  <c r="V53" i="1"/>
  <c r="AA48" i="1"/>
  <c r="F28" i="4" s="1"/>
  <c r="AC51" i="1"/>
  <c r="H31" i="4" s="1"/>
  <c r="AB49" i="1"/>
  <c r="G29" i="4" s="1"/>
  <c r="AC61" i="1"/>
  <c r="H41" i="4" s="1"/>
  <c r="D35" i="4"/>
  <c r="T64" i="1"/>
  <c r="U55" i="1"/>
  <c r="AB47" i="1"/>
  <c r="G27" i="4" s="1"/>
  <c r="AB62" i="1"/>
  <c r="G42" i="4" s="1"/>
  <c r="AB64" i="1"/>
  <c r="G44" i="4" s="1"/>
  <c r="V58" i="1"/>
  <c r="X58" i="1" s="1"/>
  <c r="C38" i="4" s="1"/>
  <c r="X63" i="1"/>
  <c r="C43" i="4" s="1"/>
  <c r="V54" i="1"/>
  <c r="D31" i="4"/>
  <c r="U58" i="1"/>
  <c r="V55" i="1"/>
  <c r="U50" i="1"/>
  <c r="U7" i="1"/>
  <c r="AC29" i="1"/>
  <c r="H24" i="4" s="1"/>
  <c r="T26" i="1"/>
  <c r="U26" i="1"/>
  <c r="T10" i="1"/>
  <c r="U9" i="1"/>
  <c r="U19" i="1"/>
  <c r="AA13" i="1"/>
  <c r="F8" i="4" s="1"/>
  <c r="D9" i="4"/>
  <c r="D12" i="4"/>
  <c r="D18" i="4"/>
  <c r="T8" i="1"/>
  <c r="V9" i="1"/>
  <c r="T15" i="1"/>
  <c r="V18" i="1"/>
  <c r="X18" i="1" s="1"/>
  <c r="C13" i="4" s="1"/>
  <c r="V19" i="1"/>
  <c r="Z8" i="1"/>
  <c r="E3" i="4" s="1"/>
  <c r="Z15" i="1"/>
  <c r="E10" i="4" s="1"/>
  <c r="T23" i="1"/>
  <c r="AC14" i="1"/>
  <c r="H9" i="4" s="1"/>
  <c r="U27" i="1"/>
  <c r="AB29" i="1"/>
  <c r="G24" i="4" s="1"/>
  <c r="AA22" i="1"/>
  <c r="F17" i="4" s="1"/>
  <c r="AB31" i="1"/>
  <c r="G26" i="4" s="1"/>
  <c r="Z7" i="1"/>
  <c r="E2" i="4" s="1"/>
  <c r="W99" i="1"/>
  <c r="B43" i="4"/>
  <c r="Q50" i="4"/>
  <c r="R50" i="4" s="1"/>
  <c r="N50" i="4"/>
  <c r="O50" i="4" s="1"/>
  <c r="Q54" i="4"/>
  <c r="R54" i="4" s="1"/>
  <c r="N54" i="4"/>
  <c r="O54" i="4" s="1"/>
  <c r="Q56" i="4"/>
  <c r="R56" i="4" s="1"/>
  <c r="N56" i="4"/>
  <c r="O56" i="4" s="1"/>
  <c r="B31" i="4"/>
  <c r="N7" i="4"/>
  <c r="Q7" i="4"/>
  <c r="R7" i="4" s="1"/>
  <c r="Q17" i="4"/>
  <c r="R17" i="4" s="1"/>
  <c r="N17" i="4"/>
  <c r="Q27" i="4"/>
  <c r="N27" i="4"/>
  <c r="O27" i="4" s="1"/>
  <c r="Q34" i="4"/>
  <c r="N34" i="4"/>
  <c r="O34" i="4" s="1"/>
  <c r="Q86" i="4"/>
  <c r="R86" i="4" s="1"/>
  <c r="N86" i="4"/>
  <c r="O86" i="4" s="1"/>
  <c r="Q98" i="4"/>
  <c r="R98" i="4" s="1"/>
  <c r="N98" i="4"/>
  <c r="O98" i="4" s="1"/>
  <c r="N103" i="4"/>
  <c r="Q103" i="4"/>
  <c r="R103" i="4" s="1"/>
  <c r="Q119" i="4"/>
  <c r="R119" i="4" s="1"/>
  <c r="N119" i="4"/>
  <c r="O119" i="4" s="1"/>
  <c r="Q115" i="4"/>
  <c r="R115" i="4" s="1"/>
  <c r="N115" i="4"/>
  <c r="Q123" i="4"/>
  <c r="N123" i="4"/>
  <c r="O123" i="4" s="1"/>
  <c r="N131" i="4"/>
  <c r="O131" i="4" s="1"/>
  <c r="Q131" i="4"/>
  <c r="R131" i="4" s="1"/>
  <c r="N135" i="4"/>
  <c r="O135" i="4" s="1"/>
  <c r="Q135" i="4"/>
  <c r="Q139" i="4"/>
  <c r="N139" i="4"/>
  <c r="O139" i="4" s="1"/>
  <c r="Q39" i="4"/>
  <c r="N39" i="4"/>
  <c r="O39" i="4" s="1"/>
  <c r="Q43" i="4"/>
  <c r="N43" i="4"/>
  <c r="O43" i="4" s="1"/>
  <c r="Q25" i="4"/>
  <c r="R25" i="4" s="1"/>
  <c r="N25" i="4"/>
  <c r="Q44" i="4"/>
  <c r="N44" i="4"/>
  <c r="O44" i="4" s="1"/>
  <c r="N49" i="4"/>
  <c r="O49" i="4" s="1"/>
  <c r="Q49" i="4"/>
  <c r="R49" i="4" s="1"/>
  <c r="Q52" i="4"/>
  <c r="R52" i="4" s="1"/>
  <c r="N52" i="4"/>
  <c r="O52" i="4" s="1"/>
  <c r="N60" i="4"/>
  <c r="O60" i="4" s="1"/>
  <c r="Q60" i="4"/>
  <c r="R60" i="4" s="1"/>
  <c r="Q64" i="4"/>
  <c r="R64" i="4" s="1"/>
  <c r="N64" i="4"/>
  <c r="O64" i="4" s="1"/>
  <c r="Q73" i="4"/>
  <c r="R73" i="4" s="1"/>
  <c r="N73" i="4"/>
  <c r="O73" i="4" s="1"/>
  <c r="Q77" i="4"/>
  <c r="R77" i="4" s="1"/>
  <c r="N77" i="4"/>
  <c r="O77" i="4" s="1"/>
  <c r="Q80" i="4"/>
  <c r="R80" i="4" s="1"/>
  <c r="N80" i="4"/>
  <c r="O80" i="4" s="1"/>
  <c r="Q91" i="4"/>
  <c r="R91" i="4" s="1"/>
  <c r="N91" i="4"/>
  <c r="O91" i="4" s="1"/>
  <c r="Q95" i="4"/>
  <c r="R95" i="4" s="1"/>
  <c r="N95" i="4"/>
  <c r="O95" i="4" s="1"/>
  <c r="Q118" i="4"/>
  <c r="R118" i="4" s="1"/>
  <c r="N118" i="4"/>
  <c r="O118" i="4" s="1"/>
  <c r="Q146" i="4"/>
  <c r="R146" i="4" s="1"/>
  <c r="N146" i="4"/>
  <c r="O146" i="4" s="1"/>
  <c r="Q10" i="4"/>
  <c r="R10" i="4" s="1"/>
  <c r="N10" i="4"/>
  <c r="Q14" i="4"/>
  <c r="R14" i="4" s="1"/>
  <c r="N14" i="4"/>
  <c r="N19" i="4"/>
  <c r="Q19" i="4"/>
  <c r="R19" i="4" s="1"/>
  <c r="Q24" i="4"/>
  <c r="R24" i="4" s="1"/>
  <c r="N24" i="4"/>
  <c r="Q36" i="4"/>
  <c r="N36" i="4"/>
  <c r="O36" i="4" s="1"/>
  <c r="Q45" i="4"/>
  <c r="R45" i="4" s="1"/>
  <c r="N45" i="4"/>
  <c r="O45" i="4" s="1"/>
  <c r="N67" i="4"/>
  <c r="O67" i="4" s="1"/>
  <c r="Q67" i="4"/>
  <c r="R67" i="4" s="1"/>
  <c r="Q70" i="4"/>
  <c r="R70" i="4" s="1"/>
  <c r="N70" i="4"/>
  <c r="O70" i="4" s="1"/>
  <c r="Q96" i="4"/>
  <c r="R96" i="4" s="1"/>
  <c r="N96" i="4"/>
  <c r="O96" i="4" s="1"/>
  <c r="Q105" i="4"/>
  <c r="R105" i="4" s="1"/>
  <c r="N105" i="4"/>
  <c r="N113" i="4"/>
  <c r="Q113" i="4"/>
  <c r="R113" i="4" s="1"/>
  <c r="Q109" i="4"/>
  <c r="R109" i="4" s="1"/>
  <c r="N109" i="4"/>
  <c r="Q117" i="4"/>
  <c r="R117" i="4" s="1"/>
  <c r="N117" i="4"/>
  <c r="Q121" i="4"/>
  <c r="N121" i="4"/>
  <c r="O121" i="4" s="1"/>
  <c r="Q129" i="4"/>
  <c r="N129" i="4"/>
  <c r="O129" i="4" s="1"/>
  <c r="Q137" i="4"/>
  <c r="R137" i="4" s="1"/>
  <c r="N137" i="4"/>
  <c r="O137" i="4" s="1"/>
  <c r="Q133" i="4"/>
  <c r="N133" i="4"/>
  <c r="O133" i="4" s="1"/>
  <c r="Q38" i="4"/>
  <c r="N38" i="4"/>
  <c r="O38" i="4" s="1"/>
  <c r="Q5" i="4"/>
  <c r="R5" i="4" s="1"/>
  <c r="N5" i="4"/>
  <c r="Q11" i="4"/>
  <c r="R11" i="4" s="1"/>
  <c r="N11" i="4"/>
  <c r="Q18" i="4"/>
  <c r="R18" i="4" s="1"/>
  <c r="N18" i="4"/>
  <c r="Q32" i="4"/>
  <c r="N32" i="4"/>
  <c r="O32" i="4" s="1"/>
  <c r="Q41" i="4"/>
  <c r="N41" i="4"/>
  <c r="O41" i="4" s="1"/>
  <c r="Q66" i="4"/>
  <c r="R66" i="4" s="1"/>
  <c r="N66" i="4"/>
  <c r="O66" i="4" s="1"/>
  <c r="Q75" i="4"/>
  <c r="R75" i="4" s="1"/>
  <c r="N75" i="4"/>
  <c r="O75" i="4" s="1"/>
  <c r="Q112" i="4"/>
  <c r="R112" i="4" s="1"/>
  <c r="N112" i="4"/>
  <c r="N136" i="4"/>
  <c r="O136" i="4" s="1"/>
  <c r="Q136" i="4"/>
  <c r="R136" i="4" s="1"/>
  <c r="Q148" i="4"/>
  <c r="R148" i="4" s="1"/>
  <c r="N148" i="4"/>
  <c r="O148" i="4" s="1"/>
  <c r="W13" i="18"/>
  <c r="G3" i="27" s="1"/>
  <c r="B108" i="4"/>
  <c r="Z63" i="18"/>
  <c r="E143" i="4" s="1"/>
  <c r="Z58" i="18"/>
  <c r="E138" i="4" s="1"/>
  <c r="AB58" i="18"/>
  <c r="G138" i="4" s="1"/>
  <c r="D138" i="4"/>
  <c r="U69" i="18"/>
  <c r="V66" i="18"/>
  <c r="X66" i="18" s="1"/>
  <c r="C146" i="4" s="1"/>
  <c r="T52" i="18"/>
  <c r="C7" i="27" s="1"/>
  <c r="AB53" i="18"/>
  <c r="G133" i="4" s="1"/>
  <c r="U54" i="18"/>
  <c r="AA53" i="18"/>
  <c r="F133" i="4" s="1"/>
  <c r="D133" i="4"/>
  <c r="AF53" i="18"/>
  <c r="B7" i="27"/>
  <c r="AF52" i="18"/>
  <c r="U46" i="18"/>
  <c r="D6" i="27" s="1"/>
  <c r="AB46" i="18"/>
  <c r="G126" i="4" s="1"/>
  <c r="Z47" i="18"/>
  <c r="E127" i="4" s="1"/>
  <c r="AA46" i="18"/>
  <c r="F126" i="4" s="1"/>
  <c r="AF46" i="18"/>
  <c r="D122" i="4"/>
  <c r="AA27" i="18"/>
  <c r="F122" i="4" s="1"/>
  <c r="Z27" i="18"/>
  <c r="E122" i="4" s="1"/>
  <c r="V25" i="18"/>
  <c r="X25" i="18" s="1"/>
  <c r="C120" i="4" s="1"/>
  <c r="B5" i="27"/>
  <c r="AF25" i="18"/>
  <c r="AA25" i="18"/>
  <c r="F120" i="4" s="1"/>
  <c r="U25" i="18"/>
  <c r="D5" i="27" s="1"/>
  <c r="Z25" i="18"/>
  <c r="E120" i="4" s="1"/>
  <c r="AC25" i="18"/>
  <c r="H120" i="4" s="1"/>
  <c r="AB25" i="18"/>
  <c r="G120" i="4" s="1"/>
  <c r="AC21" i="18"/>
  <c r="H116" i="4" s="1"/>
  <c r="D116" i="4"/>
  <c r="V18" i="18"/>
  <c r="X18" i="18" s="1"/>
  <c r="C113" i="4" s="1"/>
  <c r="U17" i="18"/>
  <c r="Z17" i="18"/>
  <c r="E112" i="4" s="1"/>
  <c r="U14" i="18"/>
  <c r="AF15" i="18"/>
  <c r="AA15" i="18"/>
  <c r="F110" i="4" s="1"/>
  <c r="Z14" i="18"/>
  <c r="E109" i="4" s="1"/>
  <c r="AC9" i="18"/>
  <c r="H104" i="4" s="1"/>
  <c r="Z9" i="18"/>
  <c r="E104" i="4" s="1"/>
  <c r="Z11" i="18"/>
  <c r="E106" i="4" s="1"/>
  <c r="U8" i="18"/>
  <c r="T12" i="18"/>
  <c r="V7" i="18"/>
  <c r="X7" i="18" s="1"/>
  <c r="C102" i="4" s="1"/>
  <c r="V8" i="18"/>
  <c r="X8" i="18" s="1"/>
  <c r="C103" i="4" s="1"/>
  <c r="T7" i="18"/>
  <c r="C2" i="27" s="1"/>
  <c r="AB9" i="18"/>
  <c r="G104" i="4" s="1"/>
  <c r="T66" i="18"/>
  <c r="U59" i="18"/>
  <c r="T62" i="18"/>
  <c r="V62" i="18"/>
  <c r="X62" i="18" s="1"/>
  <c r="C142" i="4" s="1"/>
  <c r="T54" i="18"/>
  <c r="T57" i="18"/>
  <c r="U55" i="18"/>
  <c r="V53" i="18"/>
  <c r="X53" i="18" s="1"/>
  <c r="C133" i="4" s="1"/>
  <c r="U56" i="18"/>
  <c r="U53" i="18"/>
  <c r="T47" i="18"/>
  <c r="V47" i="18"/>
  <c r="X47" i="18" s="1"/>
  <c r="C127" i="4" s="1"/>
  <c r="T46" i="18"/>
  <c r="C6" i="27" s="1"/>
  <c r="T29" i="18"/>
  <c r="T27" i="18"/>
  <c r="T18" i="18"/>
  <c r="V11" i="18"/>
  <c r="X11" i="18" s="1"/>
  <c r="C106" i="4" s="1"/>
  <c r="U11" i="18"/>
  <c r="B2" i="27"/>
  <c r="U9" i="18"/>
  <c r="T9" i="18"/>
  <c r="B87" i="4"/>
  <c r="B59" i="4"/>
  <c r="L4" i="27"/>
  <c r="B99" i="4"/>
  <c r="X147" i="1"/>
  <c r="C97" i="4" s="1"/>
  <c r="B72" i="4"/>
  <c r="B33" i="4"/>
  <c r="W146" i="1"/>
  <c r="B35" i="4"/>
  <c r="W56" i="1"/>
  <c r="L7" i="27"/>
  <c r="B83" i="4"/>
  <c r="B147" i="4"/>
  <c r="B132" i="4"/>
  <c r="B68" i="4"/>
  <c r="F2" i="27"/>
  <c r="X99" i="1"/>
  <c r="C64" i="4" s="1"/>
  <c r="X55" i="1"/>
  <c r="C35" i="4" s="1"/>
  <c r="X62" i="1"/>
  <c r="C42" i="4" s="1"/>
  <c r="X71" i="1"/>
  <c r="C51" i="4" s="1"/>
  <c r="X88" i="1"/>
  <c r="C53" i="4" s="1"/>
  <c r="X90" i="1"/>
  <c r="C55" i="4" s="1"/>
  <c r="X129" i="1"/>
  <c r="C79" i="4" s="1"/>
  <c r="X143" i="1"/>
  <c r="C93" i="4" s="1"/>
  <c r="X67" i="1"/>
  <c r="C47" i="4" s="1"/>
  <c r="X97" i="1"/>
  <c r="C62" i="4" s="1"/>
  <c r="X104" i="1"/>
  <c r="C69" i="4" s="1"/>
  <c r="X106" i="1"/>
  <c r="C71" i="4" s="1"/>
  <c r="X111" i="1"/>
  <c r="C76" i="4" s="1"/>
  <c r="X139" i="1"/>
  <c r="C89" i="4" s="1"/>
  <c r="X140" i="1"/>
  <c r="C90" i="4" s="1"/>
  <c r="X66" i="1"/>
  <c r="C46" i="4" s="1"/>
  <c r="X96" i="1"/>
  <c r="C61" i="4" s="1"/>
  <c r="X91" i="1"/>
  <c r="C56" i="4" s="1"/>
  <c r="X94" i="1"/>
  <c r="C59" i="4" s="1"/>
  <c r="X98" i="1"/>
  <c r="C63" i="4" s="1"/>
  <c r="X103" i="1"/>
  <c r="C68" i="4" s="1"/>
  <c r="X107" i="1"/>
  <c r="C72" i="4" s="1"/>
  <c r="X109" i="1"/>
  <c r="C74" i="4" s="1"/>
  <c r="X144" i="1"/>
  <c r="C94" i="4" s="1"/>
  <c r="X149" i="1"/>
  <c r="C99" i="4" s="1"/>
  <c r="X151" i="1"/>
  <c r="C101" i="4" s="1"/>
  <c r="Z19" i="1"/>
  <c r="E14" i="4" s="1"/>
  <c r="Z12" i="1"/>
  <c r="E7" i="4" s="1"/>
  <c r="AB65" i="1"/>
  <c r="G45" i="4" s="1"/>
  <c r="D45" i="4"/>
  <c r="AB67" i="1"/>
  <c r="G47" i="4" s="1"/>
  <c r="T59" i="1"/>
  <c r="V59" i="1"/>
  <c r="X59" i="1"/>
  <c r="C39" i="4" s="1"/>
  <c r="V56" i="1"/>
  <c r="T56" i="1"/>
  <c r="X53" i="1"/>
  <c r="C33" i="4" s="1"/>
  <c r="T50" i="1"/>
  <c r="X50" i="1"/>
  <c r="C30" i="4" s="1"/>
  <c r="U31" i="1"/>
  <c r="B47" i="4"/>
  <c r="W61" i="1"/>
  <c r="B42" i="4"/>
  <c r="AB61" i="1"/>
  <c r="G41" i="4" s="1"/>
  <c r="D37" i="4"/>
  <c r="AA66" i="1"/>
  <c r="F46" i="4" s="1"/>
  <c r="AA60" i="1"/>
  <c r="F40" i="4" s="1"/>
  <c r="AC57" i="1"/>
  <c r="H37" i="4" s="1"/>
  <c r="AB63" i="1"/>
  <c r="G43" i="4" s="1"/>
  <c r="D46" i="4"/>
  <c r="D39" i="4"/>
  <c r="AC55" i="1"/>
  <c r="H35" i="4" s="1"/>
  <c r="AC59" i="1"/>
  <c r="H39" i="4" s="1"/>
  <c r="Z62" i="1"/>
  <c r="E42" i="4" s="1"/>
  <c r="AC66" i="1"/>
  <c r="H46" i="4" s="1"/>
  <c r="Z67" i="1"/>
  <c r="E47" i="4" s="1"/>
  <c r="AA59" i="1"/>
  <c r="F39" i="4" s="1"/>
  <c r="D47" i="4"/>
  <c r="AC67" i="1"/>
  <c r="H47" i="4" s="1"/>
  <c r="Z51" i="1"/>
  <c r="E31" i="4" s="1"/>
  <c r="AB66" i="1"/>
  <c r="G46" i="4" s="1"/>
  <c r="AF62" i="1"/>
  <c r="Z66" i="1"/>
  <c r="E46" i="4" s="1"/>
  <c r="U30" i="1"/>
  <c r="T30" i="1"/>
  <c r="U29" i="1"/>
  <c r="V29" i="1"/>
  <c r="X28" i="1"/>
  <c r="C23" i="4" s="1"/>
  <c r="X27" i="1"/>
  <c r="C22" i="4" s="1"/>
  <c r="T27" i="1"/>
  <c r="V21" i="1"/>
  <c r="X21" i="1" s="1"/>
  <c r="C16" i="4" s="1"/>
  <c r="U21" i="1"/>
  <c r="V20" i="1"/>
  <c r="X20" i="1" s="1"/>
  <c r="C15" i="4" s="1"/>
  <c r="U20" i="1"/>
  <c r="U15" i="1"/>
  <c r="V14" i="1"/>
  <c r="X14" i="1" s="1"/>
  <c r="C9" i="4" s="1"/>
  <c r="T14" i="1"/>
  <c r="V13" i="1"/>
  <c r="X13" i="1" s="1"/>
  <c r="C8" i="4" s="1"/>
  <c r="T13" i="1"/>
  <c r="X9" i="1"/>
  <c r="C4" i="4" s="1"/>
  <c r="V8" i="1"/>
  <c r="X8" i="1" s="1"/>
  <c r="C3" i="4" s="1"/>
  <c r="X7" i="1"/>
  <c r="C2" i="4" s="1"/>
  <c r="T7" i="1"/>
  <c r="AC19" i="1"/>
  <c r="H14" i="4" s="1"/>
  <c r="AC25" i="1"/>
  <c r="H20" i="4" s="1"/>
  <c r="AA21" i="1"/>
  <c r="F16" i="4" s="1"/>
  <c r="AA23" i="1"/>
  <c r="F18" i="4" s="1"/>
  <c r="Z11" i="1"/>
  <c r="E6" i="4" s="1"/>
  <c r="AC12" i="1"/>
  <c r="H7" i="4" s="1"/>
  <c r="AA14" i="1"/>
  <c r="F9" i="4" s="1"/>
  <c r="AC31" i="1"/>
  <c r="H26" i="4" s="1"/>
  <c r="AA24" i="1"/>
  <c r="F19" i="4" s="1"/>
  <c r="AC21" i="1"/>
  <c r="H16" i="4" s="1"/>
  <c r="AB13" i="1"/>
  <c r="G8" i="4" s="1"/>
  <c r="D19" i="4"/>
  <c r="AB18" i="1"/>
  <c r="G13" i="4" s="1"/>
  <c r="AA19" i="1"/>
  <c r="F14" i="4" s="1"/>
  <c r="W24" i="1"/>
  <c r="X24" i="1" s="1"/>
  <c r="C19" i="4" s="1"/>
  <c r="AC24" i="1"/>
  <c r="H19" i="4" s="1"/>
  <c r="W29" i="1"/>
  <c r="AA31" i="1"/>
  <c r="F26" i="4" s="1"/>
  <c r="D8" i="4"/>
  <c r="D25" i="4"/>
  <c r="AC23" i="1"/>
  <c r="H18" i="4" s="1"/>
  <c r="AB25" i="1"/>
  <c r="G20" i="4" s="1"/>
  <c r="D20" i="4"/>
  <c r="D16" i="4"/>
  <c r="D23" i="4"/>
  <c r="D14" i="4"/>
  <c r="Z13" i="1"/>
  <c r="E8" i="4" s="1"/>
  <c r="AB19" i="1"/>
  <c r="G14" i="4" s="1"/>
  <c r="AB30" i="1"/>
  <c r="G25" i="4" s="1"/>
  <c r="AF25" i="1"/>
  <c r="B29" i="4"/>
  <c r="B3" i="4"/>
  <c r="X132" i="1"/>
  <c r="C82" i="4" s="1"/>
  <c r="W89" i="1"/>
  <c r="X89" i="1" s="1"/>
  <c r="C54" i="4" s="1"/>
  <c r="W15" i="1"/>
  <c r="X15" i="1" s="1"/>
  <c r="C10" i="4" s="1"/>
  <c r="B82" i="4"/>
  <c r="B30" i="4"/>
  <c r="B21" i="4"/>
  <c r="B28" i="4"/>
  <c r="W102" i="1"/>
  <c r="X102" i="1" s="1"/>
  <c r="C67" i="4" s="1"/>
  <c r="B93" i="4"/>
  <c r="X142" i="1"/>
  <c r="C92" i="4" s="1"/>
  <c r="B15" i="4"/>
  <c r="B90" i="4"/>
  <c r="B89" i="4"/>
  <c r="B2" i="4"/>
  <c r="W22" i="1"/>
  <c r="X22" i="1" s="1"/>
  <c r="C17" i="4" s="1"/>
  <c r="B71" i="4"/>
  <c r="B69" i="4"/>
  <c r="W141" i="1"/>
  <c r="X141" i="1" s="1"/>
  <c r="C91" i="4" s="1"/>
  <c r="B13" i="4"/>
  <c r="B12" i="4"/>
  <c r="W16" i="1"/>
  <c r="X16" i="1" s="1"/>
  <c r="C11" i="4" s="1"/>
  <c r="W10" i="1"/>
  <c r="X10" i="1" s="1"/>
  <c r="C5" i="4" s="1"/>
  <c r="B23" i="4"/>
  <c r="W127" i="1"/>
  <c r="X127" i="1" s="1"/>
  <c r="C77" i="4" s="1"/>
  <c r="B104" i="4"/>
  <c r="B78" i="4"/>
  <c r="B9" i="4"/>
  <c r="W64" i="1"/>
  <c r="X64" i="1" s="1"/>
  <c r="C44" i="4" s="1"/>
  <c r="W145" i="1"/>
  <c r="X145" i="1" s="1"/>
  <c r="C95" i="4" s="1"/>
  <c r="W108" i="1"/>
  <c r="X108" i="1" s="1"/>
  <c r="C73" i="4" s="1"/>
  <c r="B100" i="4"/>
  <c r="B6" i="4"/>
  <c r="W101" i="1"/>
  <c r="X101" i="1" s="1"/>
  <c r="C66" i="4" s="1"/>
  <c r="B74" i="4"/>
  <c r="B101" i="4"/>
  <c r="B81" i="4"/>
  <c r="B53" i="4"/>
  <c r="B51" i="4"/>
  <c r="W87" i="1"/>
  <c r="X87" i="1" s="1"/>
  <c r="C52" i="4" s="1"/>
  <c r="W136" i="1"/>
  <c r="X136" i="1" s="1"/>
  <c r="C86" i="4" s="1"/>
  <c r="W52" i="1"/>
  <c r="X52" i="1" s="1"/>
  <c r="C32" i="4" s="1"/>
  <c r="B46" i="4"/>
  <c r="B79" i="4"/>
  <c r="W95" i="1"/>
  <c r="X95" i="1" s="1"/>
  <c r="C60" i="4" s="1"/>
  <c r="W47" i="1"/>
  <c r="W19" i="18"/>
  <c r="G4" i="27" s="1"/>
  <c r="B84" i="4"/>
  <c r="B58" i="4"/>
  <c r="W130" i="1"/>
  <c r="X130" i="1" s="1"/>
  <c r="C80" i="4" s="1"/>
  <c r="B92" i="4"/>
  <c r="B124" i="4"/>
  <c r="B62" i="4"/>
  <c r="W30" i="1"/>
  <c r="X30" i="1" s="1"/>
  <c r="C25" i="4" s="1"/>
  <c r="B114" i="4"/>
  <c r="B76" i="4"/>
  <c r="B65" i="4"/>
  <c r="W19" i="1"/>
  <c r="X19" i="1" s="1"/>
  <c r="C14" i="4" s="1"/>
  <c r="W69" i="1"/>
  <c r="X69" i="1" s="1"/>
  <c r="C49" i="4" s="1"/>
  <c r="B55" i="4"/>
  <c r="L3" i="27"/>
  <c r="W65" i="1"/>
  <c r="B8" i="4"/>
  <c r="B20" i="4"/>
  <c r="B88" i="4"/>
  <c r="B26" i="4"/>
  <c r="X49" i="1"/>
  <c r="C29" i="4" s="1"/>
  <c r="X138" i="1"/>
  <c r="C88" i="4" s="1"/>
  <c r="B141" i="4"/>
  <c r="B37" i="4"/>
  <c r="B16" i="4"/>
  <c r="W70" i="1"/>
  <c r="X70" i="1" s="1"/>
  <c r="C50" i="4" s="1"/>
  <c r="X17" i="1"/>
  <c r="C12" i="4" s="1"/>
  <c r="B97" i="4"/>
  <c r="W110" i="1"/>
  <c r="X110" i="1" s="1"/>
  <c r="C75" i="4" s="1"/>
  <c r="B4" i="4"/>
  <c r="B63" i="4"/>
  <c r="B85" i="4"/>
  <c r="B40" i="4"/>
  <c r="W23" i="1"/>
  <c r="X23" i="1" s="1"/>
  <c r="C18" i="4" s="1"/>
  <c r="W54" i="1"/>
  <c r="X54" i="1" s="1"/>
  <c r="C34" i="4" s="1"/>
  <c r="W148" i="1"/>
  <c r="X148" i="1" s="1"/>
  <c r="C98" i="4" s="1"/>
  <c r="X150" i="1"/>
  <c r="C100" i="4" s="1"/>
  <c r="B61" i="4"/>
  <c r="B22" i="4"/>
  <c r="B48" i="4"/>
  <c r="B134" i="4"/>
  <c r="B116" i="4"/>
  <c r="B128" i="4"/>
  <c r="B107" i="4"/>
  <c r="H2" i="27"/>
  <c r="B145" i="4"/>
  <c r="B102" i="4"/>
  <c r="H6" i="27"/>
  <c r="B140" i="4"/>
  <c r="B122" i="4"/>
  <c r="M6" i="27"/>
  <c r="B126" i="4"/>
  <c r="H7" i="27"/>
  <c r="I8" i="27"/>
  <c r="I5" i="27"/>
  <c r="B110" i="4"/>
  <c r="B127" i="4"/>
  <c r="B144" i="4"/>
  <c r="B143" i="4"/>
  <c r="H9" i="27"/>
  <c r="B106" i="4"/>
  <c r="I7" i="27"/>
  <c r="B130" i="4"/>
  <c r="B120" i="4"/>
  <c r="B149" i="4"/>
  <c r="W25" i="18"/>
  <c r="G5" i="27" s="1"/>
  <c r="B138" i="4"/>
  <c r="K4" i="27"/>
  <c r="B125" i="4"/>
  <c r="F3" i="27"/>
  <c r="F7" i="27"/>
  <c r="L9" i="27"/>
  <c r="J9" i="27"/>
  <c r="H8" i="27"/>
  <c r="K6" i="27"/>
  <c r="I3" i="27"/>
  <c r="I2" i="27"/>
  <c r="M3" i="27"/>
  <c r="F4" i="27"/>
  <c r="F8" i="27"/>
  <c r="M7" i="27"/>
  <c r="B111" i="4"/>
  <c r="B142" i="4"/>
  <c r="K5" i="27"/>
  <c r="I4" i="27"/>
  <c r="K7" i="27"/>
  <c r="M4" i="27"/>
  <c r="K2" i="27"/>
  <c r="F5" i="27"/>
  <c r="Z142" i="1"/>
  <c r="E92" i="4" s="1"/>
  <c r="AF142" i="1"/>
  <c r="AB142" i="1"/>
  <c r="G92" i="4" s="1"/>
  <c r="AC142" i="1"/>
  <c r="H92" i="4" s="1"/>
  <c r="AA142" i="1"/>
  <c r="F92" i="4" s="1"/>
  <c r="E9" i="27"/>
  <c r="U17" i="1"/>
  <c r="T17" i="1"/>
  <c r="U48" i="1"/>
  <c r="V48" i="1"/>
  <c r="X48" i="1" s="1"/>
  <c r="C28" i="4" s="1"/>
  <c r="T48" i="1"/>
  <c r="T61" i="1"/>
  <c r="U61" i="1"/>
  <c r="V61" i="1"/>
  <c r="AC89" i="1"/>
  <c r="H54" i="4" s="1"/>
  <c r="Z89" i="1"/>
  <c r="E54" i="4" s="1"/>
  <c r="AF89" i="1"/>
  <c r="Z130" i="1"/>
  <c r="E80" i="4" s="1"/>
  <c r="AF130" i="1"/>
  <c r="AB130" i="1"/>
  <c r="G80" i="4" s="1"/>
  <c r="Z134" i="1"/>
  <c r="E84" i="4" s="1"/>
  <c r="AC134" i="1"/>
  <c r="H84" i="4" s="1"/>
  <c r="AB134" i="1"/>
  <c r="G84" i="4" s="1"/>
  <c r="AA134" i="1"/>
  <c r="F84" i="4" s="1"/>
  <c r="U57" i="1"/>
  <c r="T57" i="1"/>
  <c r="AF88" i="1"/>
  <c r="Z88" i="1"/>
  <c r="E53" i="4" s="1"/>
  <c r="AC88" i="1"/>
  <c r="H53" i="4" s="1"/>
  <c r="AB88" i="1"/>
  <c r="G53" i="4" s="1"/>
  <c r="D53" i="4"/>
  <c r="AA88" i="1"/>
  <c r="F53" i="4" s="1"/>
  <c r="AF95" i="1"/>
  <c r="AB95" i="1"/>
  <c r="G60" i="4" s="1"/>
  <c r="D60" i="4"/>
  <c r="AA95" i="1"/>
  <c r="F60" i="4" s="1"/>
  <c r="AC95" i="1"/>
  <c r="H60" i="4" s="1"/>
  <c r="U135" i="1"/>
  <c r="V135" i="1"/>
  <c r="X135" i="1" s="1"/>
  <c r="C85" i="4" s="1"/>
  <c r="Z140" i="1"/>
  <c r="E90" i="4" s="1"/>
  <c r="AB140" i="1"/>
  <c r="G90" i="4" s="1"/>
  <c r="AA140" i="1"/>
  <c r="F90" i="4" s="1"/>
  <c r="D90" i="4"/>
  <c r="AC140" i="1"/>
  <c r="H90" i="4" s="1"/>
  <c r="AF140" i="1"/>
  <c r="V131" i="1"/>
  <c r="X131" i="1" s="1"/>
  <c r="C81" i="4" s="1"/>
  <c r="T135" i="1"/>
  <c r="D92" i="4"/>
  <c r="D3" i="4"/>
  <c r="AB8" i="1"/>
  <c r="G3" i="4" s="1"/>
  <c r="AC8" i="1"/>
  <c r="H3" i="4" s="1"/>
  <c r="X11" i="1"/>
  <c r="C6" i="4" s="1"/>
  <c r="AF20" i="1"/>
  <c r="Z20" i="1"/>
  <c r="E15" i="4" s="1"/>
  <c r="AB20" i="1"/>
  <c r="G15" i="4" s="1"/>
  <c r="AC20" i="1"/>
  <c r="H15" i="4" s="1"/>
  <c r="X25" i="1"/>
  <c r="C20" i="4" s="1"/>
  <c r="X26" i="1"/>
  <c r="C21" i="4" s="1"/>
  <c r="X31" i="1"/>
  <c r="C26" i="4" s="1"/>
  <c r="U47" i="1"/>
  <c r="V47" i="1"/>
  <c r="Z60" i="1"/>
  <c r="E40" i="4" s="1"/>
  <c r="AF60" i="1"/>
  <c r="AB60" i="1"/>
  <c r="G40" i="4" s="1"/>
  <c r="AC60" i="1"/>
  <c r="H40" i="4" s="1"/>
  <c r="Z87" i="1"/>
  <c r="E52" i="4" s="1"/>
  <c r="AA87" i="1"/>
  <c r="F52" i="4" s="1"/>
  <c r="AF87" i="1"/>
  <c r="AF92" i="1"/>
  <c r="AB92" i="1"/>
  <c r="G57" i="4" s="1"/>
  <c r="Z92" i="1"/>
  <c r="E57" i="4" s="1"/>
  <c r="AC92" i="1"/>
  <c r="H57" i="4" s="1"/>
  <c r="AA92" i="1"/>
  <c r="F57" i="4" s="1"/>
  <c r="V93" i="1"/>
  <c r="X93" i="1" s="1"/>
  <c r="C58" i="4" s="1"/>
  <c r="T93" i="1"/>
  <c r="V100" i="1"/>
  <c r="X100" i="1" s="1"/>
  <c r="C65" i="4" s="1"/>
  <c r="U100" i="1"/>
  <c r="T100" i="1"/>
  <c r="AA14" i="18"/>
  <c r="F109" i="4" s="1"/>
  <c r="AF14" i="18"/>
  <c r="Z95" i="1"/>
  <c r="E60" i="4" s="1"/>
  <c r="E3" i="27"/>
  <c r="E4" i="27"/>
  <c r="E6" i="27"/>
  <c r="E2" i="27"/>
  <c r="V65" i="1"/>
  <c r="T65" i="1"/>
  <c r="U65" i="1"/>
  <c r="Z149" i="1"/>
  <c r="E99" i="4" s="1"/>
  <c r="AF149" i="1"/>
  <c r="AB149" i="1"/>
  <c r="G99" i="4" s="1"/>
  <c r="AA149" i="1"/>
  <c r="F99" i="4" s="1"/>
  <c r="AC149" i="1"/>
  <c r="H99" i="4" s="1"/>
  <c r="AB19" i="18"/>
  <c r="G114" i="4" s="1"/>
  <c r="AF19" i="18"/>
  <c r="AA19" i="18"/>
  <c r="F114" i="4" s="1"/>
  <c r="D114" i="4"/>
  <c r="AC19" i="18"/>
  <c r="H114" i="4" s="1"/>
  <c r="E8" i="27"/>
  <c r="E5" i="27"/>
  <c r="W12" i="1"/>
  <c r="X12" i="1" s="1"/>
  <c r="C7" i="4" s="1"/>
  <c r="W105" i="1"/>
  <c r="X105" i="1" s="1"/>
  <c r="C70" i="4" s="1"/>
  <c r="V57" i="1"/>
  <c r="X57" i="1" s="1"/>
  <c r="C37" i="4" s="1"/>
  <c r="B94" i="4"/>
  <c r="Z19" i="18"/>
  <c r="E114" i="4" s="1"/>
  <c r="D15" i="4"/>
  <c r="D7" i="4"/>
  <c r="AA12" i="1"/>
  <c r="F7" i="4" s="1"/>
  <c r="X51" i="1"/>
  <c r="C31" i="4" s="1"/>
  <c r="Z52" i="1"/>
  <c r="E32" i="4" s="1"/>
  <c r="AF52" i="1"/>
  <c r="AB52" i="1"/>
  <c r="G32" i="4" s="1"/>
  <c r="AA52" i="1"/>
  <c r="F32" i="4" s="1"/>
  <c r="X60" i="1"/>
  <c r="C40" i="4" s="1"/>
  <c r="Z71" i="1"/>
  <c r="E51" i="4" s="1"/>
  <c r="AF71" i="1"/>
  <c r="AB71" i="1"/>
  <c r="G51" i="4" s="1"/>
  <c r="AC71" i="1"/>
  <c r="H51" i="4" s="1"/>
  <c r="D51" i="4"/>
  <c r="AA71" i="1"/>
  <c r="F51" i="4" s="1"/>
  <c r="W92" i="1"/>
  <c r="X92" i="1" s="1"/>
  <c r="C57" i="4" s="1"/>
  <c r="B57" i="4"/>
  <c r="Z101" i="1"/>
  <c r="E66" i="4" s="1"/>
  <c r="AB101" i="1"/>
  <c r="G66" i="4" s="1"/>
  <c r="AF101" i="1"/>
  <c r="AC101" i="1"/>
  <c r="H66" i="4" s="1"/>
  <c r="D66" i="4"/>
  <c r="Z12" i="18"/>
  <c r="E107" i="4" s="1"/>
  <c r="AF12" i="18"/>
  <c r="AB12" i="18"/>
  <c r="G107" i="4" s="1"/>
  <c r="Z55" i="18"/>
  <c r="E135" i="4" s="1"/>
  <c r="AA55" i="18"/>
  <c r="F135" i="4" s="1"/>
  <c r="Z64" i="18"/>
  <c r="E144" i="4" s="1"/>
  <c r="AF64" i="18"/>
  <c r="AA64" i="18"/>
  <c r="F144" i="4" s="1"/>
  <c r="AC64" i="18"/>
  <c r="H144" i="4" s="1"/>
  <c r="U60" i="18"/>
  <c r="V60" i="18"/>
  <c r="X60" i="18" s="1"/>
  <c r="C140" i="4" s="1"/>
  <c r="B9" i="27"/>
  <c r="V64" i="18"/>
  <c r="X64" i="18" s="1"/>
  <c r="C144" i="4" s="1"/>
  <c r="Z16" i="1"/>
  <c r="E11" i="4" s="1"/>
  <c r="AF16" i="1"/>
  <c r="Z17" i="1"/>
  <c r="E12" i="4" s="1"/>
  <c r="AF17" i="1"/>
  <c r="Z26" i="1"/>
  <c r="E21" i="4" s="1"/>
  <c r="AF26" i="1"/>
  <c r="Z27" i="1"/>
  <c r="E22" i="4" s="1"/>
  <c r="AF27" i="1"/>
  <c r="Z48" i="1"/>
  <c r="E28" i="4" s="1"/>
  <c r="AF48" i="1"/>
  <c r="Z53" i="1"/>
  <c r="E33" i="4" s="1"/>
  <c r="AF53" i="1"/>
  <c r="Z58" i="1"/>
  <c r="E38" i="4" s="1"/>
  <c r="AF58" i="1"/>
  <c r="AF61" i="1"/>
  <c r="Z61" i="1"/>
  <c r="E41" i="4" s="1"/>
  <c r="AF65" i="1"/>
  <c r="Z65" i="1"/>
  <c r="E45" i="4" s="1"/>
  <c r="AA65" i="1"/>
  <c r="F45" i="4" s="1"/>
  <c r="X68" i="1"/>
  <c r="C48" i="4" s="1"/>
  <c r="Z90" i="1"/>
  <c r="E55" i="4" s="1"/>
  <c r="AA90" i="1"/>
  <c r="F55" i="4" s="1"/>
  <c r="AF90" i="1"/>
  <c r="Z96" i="1"/>
  <c r="E61" i="4" s="1"/>
  <c r="AF96" i="1"/>
  <c r="AB96" i="1"/>
  <c r="G61" i="4" s="1"/>
  <c r="Z98" i="1"/>
  <c r="E63" i="4" s="1"/>
  <c r="AC98" i="1"/>
  <c r="H63" i="4" s="1"/>
  <c r="Z102" i="1"/>
  <c r="E67" i="4" s="1"/>
  <c r="AF102" i="1"/>
  <c r="AC129" i="1"/>
  <c r="H79" i="4" s="1"/>
  <c r="Z129" i="1"/>
  <c r="E79" i="4" s="1"/>
  <c r="AF131" i="1"/>
  <c r="Z131" i="1"/>
  <c r="E81" i="4" s="1"/>
  <c r="X134" i="1"/>
  <c r="C84" i="4" s="1"/>
  <c r="Z141" i="1"/>
  <c r="E91" i="4" s="1"/>
  <c r="AF141" i="1"/>
  <c r="AF19" i="1"/>
  <c r="AF67" i="1"/>
  <c r="AF103" i="1"/>
  <c r="AA18" i="1"/>
  <c r="F13" i="4" s="1"/>
  <c r="Z23" i="1"/>
  <c r="E18" i="4" s="1"/>
  <c r="AF23" i="1"/>
  <c r="AF24" i="1"/>
  <c r="Z24" i="1"/>
  <c r="E19" i="4" s="1"/>
  <c r="AA26" i="1"/>
  <c r="F21" i="4" s="1"/>
  <c r="AA27" i="1"/>
  <c r="F22" i="4" s="1"/>
  <c r="AA30" i="1"/>
  <c r="F25" i="4" s="1"/>
  <c r="AF49" i="1"/>
  <c r="Z49" i="1"/>
  <c r="E29" i="4" s="1"/>
  <c r="AF50" i="1"/>
  <c r="Z50" i="1"/>
  <c r="E30" i="4" s="1"/>
  <c r="Z54" i="1"/>
  <c r="E34" i="4" s="1"/>
  <c r="AF54" i="1"/>
  <c r="Z55" i="1"/>
  <c r="E35" i="4" s="1"/>
  <c r="AF55" i="1"/>
  <c r="AF57" i="1"/>
  <c r="Z57" i="1"/>
  <c r="E37" i="4" s="1"/>
  <c r="AA58" i="1"/>
  <c r="F38" i="4" s="1"/>
  <c r="Z59" i="1"/>
  <c r="E39" i="4" s="1"/>
  <c r="AF59" i="1"/>
  <c r="AA62" i="1"/>
  <c r="F42" i="4" s="1"/>
  <c r="Z63" i="1"/>
  <c r="E43" i="4" s="1"/>
  <c r="AF63" i="1"/>
  <c r="Z91" i="1"/>
  <c r="E56" i="4" s="1"/>
  <c r="AF91" i="1"/>
  <c r="Z94" i="1"/>
  <c r="E59" i="4" s="1"/>
  <c r="AC94" i="1"/>
  <c r="H59" i="4" s="1"/>
  <c r="AF94" i="1"/>
  <c r="AA96" i="1"/>
  <c r="F61" i="4" s="1"/>
  <c r="Z97" i="1"/>
  <c r="E62" i="4" s="1"/>
  <c r="AF97" i="1"/>
  <c r="AC97" i="1"/>
  <c r="H62" i="4" s="1"/>
  <c r="AA98" i="1"/>
  <c r="F63" i="4" s="1"/>
  <c r="Z99" i="1"/>
  <c r="E64" i="4" s="1"/>
  <c r="AB99" i="1"/>
  <c r="G64" i="4" s="1"/>
  <c r="AF99" i="1"/>
  <c r="Z105" i="1"/>
  <c r="E70" i="4" s="1"/>
  <c r="AB105" i="1"/>
  <c r="G70" i="4" s="1"/>
  <c r="AF105" i="1"/>
  <c r="AF127" i="1"/>
  <c r="Z127" i="1"/>
  <c r="E77" i="4" s="1"/>
  <c r="AB127" i="1"/>
  <c r="G77" i="4" s="1"/>
  <c r="Z128" i="1"/>
  <c r="E78" i="4" s="1"/>
  <c r="AF128" i="1"/>
  <c r="AB128" i="1"/>
  <c r="G78" i="4" s="1"/>
  <c r="X137" i="1"/>
  <c r="C87" i="4" s="1"/>
  <c r="Z145" i="1"/>
  <c r="E95" i="4" s="1"/>
  <c r="AB145" i="1"/>
  <c r="G95" i="4" s="1"/>
  <c r="V146" i="1"/>
  <c r="Z148" i="1"/>
  <c r="E98" i="4" s="1"/>
  <c r="AF148" i="1"/>
  <c r="AF18" i="1"/>
  <c r="AF51" i="1"/>
  <c r="AF145" i="1"/>
  <c r="T31" i="1"/>
  <c r="AC16" i="1"/>
  <c r="H11" i="4" s="1"/>
  <c r="AC18" i="1"/>
  <c r="H13" i="4" s="1"/>
  <c r="Z21" i="1"/>
  <c r="E16" i="4" s="1"/>
  <c r="AF21" i="1"/>
  <c r="AF22" i="1"/>
  <c r="Z22" i="1"/>
  <c r="E17" i="4" s="1"/>
  <c r="AC26" i="1"/>
  <c r="H21" i="4" s="1"/>
  <c r="AF28" i="1"/>
  <c r="Z28" i="1"/>
  <c r="E23" i="4" s="1"/>
  <c r="Z29" i="1"/>
  <c r="E24" i="4" s="1"/>
  <c r="AF29" i="1"/>
  <c r="AC30" i="1"/>
  <c r="H25" i="4" s="1"/>
  <c r="AF31" i="1"/>
  <c r="Z31" i="1"/>
  <c r="E26" i="4" s="1"/>
  <c r="Z47" i="1"/>
  <c r="E27" i="4" s="1"/>
  <c r="AF47" i="1"/>
  <c r="AC48" i="1"/>
  <c r="H28" i="4" s="1"/>
  <c r="AA50" i="1"/>
  <c r="F30" i="4" s="1"/>
  <c r="AC53" i="1"/>
  <c r="H33" i="4" s="1"/>
  <c r="AA55" i="1"/>
  <c r="F35" i="4" s="1"/>
  <c r="AA57" i="1"/>
  <c r="F37" i="4" s="1"/>
  <c r="AC62" i="1"/>
  <c r="H42" i="4" s="1"/>
  <c r="Z64" i="1"/>
  <c r="E44" i="4" s="1"/>
  <c r="AF64" i="1"/>
  <c r="Z68" i="1"/>
  <c r="E48" i="4" s="1"/>
  <c r="AC68" i="1"/>
  <c r="H48" i="4" s="1"/>
  <c r="AF68" i="1"/>
  <c r="AF69" i="1"/>
  <c r="Z69" i="1"/>
  <c r="E49" i="4" s="1"/>
  <c r="AA69" i="1"/>
  <c r="F49" i="4" s="1"/>
  <c r="Z70" i="1"/>
  <c r="E50" i="4" s="1"/>
  <c r="AB70" i="1"/>
  <c r="G50" i="4" s="1"/>
  <c r="AF70" i="1"/>
  <c r="AC90" i="1"/>
  <c r="H55" i="4" s="1"/>
  <c r="Z93" i="1"/>
  <c r="E58" i="4" s="1"/>
  <c r="AC93" i="1"/>
  <c r="H58" i="4" s="1"/>
  <c r="AA94" i="1"/>
  <c r="F59" i="4" s="1"/>
  <c r="AF100" i="1"/>
  <c r="Z100" i="1"/>
  <c r="E65" i="4" s="1"/>
  <c r="AB100" i="1"/>
  <c r="G65" i="4" s="1"/>
  <c r="AC103" i="1"/>
  <c r="H68" i="4" s="1"/>
  <c r="AF104" i="1"/>
  <c r="Z104" i="1"/>
  <c r="E69" i="4" s="1"/>
  <c r="Z137" i="1"/>
  <c r="E87" i="4" s="1"/>
  <c r="AF137" i="1"/>
  <c r="AF143" i="1"/>
  <c r="Z143" i="1"/>
  <c r="E93" i="4" s="1"/>
  <c r="Z146" i="1"/>
  <c r="E96" i="4" s="1"/>
  <c r="AF146" i="1"/>
  <c r="Z66" i="18"/>
  <c r="E146" i="4" s="1"/>
  <c r="AF66" i="18"/>
  <c r="AF30" i="1"/>
  <c r="AF56" i="1"/>
  <c r="AF93" i="1"/>
  <c r="AF129" i="1"/>
  <c r="AF110" i="1"/>
  <c r="AF136" i="1"/>
  <c r="Z144" i="1"/>
  <c r="E94" i="4" s="1"/>
  <c r="Z132" i="1"/>
  <c r="E82" i="4" s="1"/>
  <c r="AF106" i="1"/>
  <c r="AF111" i="1"/>
  <c r="Z108" i="1"/>
  <c r="E73" i="4" s="1"/>
  <c r="AF108" i="1"/>
  <c r="AF139" i="1"/>
  <c r="Z139" i="1"/>
  <c r="E89" i="4" s="1"/>
  <c r="AF151" i="1"/>
  <c r="Z151" i="1"/>
  <c r="E101" i="4" s="1"/>
  <c r="AC46" i="18"/>
  <c r="H126" i="4" s="1"/>
  <c r="AF133" i="1"/>
  <c r="AF138" i="1"/>
  <c r="Q94" i="4" l="1"/>
  <c r="R94" i="4" s="1"/>
  <c r="N94" i="4"/>
  <c r="O94" i="4" s="1"/>
  <c r="Q149" i="4"/>
  <c r="R149" i="4" s="1"/>
  <c r="N149" i="4"/>
  <c r="O149" i="4" s="1"/>
  <c r="Q106" i="4"/>
  <c r="R106" i="4" s="1"/>
  <c r="N106" i="4"/>
  <c r="Q127" i="4"/>
  <c r="N127" i="4"/>
  <c r="O127" i="4" s="1"/>
  <c r="Q140" i="4"/>
  <c r="N140" i="4"/>
  <c r="O140" i="4" s="1"/>
  <c r="Q134" i="4"/>
  <c r="N134" i="4"/>
  <c r="O134" i="4" s="1"/>
  <c r="N40" i="4"/>
  <c r="O40" i="4" s="1"/>
  <c r="Q40" i="4"/>
  <c r="Q16" i="4"/>
  <c r="R16" i="4" s="1"/>
  <c r="N16" i="4"/>
  <c r="Q114" i="4"/>
  <c r="R114" i="4" s="1"/>
  <c r="N114" i="4"/>
  <c r="Q92" i="4"/>
  <c r="R92" i="4" s="1"/>
  <c r="N92" i="4"/>
  <c r="O92" i="4" s="1"/>
  <c r="Q46" i="4"/>
  <c r="R46" i="4" s="1"/>
  <c r="N46" i="4"/>
  <c r="O46" i="4" s="1"/>
  <c r="Q78" i="4"/>
  <c r="R78" i="4" s="1"/>
  <c r="N78" i="4"/>
  <c r="O78" i="4" s="1"/>
  <c r="Q21" i="4"/>
  <c r="R21" i="4" s="1"/>
  <c r="N21" i="4"/>
  <c r="N83" i="4"/>
  <c r="O83" i="4" s="1"/>
  <c r="Q83" i="4"/>
  <c r="R83" i="4" s="1"/>
  <c r="N99" i="4"/>
  <c r="O99" i="4" s="1"/>
  <c r="Q99" i="4"/>
  <c r="R99" i="4" s="1"/>
  <c r="N120" i="4"/>
  <c r="O120" i="4" s="1"/>
  <c r="Q120" i="4"/>
  <c r="Q97" i="4"/>
  <c r="R97" i="4" s="1"/>
  <c r="N97" i="4"/>
  <c r="O97" i="4" s="1"/>
  <c r="Q53" i="4"/>
  <c r="R53" i="4" s="1"/>
  <c r="N53" i="4"/>
  <c r="O53" i="4" s="1"/>
  <c r="Q89" i="4"/>
  <c r="R89" i="4" s="1"/>
  <c r="N89" i="4"/>
  <c r="O89" i="4" s="1"/>
  <c r="N93" i="4"/>
  <c r="O93" i="4" s="1"/>
  <c r="Q93" i="4"/>
  <c r="R93" i="4" s="1"/>
  <c r="Q30" i="4"/>
  <c r="N30" i="4"/>
  <c r="O30" i="4" s="1"/>
  <c r="Q68" i="4"/>
  <c r="R68" i="4" s="1"/>
  <c r="N68" i="4"/>
  <c r="O68" i="4" s="1"/>
  <c r="Q33" i="4"/>
  <c r="N33" i="4"/>
  <c r="O33" i="4" s="1"/>
  <c r="Q108" i="4"/>
  <c r="R108" i="4" s="1"/>
  <c r="N108" i="4"/>
  <c r="Q57" i="4"/>
  <c r="R57" i="4" s="1"/>
  <c r="N57" i="4"/>
  <c r="O57" i="4" s="1"/>
  <c r="Q142" i="4"/>
  <c r="N142" i="4"/>
  <c r="O142" i="4" s="1"/>
  <c r="Q138" i="4"/>
  <c r="N138" i="4"/>
  <c r="O138" i="4" s="1"/>
  <c r="Q130" i="4"/>
  <c r="R130" i="4" s="1"/>
  <c r="N130" i="4"/>
  <c r="O130" i="4" s="1"/>
  <c r="Q143" i="4"/>
  <c r="N143" i="4"/>
  <c r="O143" i="4" s="1"/>
  <c r="Q102" i="4"/>
  <c r="R102" i="4" s="1"/>
  <c r="N102" i="4"/>
  <c r="Q128" i="4"/>
  <c r="N128" i="4"/>
  <c r="O128" i="4" s="1"/>
  <c r="Q22" i="4"/>
  <c r="R22" i="4" s="1"/>
  <c r="N22" i="4"/>
  <c r="Q63" i="4"/>
  <c r="R63" i="4" s="1"/>
  <c r="N63" i="4"/>
  <c r="O63" i="4" s="1"/>
  <c r="Q141" i="4"/>
  <c r="N141" i="4"/>
  <c r="O141" i="4" s="1"/>
  <c r="Q88" i="4"/>
  <c r="R88" i="4" s="1"/>
  <c r="N88" i="4"/>
  <c r="O88" i="4" s="1"/>
  <c r="Q65" i="4"/>
  <c r="R65" i="4" s="1"/>
  <c r="N65" i="4"/>
  <c r="O65" i="4" s="1"/>
  <c r="Q62" i="4"/>
  <c r="R62" i="4" s="1"/>
  <c r="N62" i="4"/>
  <c r="O62" i="4" s="1"/>
  <c r="Q58" i="4"/>
  <c r="R58" i="4" s="1"/>
  <c r="N58" i="4"/>
  <c r="O58" i="4" s="1"/>
  <c r="N81" i="4"/>
  <c r="O81" i="4" s="1"/>
  <c r="Q81" i="4"/>
  <c r="R81" i="4" s="1"/>
  <c r="Q6" i="4"/>
  <c r="R6" i="4" s="1"/>
  <c r="N6" i="4"/>
  <c r="Q12" i="4"/>
  <c r="R12" i="4" s="1"/>
  <c r="N12" i="4"/>
  <c r="Q71" i="4"/>
  <c r="R71" i="4" s="1"/>
  <c r="N71" i="4"/>
  <c r="O71" i="4" s="1"/>
  <c r="Q90" i="4"/>
  <c r="R90" i="4" s="1"/>
  <c r="N90" i="4"/>
  <c r="O90" i="4" s="1"/>
  <c r="Q82" i="4"/>
  <c r="R82" i="4" s="1"/>
  <c r="N82" i="4"/>
  <c r="O82" i="4" s="1"/>
  <c r="N3" i="4"/>
  <c r="O109" i="4" s="1"/>
  <c r="Q3" i="4"/>
  <c r="R3" i="4" s="1"/>
  <c r="Q47" i="4"/>
  <c r="R47" i="4" s="1"/>
  <c r="N47" i="4"/>
  <c r="O47" i="4" s="1"/>
  <c r="Q132" i="4"/>
  <c r="N132" i="4"/>
  <c r="O132" i="4" s="1"/>
  <c r="N72" i="4"/>
  <c r="O72" i="4" s="1"/>
  <c r="Q72" i="4"/>
  <c r="R72" i="4" s="1"/>
  <c r="Q59" i="4"/>
  <c r="R59" i="4" s="1"/>
  <c r="N59" i="4"/>
  <c r="O59" i="4" s="1"/>
  <c r="Q125" i="4"/>
  <c r="R125" i="4" s="1"/>
  <c r="N125" i="4"/>
  <c r="O125" i="4" s="1"/>
  <c r="N8" i="4"/>
  <c r="Q8" i="4"/>
  <c r="R8" i="4" s="1"/>
  <c r="N51" i="4"/>
  <c r="O51" i="4" s="1"/>
  <c r="Q51" i="4"/>
  <c r="R51" i="4" s="1"/>
  <c r="Q74" i="4"/>
  <c r="R74" i="4" s="1"/>
  <c r="N74" i="4"/>
  <c r="O74" i="4" s="1"/>
  <c r="Q2" i="4"/>
  <c r="R2" i="4" s="1"/>
  <c r="N2" i="4"/>
  <c r="O117" i="4" s="1"/>
  <c r="Q42" i="4"/>
  <c r="N42" i="4"/>
  <c r="O42" i="4" s="1"/>
  <c r="Q110" i="4"/>
  <c r="R110" i="4" s="1"/>
  <c r="N110" i="4"/>
  <c r="Q126" i="4"/>
  <c r="N126" i="4"/>
  <c r="O126" i="4" s="1"/>
  <c r="Q107" i="4"/>
  <c r="R107" i="4" s="1"/>
  <c r="N107" i="4"/>
  <c r="Q48" i="4"/>
  <c r="R48" i="4" s="1"/>
  <c r="N48" i="4"/>
  <c r="O48" i="4" s="1"/>
  <c r="Q85" i="4"/>
  <c r="R85" i="4" s="1"/>
  <c r="N85" i="4"/>
  <c r="O85" i="4" s="1"/>
  <c r="Q37" i="4"/>
  <c r="N37" i="4"/>
  <c r="O37" i="4" s="1"/>
  <c r="Q26" i="4"/>
  <c r="N26" i="4"/>
  <c r="O26" i="4" s="1"/>
  <c r="N104" i="4"/>
  <c r="Q104" i="4"/>
  <c r="R104" i="4" s="1"/>
  <c r="Q69" i="4"/>
  <c r="R69" i="4" s="1"/>
  <c r="N69" i="4"/>
  <c r="O69" i="4" s="1"/>
  <c r="Q111" i="4"/>
  <c r="R111" i="4" s="1"/>
  <c r="N111" i="4"/>
  <c r="Q144" i="4"/>
  <c r="R144" i="4" s="1"/>
  <c r="N144" i="4"/>
  <c r="O144" i="4" s="1"/>
  <c r="Q122" i="4"/>
  <c r="N122" i="4"/>
  <c r="O122" i="4" s="1"/>
  <c r="N145" i="4"/>
  <c r="O145" i="4" s="1"/>
  <c r="Q145" i="4"/>
  <c r="R145" i="4" s="1"/>
  <c r="Q116" i="4"/>
  <c r="R116" i="4" s="1"/>
  <c r="N116" i="4"/>
  <c r="N61" i="4"/>
  <c r="O61" i="4" s="1"/>
  <c r="Q61" i="4"/>
  <c r="R61" i="4" s="1"/>
  <c r="Q4" i="4"/>
  <c r="R4" i="4" s="1"/>
  <c r="N4" i="4"/>
  <c r="O24" i="4" s="1"/>
  <c r="Q20" i="4"/>
  <c r="R20" i="4" s="1"/>
  <c r="N20" i="4"/>
  <c r="Q55" i="4"/>
  <c r="R55" i="4" s="1"/>
  <c r="N55" i="4"/>
  <c r="O55" i="4" s="1"/>
  <c r="Q76" i="4"/>
  <c r="R76" i="4" s="1"/>
  <c r="N76" i="4"/>
  <c r="O76" i="4" s="1"/>
  <c r="N124" i="4"/>
  <c r="O124" i="4" s="1"/>
  <c r="Q124" i="4"/>
  <c r="R124" i="4" s="1"/>
  <c r="Q84" i="4"/>
  <c r="R84" i="4" s="1"/>
  <c r="N84" i="4"/>
  <c r="O84" i="4" s="1"/>
  <c r="Q79" i="4"/>
  <c r="R79" i="4" s="1"/>
  <c r="N79" i="4"/>
  <c r="O79" i="4" s="1"/>
  <c r="Q101" i="4"/>
  <c r="R101" i="4" s="1"/>
  <c r="N101" i="4"/>
  <c r="O101" i="4" s="1"/>
  <c r="Q100" i="4"/>
  <c r="R100" i="4" s="1"/>
  <c r="N100" i="4"/>
  <c r="O100" i="4" s="1"/>
  <c r="Q9" i="4"/>
  <c r="R9" i="4" s="1"/>
  <c r="N9" i="4"/>
  <c r="Q23" i="4"/>
  <c r="R23" i="4" s="1"/>
  <c r="N23" i="4"/>
  <c r="N13" i="4"/>
  <c r="Q13" i="4"/>
  <c r="R13" i="4" s="1"/>
  <c r="Q15" i="4"/>
  <c r="R15" i="4" s="1"/>
  <c r="N15" i="4"/>
  <c r="N28" i="4"/>
  <c r="O28" i="4" s="1"/>
  <c r="Q28" i="4"/>
  <c r="N29" i="4"/>
  <c r="O29" i="4" s="1"/>
  <c r="Q29" i="4"/>
  <c r="Q147" i="4"/>
  <c r="R147" i="4" s="1"/>
  <c r="N147" i="4"/>
  <c r="O147" i="4" s="1"/>
  <c r="Q35" i="4"/>
  <c r="N35" i="4"/>
  <c r="O35" i="4" s="1"/>
  <c r="Q87" i="4"/>
  <c r="R87" i="4" s="1"/>
  <c r="N87" i="4"/>
  <c r="O87" i="4" s="1"/>
  <c r="O11" i="4"/>
  <c r="O14" i="4"/>
  <c r="Q31" i="4"/>
  <c r="R31" i="4" s="1"/>
  <c r="N31" i="4"/>
  <c r="O31" i="4" s="1"/>
  <c r="X146" i="1"/>
  <c r="C96" i="4" s="1"/>
  <c r="X56" i="1"/>
  <c r="C36" i="4" s="1"/>
  <c r="X61" i="1"/>
  <c r="C41" i="4" s="1"/>
  <c r="X65" i="1"/>
  <c r="C45" i="4" s="1"/>
  <c r="X29" i="1"/>
  <c r="C24" i="4" s="1"/>
  <c r="X47" i="1"/>
  <c r="C27" i="4" s="1"/>
  <c r="R29" i="4" l="1"/>
  <c r="O23" i="4"/>
  <c r="O116" i="4"/>
  <c r="O111" i="4"/>
  <c r="R43" i="4"/>
  <c r="O12" i="4"/>
  <c r="R33" i="4"/>
  <c r="R121" i="4"/>
  <c r="R134" i="4"/>
  <c r="O115" i="4"/>
  <c r="R35" i="4"/>
  <c r="R122" i="4"/>
  <c r="R42" i="4"/>
  <c r="R27" i="4"/>
  <c r="R129" i="4"/>
  <c r="R132" i="4"/>
  <c r="R128" i="4"/>
  <c r="R138" i="4"/>
  <c r="O108" i="4"/>
  <c r="R120" i="4"/>
  <c r="O21" i="4"/>
  <c r="O114" i="4"/>
  <c r="O25" i="4"/>
  <c r="O13" i="4"/>
  <c r="O107" i="4"/>
  <c r="O110" i="4"/>
  <c r="R32" i="4"/>
  <c r="R139" i="4"/>
  <c r="R36" i="4"/>
  <c r="R41" i="4"/>
  <c r="R141" i="4"/>
  <c r="R142" i="4"/>
  <c r="R39" i="4"/>
  <c r="O16" i="4"/>
  <c r="O15" i="4"/>
  <c r="O4" i="4"/>
  <c r="R26" i="4"/>
  <c r="O7" i="4"/>
  <c r="O113" i="4"/>
  <c r="O18" i="4"/>
  <c r="R30" i="4"/>
  <c r="R127" i="4"/>
  <c r="O17" i="4"/>
  <c r="O112" i="4"/>
  <c r="R123" i="4"/>
  <c r="O8" i="4"/>
  <c r="R44" i="4"/>
  <c r="O3" i="4"/>
  <c r="R143" i="4"/>
  <c r="R40" i="4"/>
  <c r="O106" i="4"/>
  <c r="R34" i="4"/>
  <c r="R135" i="4"/>
  <c r="O105" i="4"/>
  <c r="R28" i="4"/>
  <c r="O9" i="4"/>
  <c r="O20" i="4"/>
  <c r="O5" i="4"/>
  <c r="O104" i="4"/>
  <c r="R37" i="4"/>
  <c r="R126" i="4"/>
  <c r="R38" i="4"/>
  <c r="O2" i="4"/>
  <c r="O103" i="4"/>
  <c r="O19" i="4"/>
  <c r="R133" i="4"/>
  <c r="O6" i="4"/>
  <c r="O22" i="4"/>
  <c r="O102" i="4"/>
  <c r="O10" i="4"/>
  <c r="R140" i="4"/>
  <c r="S2" i="4" l="1"/>
  <c r="D10" i="32" s="1"/>
  <c r="P2" i="4"/>
  <c r="D9" i="32" s="1"/>
  <c r="D11" i="32" s="1"/>
</calcChain>
</file>

<file path=xl/comments1.xml><?xml version="1.0" encoding="utf-8"?>
<comments xmlns="http://schemas.openxmlformats.org/spreadsheetml/2006/main">
  <authors>
    <author>MSATO</author>
  </authors>
  <commentList>
    <comment ref="AB6" authorId="0">
      <text>
        <r>
          <rPr>
            <sz val="9"/>
            <color indexed="81"/>
            <rFont val="ＭＳ Ｐゴシック"/>
            <family val="3"/>
            <charset val="128"/>
          </rPr>
          <t xml:space="preserve">他県選手の場合は右側の「登録県」の列を変更してください。
</t>
        </r>
      </text>
    </comment>
    <comment ref="AE6" authorId="0">
      <text>
        <r>
          <rPr>
            <b/>
            <sz val="9"/>
            <color indexed="81"/>
            <rFont val="ＭＳ ゴシック"/>
            <family val="3"/>
            <charset val="128"/>
          </rPr>
          <t>"X1"に入力可能なもの</t>
        </r>
        <r>
          <rPr>
            <sz val="9"/>
            <color indexed="81"/>
            <rFont val="ＭＳ ゴシック"/>
            <family val="3"/>
            <charset val="128"/>
          </rPr>
          <t xml:space="preserve">
OPN・・・オープン参加
*・・・規格外資格記録
OPN*・・・オープン参加
　　　かつ規格外資格記録
</t>
        </r>
        <r>
          <rPr>
            <sz val="9"/>
            <color indexed="81"/>
            <rFont val="ＭＳ Ｐゴシック"/>
            <family val="3"/>
            <charset val="128"/>
          </rPr>
          <t xml:space="preserve">
</t>
        </r>
      </text>
    </comment>
    <comment ref="AG6" authorId="0">
      <text>
        <r>
          <rPr>
            <sz val="9"/>
            <color indexed="81"/>
            <rFont val="ＭＳ Ｐゴシック"/>
            <family val="3"/>
            <charset val="128"/>
          </rPr>
          <t xml:space="preserve">他県の場合はリストから選択して修正してください。（初期値は「山形」になっています。）
</t>
        </r>
      </text>
    </comment>
  </commentList>
</comments>
</file>

<file path=xl/comments2.xml><?xml version="1.0" encoding="utf-8"?>
<comments xmlns="http://schemas.openxmlformats.org/spreadsheetml/2006/main">
  <authors>
    <author>MSATO</author>
  </authors>
  <commentList>
    <comment ref="D5" authorId="0">
      <text>
        <r>
          <rPr>
            <sz val="9"/>
            <color indexed="81"/>
            <rFont val="ＭＳ Ｐゴシック"/>
            <family val="3"/>
            <charset val="128"/>
          </rPr>
          <t xml:space="preserve">同一種目に２チーム以上エントリーする場合は、リストから選択して入力してください。
</t>
        </r>
      </text>
    </comment>
    <comment ref="AB6" authorId="0">
      <text>
        <r>
          <rPr>
            <sz val="9"/>
            <color indexed="81"/>
            <rFont val="ＭＳ Ｐゴシック"/>
            <family val="3"/>
            <charset val="128"/>
          </rPr>
          <t xml:space="preserve">他県選手の場合は右側の「登録県」の列を変更してください。
</t>
        </r>
      </text>
    </comment>
    <comment ref="AE6" authorId="0">
      <text>
        <r>
          <rPr>
            <b/>
            <sz val="9"/>
            <color indexed="81"/>
            <rFont val="ＭＳ ゴシック"/>
            <family val="3"/>
            <charset val="128"/>
          </rPr>
          <t>"X1"に入力可能なもの</t>
        </r>
        <r>
          <rPr>
            <sz val="9"/>
            <color indexed="81"/>
            <rFont val="ＭＳ ゴシック"/>
            <family val="3"/>
            <charset val="128"/>
          </rPr>
          <t xml:space="preserve">
OPN・・・オープン参加
*・・・規格外資格記録
OPN*・・・オープン参加
　　　かつ規格外資格記録
</t>
        </r>
        <r>
          <rPr>
            <sz val="9"/>
            <color indexed="81"/>
            <rFont val="ＭＳ Ｐゴシック"/>
            <family val="3"/>
            <charset val="128"/>
          </rPr>
          <t xml:space="preserve">
</t>
        </r>
      </text>
    </comment>
    <comment ref="AG6" authorId="0">
      <text>
        <r>
          <rPr>
            <sz val="9"/>
            <color indexed="81"/>
            <rFont val="ＭＳ Ｐゴシック"/>
            <family val="3"/>
            <charset val="128"/>
          </rPr>
          <t>他県の場合はリストから選択して修正してください。（初期値は「山形」になっています。）</t>
        </r>
        <r>
          <rPr>
            <b/>
            <sz val="9"/>
            <color indexed="81"/>
            <rFont val="ＭＳ Ｐゴシック"/>
            <family val="3"/>
            <charset val="128"/>
          </rPr>
          <t xml:space="preserve">
</t>
        </r>
      </text>
    </comment>
    <comment ref="AB45" authorId="0">
      <text>
        <r>
          <rPr>
            <sz val="9"/>
            <color indexed="81"/>
            <rFont val="ＭＳ Ｐゴシック"/>
            <family val="3"/>
            <charset val="128"/>
          </rPr>
          <t xml:space="preserve">他県選手の場合は右側の「登録県」の列を変更してください。
</t>
        </r>
      </text>
    </comment>
    <comment ref="AE45" authorId="0">
      <text>
        <r>
          <rPr>
            <b/>
            <sz val="9"/>
            <color indexed="81"/>
            <rFont val="ＭＳ ゴシック"/>
            <family val="3"/>
            <charset val="128"/>
          </rPr>
          <t>"X1"に入力可能なもの</t>
        </r>
        <r>
          <rPr>
            <sz val="9"/>
            <color indexed="81"/>
            <rFont val="ＭＳ ゴシック"/>
            <family val="3"/>
            <charset val="128"/>
          </rPr>
          <t xml:space="preserve">
OPN・・・オープン参加
*・・・規格外資格記録
OPN*・・・オープン参加
　　　かつ規格外資格記録
</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MSATO</author>
  </authors>
  <commentList>
    <comment ref="E1" authorId="0">
      <text>
        <r>
          <rPr>
            <sz val="9"/>
            <color indexed="81"/>
            <rFont val="ＭＳ Ｐゴシック"/>
            <family val="3"/>
            <charset val="128"/>
          </rPr>
          <t>同一種目に複数チームがエントリーしている場合は適宜、リレーチームのDBを修正してください。</t>
        </r>
      </text>
    </comment>
  </commentList>
</comments>
</file>

<file path=xl/sharedStrings.xml><?xml version="1.0" encoding="utf-8"?>
<sst xmlns="http://schemas.openxmlformats.org/spreadsheetml/2006/main" count="3502" uniqueCount="1599">
  <si>
    <t>所属・学校名</t>
    <rPh sb="0" eb="2">
      <t>ショゾク</t>
    </rPh>
    <rPh sb="3" eb="5">
      <t>ガッコウ</t>
    </rPh>
    <rPh sb="5" eb="6">
      <t>メイ</t>
    </rPh>
    <phoneticPr fontId="1"/>
  </si>
  <si>
    <t>登録番号</t>
    <rPh sb="0" eb="2">
      <t>トウロク</t>
    </rPh>
    <rPh sb="2" eb="4">
      <t>バンゴウ</t>
    </rPh>
    <phoneticPr fontId="1"/>
  </si>
  <si>
    <t>氏名</t>
    <rPh sb="0" eb="2">
      <t>シメイ</t>
    </rPh>
    <phoneticPr fontId="1"/>
  </si>
  <si>
    <t>学年</t>
    <rPh sb="0" eb="2">
      <t>ガクネン</t>
    </rPh>
    <phoneticPr fontId="1"/>
  </si>
  <si>
    <t>性別</t>
    <rPh sb="0" eb="2">
      <t>セイベツ</t>
    </rPh>
    <phoneticPr fontId="1"/>
  </si>
  <si>
    <t>種目</t>
    <rPh sb="0" eb="2">
      <t>シュモク</t>
    </rPh>
    <phoneticPr fontId="1"/>
  </si>
  <si>
    <t>備考</t>
    <rPh sb="0" eb="2">
      <t>ビコウ</t>
    </rPh>
    <phoneticPr fontId="1"/>
  </si>
  <si>
    <t>男</t>
    <rPh sb="0" eb="1">
      <t>オトコ</t>
    </rPh>
    <phoneticPr fontId="1"/>
  </si>
  <si>
    <t>女</t>
    <rPh sb="0" eb="1">
      <t>オンナ</t>
    </rPh>
    <phoneticPr fontId="1"/>
  </si>
  <si>
    <t>公認最高記録</t>
    <rPh sb="0" eb="2">
      <t>コウニン</t>
    </rPh>
    <rPh sb="2" eb="4">
      <t>サイコウ</t>
    </rPh>
    <rPh sb="4" eb="6">
      <t>キロク</t>
    </rPh>
    <phoneticPr fontId="1"/>
  </si>
  <si>
    <t>ﾌﾘｶﾞﾅ</t>
    <phoneticPr fontId="1"/>
  </si>
  <si>
    <t>漢字・ほか</t>
    <rPh sb="0" eb="2">
      <t>カンジ</t>
    </rPh>
    <phoneticPr fontId="1"/>
  </si>
  <si>
    <t>所属電話番号</t>
    <rPh sb="0" eb="2">
      <t>ショゾク</t>
    </rPh>
    <rPh sb="2" eb="4">
      <t>デンワ</t>
    </rPh>
    <rPh sb="4" eb="6">
      <t>バンゴウ</t>
    </rPh>
    <phoneticPr fontId="1"/>
  </si>
  <si>
    <t>連絡用
e-mailアドレス</t>
    <phoneticPr fontId="1"/>
  </si>
  <si>
    <t>印</t>
    <rPh sb="0" eb="1">
      <t>イン</t>
    </rPh>
    <phoneticPr fontId="1"/>
  </si>
  <si>
    <t>上記の者は健康であるので、出場することを認める</t>
    <rPh sb="0" eb="2">
      <t>ジョウキ</t>
    </rPh>
    <rPh sb="3" eb="4">
      <t>モノ</t>
    </rPh>
    <rPh sb="5" eb="7">
      <t>ケンコウ</t>
    </rPh>
    <rPh sb="13" eb="15">
      <t>シュツジョウ</t>
    </rPh>
    <rPh sb="20" eb="21">
      <t>ミト</t>
    </rPh>
    <phoneticPr fontId="1"/>
  </si>
  <si>
    <t>問合先電話番号
(携帯電話等)</t>
    <rPh sb="0" eb="2">
      <t>トイアワ</t>
    </rPh>
    <rPh sb="2" eb="3">
      <t>サキ</t>
    </rPh>
    <rPh sb="3" eb="5">
      <t>デンワ</t>
    </rPh>
    <rPh sb="5" eb="7">
      <t>バンゴウ</t>
    </rPh>
    <rPh sb="9" eb="11">
      <t>ケイタイ</t>
    </rPh>
    <rPh sb="11" eb="13">
      <t>デンワ</t>
    </rPh>
    <rPh sb="13" eb="14">
      <t>トウ</t>
    </rPh>
    <phoneticPr fontId="1"/>
  </si>
  <si>
    <t>校 長</t>
    <rPh sb="0" eb="1">
      <t>コウ</t>
    </rPh>
    <rPh sb="2" eb="3">
      <t>チョウ</t>
    </rPh>
    <phoneticPr fontId="1"/>
  </si>
  <si>
    <t>DB</t>
    <phoneticPr fontId="1"/>
  </si>
  <si>
    <t>記録</t>
    <rPh sb="0" eb="2">
      <t>キロク</t>
    </rPh>
    <phoneticPr fontId="1"/>
  </si>
  <si>
    <t>S1</t>
    <phoneticPr fontId="1"/>
  </si>
  <si>
    <t>ZK</t>
    <phoneticPr fontId="1"/>
  </si>
  <si>
    <t>N1</t>
    <phoneticPr fontId="1"/>
  </si>
  <si>
    <t>N2</t>
    <phoneticPr fontId="1"/>
  </si>
  <si>
    <t>MC</t>
    <phoneticPr fontId="1"/>
  </si>
  <si>
    <t>KC</t>
  </si>
  <si>
    <t>N1</t>
  </si>
  <si>
    <t>060004</t>
  </si>
  <si>
    <t>米沢市陸協</t>
  </si>
  <si>
    <t>ﾖﾈｻﾞﾜｼﾘｸｼﾞｮｳｷｮｳｷﾞｷｮｳｶｲ</t>
  </si>
  <si>
    <t>060001</t>
  </si>
  <si>
    <t>南陽東置賜陸協</t>
  </si>
  <si>
    <t>ﾅﾝﾖｳﾋｶﾞｼｵｷﾀﾏﾁｸﾘｸｼﾞｮｳｷｮｳｷﾞｷｮｳｶｲ</t>
  </si>
  <si>
    <t>060012</t>
  </si>
  <si>
    <t>西置賜地区陸協</t>
    <rPh sb="3" eb="5">
      <t>チク</t>
    </rPh>
    <phoneticPr fontId="2"/>
  </si>
  <si>
    <t>ﾆｼｵｷﾀﾏﾁｸﾘｸｼﾞｮｳｷｮｳｷﾞｷｮｳｶｲ</t>
  </si>
  <si>
    <t>060049</t>
  </si>
  <si>
    <t>協同薬品</t>
  </si>
  <si>
    <t>ｷｮｳﾄﾞｳﾔｸﾋﾝﾘｸｼﾞｮｳﾁｮｳｷｮﾘﾌﾞ</t>
  </si>
  <si>
    <t>060006</t>
  </si>
  <si>
    <t>上山市陸協</t>
  </si>
  <si>
    <t>ｶﾐﾉﾔﾏｼﾘｸｼﾞｮｳｷｮｳｷﾞｷｮｳｶｲ</t>
  </si>
  <si>
    <t>060007</t>
  </si>
  <si>
    <t>山形市陸協</t>
  </si>
  <si>
    <t>060019</t>
  </si>
  <si>
    <t>天童市陸協</t>
  </si>
  <si>
    <t>ﾃﾝﾄﾞｳｼﾘｸｼﾞｮｳｷｮｳｷﾞｷｮｳｶｲ</t>
  </si>
  <si>
    <t>060013</t>
  </si>
  <si>
    <t>西村山地区陸協</t>
    <rPh sb="3" eb="5">
      <t>チク</t>
    </rPh>
    <phoneticPr fontId="2"/>
  </si>
  <si>
    <t>ﾆｼﾑﾗﾔﾏﾁｸﾘｸｼﾞｮｳｷｮｳｷﾞｷｮｳｶｲ</t>
  </si>
  <si>
    <t>060014</t>
  </si>
  <si>
    <t>北村山地区陸協</t>
    <rPh sb="3" eb="5">
      <t>チク</t>
    </rPh>
    <phoneticPr fontId="2"/>
  </si>
  <si>
    <t>ｷﾀﾑﾗﾔﾏﾁｸﾘｸｼﾞｮｳｷｮｳｷﾞｷｮｳｶｲ</t>
  </si>
  <si>
    <t>060008</t>
  </si>
  <si>
    <t>鶴岡市陸協</t>
  </si>
  <si>
    <t>ﾂﾙｵｶｼﾘｸｼﾞｮｳｷｮｳｷﾞｷｮｳｶｲ</t>
  </si>
  <si>
    <t>060047</t>
  </si>
  <si>
    <t>ｼｮｳﾅｲｴｰｼｰ</t>
  </si>
  <si>
    <t>060016</t>
  </si>
  <si>
    <t>酒田市陸協</t>
  </si>
  <si>
    <t>ｻｶﾀｼﾘｸｼﾞｮｳｷｮｳｷﾞｷｮｳｶｲ</t>
  </si>
  <si>
    <t>060030</t>
  </si>
  <si>
    <t>神町自衛隊</t>
  </si>
  <si>
    <t>ｼﾞﾝﾏﾁｼﾞｴｲﾀｲ</t>
  </si>
  <si>
    <t>060037</t>
  </si>
  <si>
    <t>NPOﾔﾏｶﾞﾀﾃｨｴﾌｼｰ</t>
  </si>
  <si>
    <t>060023</t>
  </si>
  <si>
    <t>山形市役所</t>
  </si>
  <si>
    <t>ﾔﾏｶﾞﾀｼﾔｸｼｮ</t>
  </si>
  <si>
    <t>060046</t>
  </si>
  <si>
    <t>山形市体協</t>
    <rPh sb="0" eb="3">
      <t>ヤマガタシ</t>
    </rPh>
    <rPh sb="3" eb="4">
      <t>タイ</t>
    </rPh>
    <rPh sb="4" eb="5">
      <t>キョウ</t>
    </rPh>
    <phoneticPr fontId="2"/>
  </si>
  <si>
    <t>ﾔﾏｶﾞﾀｼﾀｲｲｸｷｮｳｶｲ</t>
  </si>
  <si>
    <t>060034</t>
  </si>
  <si>
    <t>高畠ワイン</t>
  </si>
  <si>
    <t>ﾀｶﾊﾀﾜｲﾝ</t>
  </si>
  <si>
    <t>060002</t>
  </si>
  <si>
    <t>新庄地区陸協</t>
  </si>
  <si>
    <t>ｼﾝｼﾞｮｳﾁｸﾘｸｼﾞｮｳｷｮｳｷﾞｷｮｳｶｲ</t>
  </si>
  <si>
    <t>060048</t>
  </si>
  <si>
    <t>ｽﾏｯｸ</t>
  </si>
  <si>
    <t>060039</t>
  </si>
  <si>
    <t>日新製薬</t>
  </si>
  <si>
    <t>ﾆｯｼﾝｾｲﾔｸ</t>
  </si>
  <si>
    <t>060040</t>
  </si>
  <si>
    <t>ﾑﾗﾔﾏｱｽﾚﾁｯｸｸﾗﾌﾞ</t>
  </si>
  <si>
    <t>060041</t>
  </si>
  <si>
    <t>ﾔﾏｶﾞﾀﾉｳｷﾞｮｳｷｮｳﾄﾞｳｸﾐｱｲ</t>
  </si>
  <si>
    <t>060042</t>
  </si>
  <si>
    <t>ｸﾉﾘｱｽﾘｰﾄｸﾗﾌﾞ</t>
  </si>
  <si>
    <t>060029</t>
  </si>
  <si>
    <t>ｽﾎﾟｰﾂﾔﾏｶﾞﾀﾆｼﾞｭｳｲﾁ</t>
  </si>
  <si>
    <t>山形大</t>
  </si>
  <si>
    <t>ﾔﾏｶﾞﾀﾀﾞｲｶﾞｸ</t>
  </si>
  <si>
    <t>ﾄｳﾎｸｺｳｴｷﾌﾞﾝｶﾀﾞｲｶﾞｸ</t>
  </si>
  <si>
    <t>東北文教大</t>
  </si>
  <si>
    <t>ﾄｳﾎｸﾌﾞﾝｷｮｳﾀﾞｲｶﾞｸ</t>
  </si>
  <si>
    <t>063101</t>
  </si>
  <si>
    <t>山形東高</t>
  </si>
  <si>
    <t>ﾔﾏｶﾞﾀﾋｶﾞｼｺｳｺｳ</t>
  </si>
  <si>
    <t>063102</t>
  </si>
  <si>
    <t>山形南高</t>
  </si>
  <si>
    <t>ﾔﾏｶﾞﾀﾐﾅﾐｺｳｺｳ</t>
  </si>
  <si>
    <t>063105</t>
  </si>
  <si>
    <t>山形工高</t>
  </si>
  <si>
    <t>ﾔﾏｶﾞﾀｺｳｷﾞｮｳｺｳｺｳ</t>
  </si>
  <si>
    <t>063106</t>
  </si>
  <si>
    <t>山形中央高</t>
  </si>
  <si>
    <t>ﾔﾏｶﾞﾀﾁｭｳｵｳｺｳｺｳ</t>
  </si>
  <si>
    <t>063107</t>
  </si>
  <si>
    <t>山形商高</t>
  </si>
  <si>
    <t>ﾔﾏｶﾞﾀｼﾘﾂｼｮｳｷﾞｮｳｺｳｺｳ</t>
  </si>
  <si>
    <t>063110</t>
  </si>
  <si>
    <t>天童高</t>
  </si>
  <si>
    <t>ﾃﾝﾄﾞｳｺｳｺｳ</t>
  </si>
  <si>
    <t>063111</t>
  </si>
  <si>
    <t>山辺高</t>
  </si>
  <si>
    <t>ﾔﾏﾉﾍﾞｺｳｺｳ</t>
  </si>
  <si>
    <t>063112</t>
  </si>
  <si>
    <t>寒河江高</t>
  </si>
  <si>
    <t>ｻｶﾞｴｺｳｺｳ</t>
  </si>
  <si>
    <t>063113</t>
  </si>
  <si>
    <t>寒河江工高</t>
  </si>
  <si>
    <t>ｻｶﾞｴｺｳｷﾞｮｳｺｳｺｳ</t>
  </si>
  <si>
    <t>063114</t>
  </si>
  <si>
    <t>ﾔﾁｺｳｺｳ</t>
  </si>
  <si>
    <t>上山明新館高</t>
  </si>
  <si>
    <t>ｶﾐﾉﾔﾏﾒｲｼﾝｶﾝｺｳｺｳ</t>
  </si>
  <si>
    <t>063452</t>
  </si>
  <si>
    <t>山形聾高</t>
  </si>
  <si>
    <t>063501</t>
  </si>
  <si>
    <t>山形城北高</t>
  </si>
  <si>
    <t>ﾔﾏｶﾞﾀｼﾞｮｳﾎｸｺｳｺｳ</t>
  </si>
  <si>
    <t>063502</t>
  </si>
  <si>
    <t>山形学院高</t>
  </si>
  <si>
    <t>ﾔﾏｶﾞﾀｶﾞｸｲﾝｺｳｺｳ</t>
  </si>
  <si>
    <t>063503</t>
  </si>
  <si>
    <t>日大山形高</t>
  </si>
  <si>
    <t>ﾆﾎﾝﾀﾞｲｶﾞｸﾔﾏｶﾞﾀｺｳｺｳ</t>
  </si>
  <si>
    <t>063504</t>
  </si>
  <si>
    <t>山形明正高</t>
  </si>
  <si>
    <t>ﾔﾏｶﾞﾀﾒｲｾｲｺｳｺｳ</t>
  </si>
  <si>
    <t>063505</t>
  </si>
  <si>
    <t>山形電波工高</t>
  </si>
  <si>
    <t>ﾔﾏｶﾞﾀﾃﾞﾝﾊﾟｺｳｷﾞｮｳｺｳｺｳ</t>
  </si>
  <si>
    <t>063506</t>
  </si>
  <si>
    <t>山本学園高</t>
  </si>
  <si>
    <t>ﾔﾏﾓﾄｶﾞｸｴﾝｺｳｺｳ</t>
  </si>
  <si>
    <t>063507</t>
  </si>
  <si>
    <t>東海大山形高</t>
  </si>
  <si>
    <t>ﾄｳｶｲﾀﾞｲｶﾞｸﾔﾏｶﾞﾀｺｳｺｳ</t>
  </si>
  <si>
    <t>063126</t>
  </si>
  <si>
    <t>063118</t>
  </si>
  <si>
    <t>村山産高</t>
  </si>
  <si>
    <t>ｹﾝﾘﾂﾑﾗﾔﾏｻﾝｷﾞｮｳｺｳｺｳ</t>
  </si>
  <si>
    <t>北村山高</t>
  </si>
  <si>
    <t>ｷﾀﾑﾗﾔﾏｺｳｺｳ</t>
  </si>
  <si>
    <t>063123</t>
  </si>
  <si>
    <t>神室産高</t>
  </si>
  <si>
    <t>ｼﾝｼﾞｮｳｶﾑﾛｻﾝｷﾞｮｳｺｳｺｳ</t>
  </si>
  <si>
    <t>063122</t>
  </si>
  <si>
    <t>新庄南高</t>
  </si>
  <si>
    <t>ｼﾝｼﾞｮｳﾐﾅﾐｺｳｺｳ</t>
  </si>
  <si>
    <t>063121</t>
  </si>
  <si>
    <t>新庄北高</t>
  </si>
  <si>
    <t>ｼﾝｼﾞｮｳｷﾀｺｳｺｳ</t>
  </si>
  <si>
    <t>063508</t>
  </si>
  <si>
    <t>新庄東高</t>
  </si>
  <si>
    <t>ｼﾝｼﾞｮｳﾋｶﾞｼｺｳｺｳ</t>
  </si>
  <si>
    <t>063117</t>
  </si>
  <si>
    <t>064123</t>
  </si>
  <si>
    <t>新庄北高定</t>
    <rPh sb="0" eb="2">
      <t>シンジョウ</t>
    </rPh>
    <rPh sb="2" eb="3">
      <t>キタ</t>
    </rPh>
    <rPh sb="4" eb="5">
      <t>サダム</t>
    </rPh>
    <phoneticPr fontId="2"/>
  </si>
  <si>
    <t>ｼﾝｼﾞｮｳｷﾀﾃｲｼﾞｾｲｺｳｺｳ</t>
  </si>
  <si>
    <t>063127</t>
  </si>
  <si>
    <t>米沢興譲館高</t>
  </si>
  <si>
    <t>ﾖﾈｻﾞﾜｺｳｼﾞｮｳｶﾝｺｳｺｳ</t>
  </si>
  <si>
    <t>063128</t>
  </si>
  <si>
    <t>米沢東高</t>
  </si>
  <si>
    <t>ﾖﾈｻﾞﾜﾋｶﾞｼｺｳｺｳ</t>
  </si>
  <si>
    <t>063509</t>
  </si>
  <si>
    <t>九里学園高</t>
  </si>
  <si>
    <t>ｸﾉﾘｶﾞｸｴﾝｺｳｺｳ</t>
  </si>
  <si>
    <t>063131</t>
  </si>
  <si>
    <t>置賜農高</t>
  </si>
  <si>
    <t>ｵｷﾀﾏﾉｳｷﾞｮｳｺｳｺｳ</t>
  </si>
  <si>
    <t>南陽高</t>
  </si>
  <si>
    <t>ﾅﾝﾖｳｺｳｺｳ</t>
  </si>
  <si>
    <t>063133</t>
  </si>
  <si>
    <t>高畠高</t>
  </si>
  <si>
    <t>ﾀｶﾊﾀｺｳｺｳ</t>
  </si>
  <si>
    <t>063135</t>
  </si>
  <si>
    <t>長井高</t>
  </si>
  <si>
    <t>ﾅｶﾞｲｺｳｺｳ</t>
  </si>
  <si>
    <t>063136</t>
  </si>
  <si>
    <t>長井工高</t>
  </si>
  <si>
    <t>ﾅｶﾞｲｺｳｷﾞｮｳｺｳｺｳ</t>
  </si>
  <si>
    <t>063138</t>
  </si>
  <si>
    <t>小国高</t>
  </si>
  <si>
    <t>ｵｸﾞﾆｺｳｺｳ</t>
  </si>
  <si>
    <t>063130</t>
  </si>
  <si>
    <t>米沢商高</t>
  </si>
  <si>
    <t>ﾖﾈｻﾞﾜｼｮｳｷﾞｮｳｺｳｺｳ</t>
  </si>
  <si>
    <t>063510</t>
  </si>
  <si>
    <t>米沢中央高</t>
  </si>
  <si>
    <t>ﾖﾈｻﾞﾜﾁｭｳｵｳｺｳｺｳ</t>
  </si>
  <si>
    <t>063137</t>
  </si>
  <si>
    <t>荒砥高</t>
  </si>
  <si>
    <t>ｱﾗﾄｺｳｺｳ</t>
  </si>
  <si>
    <t>063129</t>
  </si>
  <si>
    <t>米沢工高</t>
  </si>
  <si>
    <t>ﾖﾈｻﾞﾜｺｳｷﾞｮｳｺｳｺｳ</t>
  </si>
  <si>
    <t>063139</t>
  </si>
  <si>
    <t>鶴岡南高</t>
  </si>
  <si>
    <t>ﾂﾙｵｶﾐﾅﾐｺｳｺｳ</t>
  </si>
  <si>
    <t>鶴岡中央高</t>
  </si>
  <si>
    <t>ﾂﾙｵｶﾁｭｳｵｳｺｳｺｳ</t>
  </si>
  <si>
    <t>063141</t>
  </si>
  <si>
    <t>鶴岡工高</t>
  </si>
  <si>
    <t>ﾂﾙｵｶｺｳｷﾞｮｳｺｳｺｳ</t>
  </si>
  <si>
    <t>063147</t>
  </si>
  <si>
    <t>加茂水産高</t>
  </si>
  <si>
    <t>ｶﾓｽｲｻﾝｺｳｺｳ</t>
  </si>
  <si>
    <t>063144</t>
  </si>
  <si>
    <t>庄内総合高</t>
  </si>
  <si>
    <t>ｼｮｳﾅｲｿｳｺﾞｳｺｳｺｳ</t>
  </si>
  <si>
    <t>063513</t>
  </si>
  <si>
    <t>鶴岡東高</t>
  </si>
  <si>
    <t>ﾂﾙｵｶﾋｶﾞｼｺｳｺｳ</t>
  </si>
  <si>
    <t>063091</t>
  </si>
  <si>
    <t>鶴岡高専</t>
  </si>
  <si>
    <t>ﾂﾙｵｶｺｳｾﾝ</t>
  </si>
  <si>
    <t>064125</t>
  </si>
  <si>
    <t>鶴岡南高通</t>
    <rPh sb="0" eb="2">
      <t>ツルオカ</t>
    </rPh>
    <rPh sb="2" eb="3">
      <t>ミナミ</t>
    </rPh>
    <rPh sb="3" eb="4">
      <t>コウ</t>
    </rPh>
    <rPh sb="4" eb="5">
      <t>ツウ</t>
    </rPh>
    <phoneticPr fontId="2"/>
  </si>
  <si>
    <t>ﾂﾙｵｶﾐﾅﾐﾂｳｼﾝｾｲｺｳｺｳ</t>
  </si>
  <si>
    <t>063155</t>
  </si>
  <si>
    <t>遊佐高</t>
  </si>
  <si>
    <t>ﾕｻﾞｺｳｺｳ</t>
  </si>
  <si>
    <t>063153</t>
  </si>
  <si>
    <t>酒田光陵高</t>
  </si>
  <si>
    <t>ｻｶﾀｺｳﾘｮｳｺｳｺｳ</t>
  </si>
  <si>
    <t>063150</t>
  </si>
  <si>
    <t>酒田西高</t>
  </si>
  <si>
    <t>ｻｶﾀﾆｼｺｳｺｳ</t>
  </si>
  <si>
    <t>063149</t>
  </si>
  <si>
    <t>酒田東高</t>
  </si>
  <si>
    <t>ｻｶﾀﾋｶﾞｼｺｳｺｳ</t>
  </si>
  <si>
    <t>063515</t>
  </si>
  <si>
    <t>酒田南高</t>
  </si>
  <si>
    <t>ｻｶﾀﾐﾅﾐｺｳｺｳ</t>
  </si>
  <si>
    <t>063514</t>
  </si>
  <si>
    <t>天真学園高</t>
  </si>
  <si>
    <t>ﾃﾝｼﾝｶﾞｸｴﾝｺｳｺｳ</t>
  </si>
  <si>
    <t>酒田西高定</t>
    <rPh sb="1" eb="2">
      <t>タ</t>
    </rPh>
    <rPh sb="3" eb="4">
      <t>コウ</t>
    </rPh>
    <phoneticPr fontId="2"/>
  </si>
  <si>
    <t>064124</t>
  </si>
  <si>
    <t>米沢工高定</t>
    <rPh sb="0" eb="2">
      <t>ヨネザワ</t>
    </rPh>
    <rPh sb="3" eb="4">
      <t>コウ</t>
    </rPh>
    <phoneticPr fontId="2"/>
  </si>
  <si>
    <t>ﾖﾈｻﾞﾜｺｳｷﾞｮｳﾃｲｼﾞｾｲｺｳｺｳ</t>
  </si>
  <si>
    <t>064121</t>
  </si>
  <si>
    <t>ｶｼﾞｮｳｶﾞｸｴﾝｺｳｺｳ</t>
  </si>
  <si>
    <t>064122</t>
  </si>
  <si>
    <t>霞城学園高IV</t>
    <rPh sb="2" eb="4">
      <t>ガクエン</t>
    </rPh>
    <rPh sb="4" eb="5">
      <t>コウ</t>
    </rPh>
    <phoneticPr fontId="2"/>
  </si>
  <si>
    <t>ｶｼﾞｮｳｶﾞｸｴﾝﾖﾝﾌﾞｺｳｺｳ</t>
  </si>
  <si>
    <t>065247</t>
  </si>
  <si>
    <t>米沢一中</t>
  </si>
  <si>
    <t>ﾖﾈｻﾞﾜｼﾘﾂﾀﾞｲｲﾁﾁｭｳｶﾞｯｺｳ</t>
  </si>
  <si>
    <t>065248</t>
  </si>
  <si>
    <t>米沢二中</t>
  </si>
  <si>
    <t>ﾖﾈｻﾞﾜｼﾘﾂﾀﾞｲﾆﾁｭｳｶﾞｯｺｳ</t>
  </si>
  <si>
    <t>065249</t>
  </si>
  <si>
    <t>米沢三中</t>
  </si>
  <si>
    <t>ﾖﾈｻﾞﾜｼﾘﾂﾀﾞｲｻﾝﾁｭｳｶﾞｯｺｳ</t>
  </si>
  <si>
    <t>065250</t>
  </si>
  <si>
    <t>米沢四中</t>
  </si>
  <si>
    <t>ﾖﾈｻﾞﾜｼﾘﾂﾀﾞｲﾖﾝﾁｭｳｶﾞｯｺｳ</t>
  </si>
  <si>
    <t>065251</t>
  </si>
  <si>
    <t>米沢五中</t>
  </si>
  <si>
    <t>ﾖﾈｻﾞﾜｼﾘﾂﾀﾞｲｺﾞﾁｭｳｶﾞｯｺｳ</t>
  </si>
  <si>
    <t>065252</t>
  </si>
  <si>
    <t>米沢六中</t>
  </si>
  <si>
    <t>ﾖﾈｻﾞﾜｼﾘﾂﾀﾞｲﾛｸﾁｭｳｶﾞｯｺｳ</t>
  </si>
  <si>
    <t>065253</t>
  </si>
  <si>
    <t>ﾖﾈｻﾞﾜｼﾘﾂﾐﾅﾐﾊﾗﾁｭｳｶﾞｯｺｳ</t>
  </si>
  <si>
    <t>065256</t>
  </si>
  <si>
    <t>065254</t>
  </si>
  <si>
    <t>ﾅﾝﾖｳｼﾘﾂｱｶﾕﾁｭｳｶﾞｯｺｳ</t>
  </si>
  <si>
    <t>065259</t>
  </si>
  <si>
    <t>川西中</t>
  </si>
  <si>
    <t>ｶﾜﾆｼﾁｮｳﾘﾂｶﾜﾆｼﾁｭｳｶﾞｯｺｳ</t>
  </si>
  <si>
    <t>065258</t>
  </si>
  <si>
    <t>065257</t>
  </si>
  <si>
    <t>065255</t>
  </si>
  <si>
    <t>ﾅﾝﾖｳｼﾘﾂﾐﾔｳﾁﾁｭｳｶﾞｯｺｳ</t>
  </si>
  <si>
    <t>065260</t>
  </si>
  <si>
    <t>長井南中</t>
  </si>
  <si>
    <t>ﾅｶﾞｲｼﾘﾂﾅｶﾞｲﾐﾅﾐﾁｭｳｶﾞｯｺｳ</t>
  </si>
  <si>
    <t>065261</t>
  </si>
  <si>
    <t>長井北中</t>
  </si>
  <si>
    <t>ﾅｶﾞｲｼﾘﾂﾅｶﾞｲｷﾀﾁｭｳｶﾞｯｺｳ</t>
  </si>
  <si>
    <t>065265</t>
  </si>
  <si>
    <t>飯豊中</t>
  </si>
  <si>
    <t>ｲｲﾃﾞﾁｮｳﾘﾂｲｲﾃﾞﾁｭｳｶﾞｯｺｳ</t>
  </si>
  <si>
    <t>065263</t>
  </si>
  <si>
    <t>小国中</t>
  </si>
  <si>
    <t>ｵｸﾞﾆﾁｮｳﾘﾂｵｸﾞﾆﾁｭｳｶﾞｯｺｳ</t>
  </si>
  <si>
    <t>065262</t>
  </si>
  <si>
    <t>ｵｸﾞﾆﾁｮｳﾘﾂｶﾉﾐｽﾞﾁｭｳｶﾞｯｺｳ</t>
  </si>
  <si>
    <t>065217</t>
  </si>
  <si>
    <t>上山南中</t>
  </si>
  <si>
    <t>ｶﾐﾉﾔﾏｼﾘﾂﾐﾅﾐﾁｭｳｶﾞｯｺｳ</t>
  </si>
  <si>
    <t>065218</t>
  </si>
  <si>
    <t>上山北中</t>
  </si>
  <si>
    <t>ｶﾐﾉﾔﾏｼﾘﾂｷﾀﾁｭｳｶﾞｯｺｳ</t>
  </si>
  <si>
    <t>065219</t>
  </si>
  <si>
    <t>ｶﾐﾉﾔﾏｼﾘﾂﾐﾔｶﾜﾁｭｳｶﾞｯｺｳ</t>
  </si>
  <si>
    <t>065201</t>
  </si>
  <si>
    <t>山形一中</t>
  </si>
  <si>
    <t>ﾔﾏｶﾞﾀｼﾘﾂﾀﾞｲｲﾁ</t>
  </si>
  <si>
    <t>065202</t>
  </si>
  <si>
    <t>山形二中</t>
  </si>
  <si>
    <t>ﾔﾏｶﾞﾀｼﾘﾂﾀﾞｲﾆﾁｭｳｶﾞｯｺｳ</t>
  </si>
  <si>
    <t>065203</t>
  </si>
  <si>
    <t>山形三中</t>
  </si>
  <si>
    <t>ﾔﾏｶﾞﾀｼﾘｯﾀﾞｲｻﾝﾁｭｳｶﾞｯｺｳ</t>
  </si>
  <si>
    <t>065204</t>
  </si>
  <si>
    <t>山形四中</t>
  </si>
  <si>
    <t>ﾔﾏｶﾞﾀｼﾘﾂﾀﾞｲﾖﾝﾁｭｳｶﾞｯｺｳ</t>
  </si>
  <si>
    <t>065205</t>
  </si>
  <si>
    <t>山形五中</t>
  </si>
  <si>
    <t>ﾔﾏｶﾞﾀｼﾘﾂﾀﾞｲｺﾞﾁｭｳｶﾞｯｺｳ</t>
  </si>
  <si>
    <t>065206</t>
  </si>
  <si>
    <t>山形六中</t>
  </si>
  <si>
    <t>ﾔﾏｶﾞﾀｼﾘﾂﾀﾞｲﾛｸﾁｭｳｶﾞｯｺｳ</t>
  </si>
  <si>
    <t>065207</t>
  </si>
  <si>
    <t>山形七中</t>
  </si>
  <si>
    <t>ﾔﾏｶﾞﾀｼﾘﾂﾀﾞｲｼﾁﾁｭｳｶﾞｯｺｳ</t>
  </si>
  <si>
    <t>065209</t>
  </si>
  <si>
    <t>山形十中</t>
  </si>
  <si>
    <t>ﾔﾏｶﾞﾀｼﾘﾂﾀﾞｲｼﾞｭｳﾁｭｩｶﾞｯｺｳ</t>
  </si>
  <si>
    <t>065210</t>
  </si>
  <si>
    <t>ﾔﾏｶﾞﾀｼﾘﾂｶﾅｲﾁｭｳｶﾞｯｺｳ</t>
  </si>
  <si>
    <t>065212</t>
  </si>
  <si>
    <t>ﾔﾏｶﾞﾀｼﾘﾂﾔﾏﾃﾞﾗﾁｭｳｶﾞｯｺｳ</t>
  </si>
  <si>
    <t>065213</t>
  </si>
  <si>
    <t>ﾔﾏｶﾞﾀｼﾘﾂｻﾞｵｳﾀﾞｲｲﾁﾁｭｳｶﾞｯｺｳ</t>
  </si>
  <si>
    <t>065214</t>
  </si>
  <si>
    <t>ﾔﾏｶﾞﾀｼﾘﾂｻﾞｵｳﾀﾞｲﾆﾁｭｳｶﾞｯｺｳ</t>
  </si>
  <si>
    <t>065215</t>
  </si>
  <si>
    <t>山形大附中</t>
  </si>
  <si>
    <t>ﾔﾏｶﾞﾀﾀﾞｲｶﾞｸﾌｿﾞｸﾁｭｳｶﾞｯｺｳ</t>
  </si>
  <si>
    <t>065220</t>
  </si>
  <si>
    <t>天童二中</t>
  </si>
  <si>
    <t>ﾃﾝﾄﾞｳｼﾘﾂﾀﾞｲﾆﾁｭｳｶﾞｯｺｳ</t>
  </si>
  <si>
    <t>065221</t>
  </si>
  <si>
    <t>天童三中</t>
  </si>
  <si>
    <t>ﾃﾝﾄﾞｳｼﾘﾂﾀﾞｲｻﾝﾁｭｳｶﾞｯｺｳ</t>
  </si>
  <si>
    <t>065222</t>
  </si>
  <si>
    <t>天童四中</t>
  </si>
  <si>
    <t>ﾃﾝﾄﾞｳｼﾘﾂﾀﾞｲﾖﾝﾁｭｳｶﾞｯｺｳ</t>
  </si>
  <si>
    <t>065223</t>
  </si>
  <si>
    <t>山辺中</t>
  </si>
  <si>
    <t>ﾔﾏﾉﾍﾞﾁｮｳﾘﾂﾔﾏﾉﾍﾞﾁｭｳｶﾞｯｺｳ</t>
  </si>
  <si>
    <t>065224</t>
  </si>
  <si>
    <t>中山中</t>
  </si>
  <si>
    <t>ﾅｶﾔﾏﾁｮｳﾘﾂﾅｶﾔﾏﾁｭｳｶﾞｯｺｳ</t>
  </si>
  <si>
    <t>065225</t>
  </si>
  <si>
    <t>ｻｶﾞｴｼﾘﾂﾘｮｳﾄｳﾁｭｳｶﾞｯｺｳ</t>
  </si>
  <si>
    <t>065226</t>
  </si>
  <si>
    <t>ｻｶﾞｴｼﾘﾂﾘｮｳﾅﾝﾁｭｳｶﾞｯｺｳ</t>
  </si>
  <si>
    <t>065227</t>
  </si>
  <si>
    <t>ｻｶﾞｴｼﾘﾂﾘｮｳｾｲﾁｭｳｶﾞｯｺｳ</t>
  </si>
  <si>
    <t>065228</t>
  </si>
  <si>
    <t>河北中</t>
  </si>
  <si>
    <t>ｶﾎｸﾁｮｳﾘﾂｶﾎｸﾁｭｳｶﾞｯｺｳ</t>
  </si>
  <si>
    <t>065230</t>
  </si>
  <si>
    <t>大江中</t>
  </si>
  <si>
    <t>ｵｵｴﾁｮｳﾘﾂｵｵｴﾁｭｳｶﾞｯｺｳ</t>
  </si>
  <si>
    <t>065231</t>
  </si>
  <si>
    <t>ﾑﾗﾔﾏｼﾘﾂﾀﾃｵｶﾁｭｳｶﾞｯｺｳ</t>
  </si>
  <si>
    <t>065232</t>
  </si>
  <si>
    <t>ﾑﾗﾔﾏｼﾘﾂﾊﾔﾏﾁｭｳｶﾞｯｺｳ</t>
  </si>
  <si>
    <t>065233</t>
  </si>
  <si>
    <t>東根一中</t>
  </si>
  <si>
    <t>ﾋｶﾞｼﾈｼﾘﾂﾀﾞｲｲﾁﾁｭｳｶﾞｯｺｳ</t>
  </si>
  <si>
    <t>065234</t>
  </si>
  <si>
    <t>ﾋｶﾞｼﾈｼﾘﾂﾀﾞｲﾆﾁｭｳｶﾞｯｺｳ</t>
  </si>
  <si>
    <t>065236</t>
  </si>
  <si>
    <t>ﾋｶﾞｼﾈｼﾘﾂｼﾞﾝﾏﾁﾁｭｳｶﾞｯｺｳ</t>
  </si>
  <si>
    <t>065237</t>
  </si>
  <si>
    <t>ｵﾊﾞﾅｻﾞﾜｼﾘﾂﾌｸﾊﾗﾁｭｳｶﾞｯｺｳ</t>
  </si>
  <si>
    <t>065238</t>
  </si>
  <si>
    <t>尾花沢中</t>
  </si>
  <si>
    <t>ｵﾊﾞﾅｻﾞﾜｼﾘﾂｵﾊﾞﾅｻﾞﾜﾁｭｳｶﾞｯｺｳ</t>
  </si>
  <si>
    <t>065239</t>
  </si>
  <si>
    <t>ｵﾊﾞﾅｻﾞﾜｼﾘﾂﾀﾏﾉﾁｭｳｶﾞｯｺｳ</t>
  </si>
  <si>
    <t>065241</t>
  </si>
  <si>
    <t>大石田中</t>
  </si>
  <si>
    <t>ｵｵｲｼﾀﾞﾁｮｳﾘﾂｵｵｲｼﾀﾞﾁｭｳｶﾞｯｺｳ</t>
  </si>
  <si>
    <t>065235</t>
  </si>
  <si>
    <t>ﾋｶﾞｼﾈｼﾘﾂｵｵﾄﾐﾁｭｳｶﾞｯｺｳ</t>
  </si>
  <si>
    <t>065242</t>
  </si>
  <si>
    <t>新庄中</t>
  </si>
  <si>
    <t>ｼﾝｼﾞｮｳｼﾘﾂｼﾝｼﾞｮｳﾁｭｳｶﾞｯｺｳ</t>
  </si>
  <si>
    <t>065243</t>
  </si>
  <si>
    <t>ｼﾝｼﾞｮｳｼﾘﾂﾒｲﾘﾝﾁｭｳｶﾞｯｺｳ</t>
  </si>
  <si>
    <t>065244</t>
  </si>
  <si>
    <t>最上中</t>
  </si>
  <si>
    <t>ﾓｶﾞﾐﾁｮｳﾘﾂﾓｶﾞﾐﾁｭｳｶﾞｯｺｳ</t>
  </si>
  <si>
    <t>065246</t>
  </si>
  <si>
    <t>真室川中</t>
  </si>
  <si>
    <t>ﾏﾑﾛｶﾞﾜﾁｮｳﾘﾂﾏﾑﾛｶﾞﾜﾁｭｳｶﾞｯｺｳ</t>
  </si>
  <si>
    <t>065266</t>
  </si>
  <si>
    <t>鶴岡一中</t>
  </si>
  <si>
    <t>ﾂﾙｵｶｼﾘﾂﾂﾙｵｶﾀﾞｲｲﾁﾁｭｳｶﾞｯｺｳ</t>
  </si>
  <si>
    <t>065267</t>
  </si>
  <si>
    <t>鶴岡二中</t>
  </si>
  <si>
    <t>ﾂﾙｵｶｼﾘﾂﾂﾙｵｶﾀﾞｲﾆﾁｭｳｶﾞｯｺｳ</t>
  </si>
  <si>
    <t>065268</t>
  </si>
  <si>
    <t>鶴岡三中</t>
  </si>
  <si>
    <t>ﾂﾙｵｶｼﾘﾂﾂﾙｵｶﾀﾞｲｻﾝﾁｭｳｶﾞｯｺｳ</t>
  </si>
  <si>
    <t>065269</t>
  </si>
  <si>
    <t>鶴岡四中</t>
  </si>
  <si>
    <t>ﾂﾙｵｶｼﾘﾂﾂﾙｵｶﾀﾞｲﾖﾝﾁｭｳｶﾞｯｺｳ</t>
  </si>
  <si>
    <t>065270</t>
  </si>
  <si>
    <t>鶴岡五中</t>
  </si>
  <si>
    <t>ﾂﾙｵｶｼﾘﾂﾂﾙｵｶﾀﾞｲｺﾞﾁｭｳｶﾞｯｺｳ</t>
  </si>
  <si>
    <t>065271</t>
  </si>
  <si>
    <t>ﾂﾙｵｶｼﾘﾂﾄﾖｳﾗﾁｭｳｶﾞｯｺｳ</t>
  </si>
  <si>
    <t>065272</t>
  </si>
  <si>
    <t>ﾂﾙｵｶｼﾘﾂﾌｼﾞｼﾏﾁｭｳｶﾞｯｺｳ</t>
  </si>
  <si>
    <t>065280</t>
  </si>
  <si>
    <t>酒田一中</t>
  </si>
  <si>
    <t>ｻｶﾀｼﾘﾂﾀﾞｲｲﾁﾁｭｳｶﾞｯｺｳ</t>
  </si>
  <si>
    <t>065281</t>
  </si>
  <si>
    <t>酒田二中</t>
  </si>
  <si>
    <t>ｻｶﾀｼﾘﾂﾀﾞｲﾆﾁｭｳｶﾞｯｺｳ</t>
  </si>
  <si>
    <t>065282</t>
  </si>
  <si>
    <t>酒田三中</t>
  </si>
  <si>
    <t>ｻｶﾀｼﾘﾂﾀﾞｲｻﾝﾁｭｳｶﾞｯｺｳ</t>
  </si>
  <si>
    <t>065283</t>
  </si>
  <si>
    <t>酒田四中</t>
  </si>
  <si>
    <t>ｻｶﾀｼﾘﾂﾀﾞｲﾖﾝﾁｭｳｶﾞｯｺｳ</t>
  </si>
  <si>
    <t>065284</t>
  </si>
  <si>
    <t>酒田六中</t>
  </si>
  <si>
    <t>ｻｶﾀｼﾘﾂﾀﾞｲﾛｸﾁｭｳｶﾞｯｺｳ</t>
  </si>
  <si>
    <t>065286</t>
  </si>
  <si>
    <t>ｻｶﾀｼﾘﾂﾁｮｳｶｲﾔﾜﾀﾁｭｳｶﾞｯｺｳ</t>
  </si>
  <si>
    <t>065287</t>
  </si>
  <si>
    <t>ｻｶﾀｼﾘﾂﾄｳﾌﾞﾁｭｳｶﾞｯｺｳ</t>
  </si>
  <si>
    <t>065289</t>
  </si>
  <si>
    <t>遊佐中</t>
  </si>
  <si>
    <t>ﾕｻﾞﾁｮｳﾘﾂﾕｻﾞﾁｭｳｶﾞｯｺｳ</t>
  </si>
  <si>
    <t>065288</t>
  </si>
  <si>
    <t>ﾔﾏｶﾞﾀｹﾝﾘﾂｻｶﾀﾄｸﾍﾞﾂｼｴﾝｶﾞｯｺｳ</t>
  </si>
  <si>
    <t>065274</t>
  </si>
  <si>
    <t>ﾂﾙｵｶｼﾘﾂｸｼﾋﾞｷﾁｭｳｶﾞｯｺｳ</t>
  </si>
  <si>
    <t>065276</t>
  </si>
  <si>
    <t>ﾂﾙｵｶｼﾘﾂｱﾂﾐﾁｭｳｶﾞｯｺｳ</t>
  </si>
  <si>
    <t>065279</t>
  </si>
  <si>
    <t>ｼｮｳﾅｲﾁｮｳﾘﾂｱﾏﾙﾒﾁｭｳｶﾞｯｺｳ</t>
  </si>
  <si>
    <t>065277</t>
  </si>
  <si>
    <t>三川中</t>
  </si>
  <si>
    <t>ﾐｶﾜﾁｮｳﾘﾂﾐｶﾜﾁｭｳｶﾞｯｺｳ</t>
  </si>
  <si>
    <t>065278</t>
  </si>
  <si>
    <t>ｼｮｳﾅｲﾁｮｳﾘﾂﾀﾁｶﾜﾁｭｳｶﾞｯｺｳ</t>
  </si>
  <si>
    <t>065275</t>
  </si>
  <si>
    <t>ﾂﾙｵｶｼﾘﾂｱｻﾋﾁｭｳｶﾞｯｺｳ</t>
  </si>
  <si>
    <t>ﾔﾏｶﾞﾀｹﾝﾘﾂﾖﾈｻﾞﾜｼﾞｮｼﾀﾝｷﾀﾞｲｶﾞｸ</t>
  </si>
  <si>
    <t>063103</t>
  </si>
  <si>
    <t>山形西高</t>
  </si>
  <si>
    <t>ﾔﾏｶﾞﾀﾆｼｺｳｺｳ</t>
  </si>
  <si>
    <t>063104</t>
  </si>
  <si>
    <t>山形北高</t>
  </si>
  <si>
    <t>ﾔﾏｶﾞﾀｷﾀｺｳｺｳ</t>
  </si>
  <si>
    <t>063140</t>
  </si>
  <si>
    <t>鶴岡北高</t>
  </si>
  <si>
    <t>ﾂﾙｵｶｷﾀｺｳｺｳ</t>
  </si>
  <si>
    <t>065264</t>
  </si>
  <si>
    <t>065208</t>
  </si>
  <si>
    <t>山形九中</t>
  </si>
  <si>
    <t>ﾔﾏｶﾞﾀｼﾘﾂﾀﾞｲｸﾁｭｳｶﾞｯｺｳ</t>
  </si>
  <si>
    <t>065211</t>
  </si>
  <si>
    <t>ﾔﾏｶﾞﾀｼﾘﾂﾀｶﾀﾞﾃﾁｭｳｶﾞｯｺｳ</t>
  </si>
  <si>
    <t>065216</t>
  </si>
  <si>
    <t>山形聾中</t>
  </si>
  <si>
    <t>065229</t>
  </si>
  <si>
    <t>西川中</t>
  </si>
  <si>
    <t>ﾆｼｶﾜﾁｮｳﾘﾂﾆｼｶﾜﾁｭｳｶﾞｯｺｳ</t>
  </si>
  <si>
    <t>065240</t>
  </si>
  <si>
    <t>065245</t>
  </si>
  <si>
    <t>舟形中</t>
  </si>
  <si>
    <t>ﾌﾅｶﾞﾀﾁｮｳﾘﾂﾌﾅｶﾞﾀﾁｭｳｶﾞｯｺｳ</t>
  </si>
  <si>
    <t>065285</t>
  </si>
  <si>
    <t>ｻｶﾀｼﾘﾂﾄﾋﾞｼﾏﾁｭｳｶﾞｯｺｳ</t>
  </si>
  <si>
    <t>065273</t>
  </si>
  <si>
    <t>ﾂﾙｵｶｼﾘﾂﾊｸﾞﾛﾁｭｳｶﾞｯｺｳ</t>
  </si>
  <si>
    <t>KC</t>
    <phoneticPr fontId="1"/>
  </si>
  <si>
    <t>所属略称</t>
    <rPh sb="0" eb="2">
      <t>ショゾク</t>
    </rPh>
    <rPh sb="2" eb="4">
      <t>リャクショウ</t>
    </rPh>
    <phoneticPr fontId="1"/>
  </si>
  <si>
    <t>MC</t>
  </si>
  <si>
    <t>MC</t>
    <phoneticPr fontId="1"/>
  </si>
  <si>
    <t>X1</t>
    <phoneticPr fontId="1"/>
  </si>
  <si>
    <t>種目(申込)</t>
    <rPh sb="0" eb="2">
      <t>シュモク</t>
    </rPh>
    <rPh sb="3" eb="5">
      <t>モウシコ</t>
    </rPh>
    <phoneticPr fontId="1"/>
  </si>
  <si>
    <t>ZK</t>
  </si>
  <si>
    <t>N2</t>
  </si>
  <si>
    <t>秒</t>
  </si>
  <si>
    <t>分</t>
  </si>
  <si>
    <t>区分</t>
    <rPh sb="0" eb="2">
      <t>クブン</t>
    </rPh>
    <phoneticPr fontId="1"/>
  </si>
  <si>
    <t>一般</t>
    <rPh sb="0" eb="2">
      <t>イッパン</t>
    </rPh>
    <phoneticPr fontId="1"/>
  </si>
  <si>
    <t>大学</t>
    <rPh sb="0" eb="2">
      <t>ダイガク</t>
    </rPh>
    <phoneticPr fontId="1"/>
  </si>
  <si>
    <t>中学</t>
    <rPh sb="0" eb="2">
      <t>チュウガク</t>
    </rPh>
    <phoneticPr fontId="1"/>
  </si>
  <si>
    <t>小学</t>
    <rPh sb="0" eb="2">
      <t>ショウガク</t>
    </rPh>
    <phoneticPr fontId="1"/>
  </si>
  <si>
    <t>高校</t>
    <rPh sb="0" eb="2">
      <t>コウコウ</t>
    </rPh>
    <phoneticPr fontId="1"/>
  </si>
  <si>
    <t>区分性別</t>
    <rPh sb="0" eb="2">
      <t>クブン</t>
    </rPh>
    <rPh sb="2" eb="4">
      <t>セイベツ</t>
    </rPh>
    <phoneticPr fontId="1"/>
  </si>
  <si>
    <t>一般男</t>
    <rPh sb="0" eb="2">
      <t>イッパン</t>
    </rPh>
    <rPh sb="2" eb="3">
      <t>オトコ</t>
    </rPh>
    <phoneticPr fontId="1"/>
  </si>
  <si>
    <t>大学男</t>
    <rPh sb="0" eb="2">
      <t>ダイガク</t>
    </rPh>
    <rPh sb="2" eb="3">
      <t>オトコ</t>
    </rPh>
    <phoneticPr fontId="1"/>
  </si>
  <si>
    <t>高校男</t>
    <rPh sb="0" eb="2">
      <t>コウコウ</t>
    </rPh>
    <rPh sb="2" eb="3">
      <t>オトコ</t>
    </rPh>
    <phoneticPr fontId="1"/>
  </si>
  <si>
    <t>中学男</t>
    <rPh sb="0" eb="2">
      <t>チュウガク</t>
    </rPh>
    <rPh sb="2" eb="3">
      <t>オトコ</t>
    </rPh>
    <phoneticPr fontId="1"/>
  </si>
  <si>
    <t>小学男</t>
    <rPh sb="0" eb="2">
      <t>ショウガク</t>
    </rPh>
    <rPh sb="2" eb="3">
      <t>オトコ</t>
    </rPh>
    <phoneticPr fontId="1"/>
  </si>
  <si>
    <t>一般女</t>
    <rPh sb="0" eb="2">
      <t>イッパン</t>
    </rPh>
    <rPh sb="2" eb="3">
      <t>オンナ</t>
    </rPh>
    <phoneticPr fontId="1"/>
  </si>
  <si>
    <t>大学女</t>
    <rPh sb="0" eb="2">
      <t>ダイガク</t>
    </rPh>
    <rPh sb="2" eb="3">
      <t>オンナ</t>
    </rPh>
    <phoneticPr fontId="1"/>
  </si>
  <si>
    <t>高校女</t>
    <rPh sb="0" eb="2">
      <t>コウコウ</t>
    </rPh>
    <rPh sb="2" eb="3">
      <t>オンナ</t>
    </rPh>
    <phoneticPr fontId="1"/>
  </si>
  <si>
    <t>中学女</t>
    <rPh sb="0" eb="2">
      <t>チュウガク</t>
    </rPh>
    <rPh sb="2" eb="3">
      <t>オンナ</t>
    </rPh>
    <phoneticPr fontId="1"/>
  </si>
  <si>
    <t>小学女</t>
    <rPh sb="0" eb="2">
      <t>ショウガク</t>
    </rPh>
    <rPh sb="2" eb="3">
      <t>オンナ</t>
    </rPh>
    <phoneticPr fontId="1"/>
  </si>
  <si>
    <t>種目名カナ</t>
  </si>
  <si>
    <t>正式種目名</t>
  </si>
  <si>
    <t>種目名</t>
  </si>
  <si>
    <t>単位</t>
  </si>
  <si>
    <t>60ﾒｰﾄﾙ</t>
  </si>
  <si>
    <t>６０ｍ</t>
  </si>
  <si>
    <t xml:space="preserve"> 0-sec</t>
  </si>
  <si>
    <t>100ﾒｰﾄﾙ</t>
  </si>
  <si>
    <t>１００ｍ</t>
  </si>
  <si>
    <t>200ﾒｰﾄﾙ</t>
  </si>
  <si>
    <t>２００ｍ</t>
  </si>
  <si>
    <t>300ﾒｰﾄﾙ</t>
  </si>
  <si>
    <t>３００ｍ</t>
  </si>
  <si>
    <t>400ﾒｰﾄﾙ</t>
  </si>
  <si>
    <t>４００ｍ</t>
  </si>
  <si>
    <t>800ﾒｰﾄﾙ</t>
  </si>
  <si>
    <t>８００ｍ</t>
  </si>
  <si>
    <t>1000ﾒｰﾄﾙ</t>
  </si>
  <si>
    <t>１０００ｍ</t>
  </si>
  <si>
    <t>1500ﾒｰﾄﾙ</t>
  </si>
  <si>
    <t>１５００ｍ</t>
  </si>
  <si>
    <t>2000ﾒｰﾄﾙ</t>
  </si>
  <si>
    <t>２０００ｍ</t>
  </si>
  <si>
    <t>3000ﾒｰﾄﾙ</t>
  </si>
  <si>
    <t>３０００ｍ</t>
  </si>
  <si>
    <t>5000ﾒｰﾄﾙ</t>
  </si>
  <si>
    <t>５０００ｍ</t>
  </si>
  <si>
    <t>10000ﾒｰﾄﾙ</t>
  </si>
  <si>
    <t>１００００ｍ</t>
  </si>
  <si>
    <t>ﾀﾞﾝｼﾁｭｳｶﾞｸ 100mH (0.762m)</t>
  </si>
  <si>
    <t>男中１００ｍＨ(0.762m)</t>
  </si>
  <si>
    <t>１００ｍＨ(0.762m)</t>
  </si>
  <si>
    <t>ﾀﾞﾝｼﾁｭｳｶﾞｸ 110mH (0.914m)</t>
  </si>
  <si>
    <t>１１０ｍＨ(0.914m)</t>
  </si>
  <si>
    <t>ﾀﾞﾝｼｺｳｺｳ 110mJH (0.991m)</t>
  </si>
  <si>
    <t>男高１１０ｍＪＨ(0.991m)</t>
  </si>
  <si>
    <t>１１０ｍＨ(0.991m)</t>
  </si>
  <si>
    <t>男１１０ｍＨ(1.067m)</t>
  </si>
  <si>
    <t>１１０ｍＨ(1.067m)</t>
  </si>
  <si>
    <t>ﾀﾞﾝｼ 200mH (0.762m)</t>
  </si>
  <si>
    <t>男２００ｍＨ(0.762m)</t>
  </si>
  <si>
    <t>２００ｍＨ(0.762m)</t>
  </si>
  <si>
    <t>ﾀﾞﾝｼ 400mH (0.762m)</t>
  </si>
  <si>
    <t>男４００ｍＨ(0.762m)</t>
  </si>
  <si>
    <t>４００ｍＨ(0.762m)</t>
  </si>
  <si>
    <t>ﾀﾞﾝｼ 400mH (0.914m)</t>
  </si>
  <si>
    <t>男４００ｍＨ(0.914m)</t>
  </si>
  <si>
    <t>４００ｍＨ(0.914m)</t>
  </si>
  <si>
    <t>ｼﾞｮｼﾁｭｳｶﾞｸ 80mH (0.762m)</t>
  </si>
  <si>
    <t>女中８０ｍＨ</t>
  </si>
  <si>
    <t>８０ｍＨ(0.762m)</t>
  </si>
  <si>
    <t>ｼﾞｮｼﾁｭｳｶﾞｸ 100mH (0.762m)</t>
  </si>
  <si>
    <t>女中１００ｍＨ(0.762m)</t>
  </si>
  <si>
    <t>ｼﾞｮｼ 80mH (0.762m)</t>
  </si>
  <si>
    <t>女８０ｍＨ(0.762m)</t>
  </si>
  <si>
    <t>ｼﾞｮｼ 200mH (0.762m)</t>
  </si>
  <si>
    <t>女２００ｍＨ(0.762m)</t>
  </si>
  <si>
    <t>ｼﾞｮｼ 400mH (0.762m)</t>
  </si>
  <si>
    <t>女４００ｍＨ(0.762m)</t>
  </si>
  <si>
    <t>1500mｼｮｳｶﾞｲ</t>
  </si>
  <si>
    <t>１５００ｍ障害</t>
  </si>
  <si>
    <t>１５００ｍＳＣ</t>
  </si>
  <si>
    <t>2000mｼｮｳｶﾞｲ</t>
  </si>
  <si>
    <t>２０００ｍ障害</t>
  </si>
  <si>
    <t>２０００ｍＳＣ</t>
  </si>
  <si>
    <t>3000mｼｮｳｶﾞｲ</t>
  </si>
  <si>
    <t>３０００ｍ障害(914mm)</t>
  </si>
  <si>
    <t>３０００ｍＳＣ</t>
  </si>
  <si>
    <t>３０００ｍ障害(762mm)</t>
  </si>
  <si>
    <t>3000mｷｮｳﾎ</t>
  </si>
  <si>
    <t>３０００ｍ競歩</t>
  </si>
  <si>
    <t>３０００ｍＷ</t>
  </si>
  <si>
    <t>5000mｷｮｳﾎ</t>
  </si>
  <si>
    <t>５０００ｍ競歩</t>
  </si>
  <si>
    <t>５０００ｍＷ</t>
  </si>
  <si>
    <t>10000mｷｮｳﾎ</t>
  </si>
  <si>
    <t>１００００ｍ競歩</t>
  </si>
  <si>
    <t>１００００ｍＷ</t>
  </si>
  <si>
    <t>20000mｷｮｳﾎ</t>
  </si>
  <si>
    <t>２００００ｍ競歩</t>
  </si>
  <si>
    <t>２００００ｍＷ</t>
  </si>
  <si>
    <t>30000mｷｮｳﾎ</t>
  </si>
  <si>
    <t>３００００ｍ競歩</t>
  </si>
  <si>
    <t>３００００ｍＷ</t>
  </si>
  <si>
    <t>50000mｷｮｳﾎ</t>
  </si>
  <si>
    <t>５００００ｍ競歩</t>
  </si>
  <si>
    <t>５００００ｍＷ</t>
  </si>
  <si>
    <t>2ｼﾞｶﾝｷｮｳﾎ</t>
  </si>
  <si>
    <t>２時間競歩</t>
  </si>
  <si>
    <t>２時間Ｗ</t>
  </si>
  <si>
    <t>ﾊｼﾘﾀｶﾄﾋﾞ</t>
  </si>
  <si>
    <t>走高跳</t>
  </si>
  <si>
    <t xml:space="preserve"> 1-Ｍ</t>
  </si>
  <si>
    <t>ﾎﾞｳﾀｶﾄﾋﾞ</t>
  </si>
  <si>
    <t>棒高跳</t>
  </si>
  <si>
    <t>ﾊｼﾘﾊﾊﾞﾄﾋﾞ</t>
  </si>
  <si>
    <t>走幅跳</t>
  </si>
  <si>
    <t>ｻﾝﾀﾞﾝﾄﾋﾞ</t>
  </si>
  <si>
    <t>三段跳</t>
  </si>
  <si>
    <t>ﾀﾞﾝｼ ﾎｳｶﾞﾝﾅｹﾞ(6.351kg)</t>
  </si>
  <si>
    <t>男砲丸投(6.351kg)</t>
  </si>
  <si>
    <t>砲丸投(6.351kg)</t>
  </si>
  <si>
    <t>ﾀﾞﾝｼ ﾎｳｶﾞﾝﾅｹﾞ(7.260kg)</t>
  </si>
  <si>
    <t>男砲丸投(7.260kg)</t>
  </si>
  <si>
    <t>砲丸投(7.260kg)</t>
  </si>
  <si>
    <t>ﾀﾞﾝｼ ﾎｳｶﾞﾝﾅｹﾞ(6.000kg)</t>
  </si>
  <si>
    <t>男高Jr砲丸投(6.000kg)</t>
  </si>
  <si>
    <t>砲丸投(6.000kg)</t>
  </si>
  <si>
    <t>ﾀﾞﾝｼ ﾎｳｶﾞﾝﾅｹﾞ(5.000kg)</t>
  </si>
  <si>
    <t>男中ﾕｰｽ砲丸投(5.000kg)</t>
  </si>
  <si>
    <t>砲丸投(5.000kg)</t>
  </si>
  <si>
    <t>ｼﾞｮｼ ﾎｳｶﾞﾝﾅｹﾞ(4.000kg)</t>
  </si>
  <si>
    <t>女砲丸投(4.000kg)</t>
  </si>
  <si>
    <t>砲丸投(4.000kg)</t>
  </si>
  <si>
    <t>ｼﾞｮｼ ﾎｳｶﾞﾝﾅｹﾞ(2.721kg)</t>
  </si>
  <si>
    <t>女中砲丸投(2.721kg)</t>
  </si>
  <si>
    <t>砲丸投(2.721kg)</t>
  </si>
  <si>
    <t>ﾀﾞﾝｼ ｴﾝﾊﾞﾝﾅｹﾞ(2.000kg)</t>
  </si>
  <si>
    <t>男円盤投(2.000kg)</t>
  </si>
  <si>
    <t>円盤投(2.000kg)</t>
  </si>
  <si>
    <t>ﾀﾞﾝｼ ｴﾝﾊﾞﾝﾅｹﾞ(1.750kg)</t>
  </si>
  <si>
    <t>男高Jr円盤投(1.750kg)</t>
  </si>
  <si>
    <t>円盤投(1.750kg)</t>
  </si>
  <si>
    <t>ｼﾞｮｼ ｴﾝﾊﾞﾝﾅｹﾞ(1.000kg)</t>
  </si>
  <si>
    <t>女円盤投(1.000kg)</t>
  </si>
  <si>
    <t>円盤投(1.000kg)</t>
  </si>
  <si>
    <t>ﾀﾞﾝｼ ﾊﾝﾏｰﾅｹﾞ(7.260kg)</t>
  </si>
  <si>
    <t>男ハンマー投(7.260kg)</t>
  </si>
  <si>
    <t>ハンマー投(7.260kg)</t>
  </si>
  <si>
    <t>ﾀﾞﾝｼ ﾊﾝﾏｰﾅｹﾞ(6.351kg)</t>
  </si>
  <si>
    <t>男ハンマー投(6.351kg)</t>
  </si>
  <si>
    <t>ハンマー投(6.351kg)</t>
  </si>
  <si>
    <t>ﾀﾞﾝｼ ﾊﾝﾏｰﾅｹﾞ(6.000kg)</t>
  </si>
  <si>
    <t>男高Jrハンマー投(6.000kg)</t>
  </si>
  <si>
    <t>ハンマー投(6.000kg)</t>
  </si>
  <si>
    <t>ﾀﾞﾝｼ ﾔﾘﾅｹﾞ(0.800kg)</t>
  </si>
  <si>
    <t>男やり投(0.800kg)</t>
  </si>
  <si>
    <t>やり投(0.800kg)</t>
  </si>
  <si>
    <t>ｼﾞｮｼ ﾔﾘﾅｹﾞ(0.600kg)</t>
  </si>
  <si>
    <t>女やり投(0.600kg)</t>
  </si>
  <si>
    <t>やり投(0.600kg)</t>
  </si>
  <si>
    <t>ｼﾞｮｼ ﾊﾝﾏｰﾅｹﾞ(4.000kg)</t>
  </si>
  <si>
    <t>女ハンマー投(4.000kg)</t>
  </si>
  <si>
    <t>ハンマー投(4.000kg)</t>
  </si>
  <si>
    <t>ﾀﾞﾝｼ ｴﾝﾊﾞﾝﾅｹﾞ(1.500kg)</t>
  </si>
  <si>
    <t>男ﾕｰｽ円盤投(1.500kg)</t>
  </si>
  <si>
    <t>円盤投(1.500kg)</t>
  </si>
  <si>
    <t>ﾀﾞﾝｼ ﾊﾝﾏｰﾅｹﾞ(5.000kg)</t>
  </si>
  <si>
    <t>男ﾕｰｽハンマー投(5.000kg)</t>
  </si>
  <si>
    <t>ハンマー投(5.000kg)</t>
  </si>
  <si>
    <t>ﾀﾞﾝｼ ﾔﾘﾅｹﾞ(0.700kg)</t>
  </si>
  <si>
    <t>男ﾕｰｽやり投(0.700kg)</t>
  </si>
  <si>
    <t>やり投(0.700kg)</t>
  </si>
  <si>
    <t>ｼﾞｬﾍﾞﾘｯｸｽﾛｰ</t>
  </si>
  <si>
    <t>JOジャベリックスロー</t>
  </si>
  <si>
    <t>ﾄﾞｳﾛ 10ﾏｲﾙ ｷｮｳｿｳ</t>
  </si>
  <si>
    <t>道路１０マイル競走</t>
  </si>
  <si>
    <t>１０マイル</t>
  </si>
  <si>
    <t>ﾄﾞｳﾛ 10km ｷｮｳｿｳ</t>
  </si>
  <si>
    <t>道路１０ｋｍ競走</t>
  </si>
  <si>
    <t>１０ｋｍ</t>
  </si>
  <si>
    <t>ﾄﾞｳﾛ 20km ｷｮｳｿｳ</t>
  </si>
  <si>
    <t>道路２０ｋｍ競走</t>
  </si>
  <si>
    <t>２０ｋｍ</t>
  </si>
  <si>
    <t>ﾄﾞｳﾛ 30km ｷｮｳｿｳ</t>
  </si>
  <si>
    <t>道路３０ｋｍ競走</t>
  </si>
  <si>
    <t>３０ｋｍ</t>
  </si>
  <si>
    <t>ﾄﾞｳﾛ 35km ｷｮｳｿｳ</t>
  </si>
  <si>
    <t>道路３５ｋｍ競走</t>
  </si>
  <si>
    <t>３５ｋｍ</t>
  </si>
  <si>
    <t>ﾏﾗｿﾝ</t>
  </si>
  <si>
    <t>マラソン</t>
  </si>
  <si>
    <t>ﾊｰﾌﾏﾗｿﾝ</t>
  </si>
  <si>
    <t>ハーフマラソン</t>
  </si>
  <si>
    <t>ﾄﾞｳﾛ 5km ｷｮｳﾎ</t>
  </si>
  <si>
    <t>道路５ｋｍ競歩</t>
  </si>
  <si>
    <t>５ｋｍ競歩</t>
  </si>
  <si>
    <t>ﾄﾞｳﾛ 10km ｷｮｳﾎ</t>
  </si>
  <si>
    <t>道路１０ｋｍ競歩</t>
  </si>
  <si>
    <t>１０ｋｍ競歩</t>
  </si>
  <si>
    <t>ﾄﾞｳﾛ 15km ｷｮｳﾎ</t>
  </si>
  <si>
    <t>道路１５ｋｍ競歩</t>
  </si>
  <si>
    <t>１５ｋｍ競歩</t>
  </si>
  <si>
    <t>ﾄﾞｳﾛ 20km ｷｮｳﾎ</t>
  </si>
  <si>
    <t>道路２０ｋｍ競歩</t>
  </si>
  <si>
    <t>２０ｋｍ競歩</t>
  </si>
  <si>
    <t>ﾄﾞｳﾛ 30km ｷｮｳﾎ</t>
  </si>
  <si>
    <t>道路３０ｋｍ競歩</t>
  </si>
  <si>
    <t>３０ｋｍ競歩</t>
  </si>
  <si>
    <t>ﾄﾞｳﾛ 50km ｷｮｳﾎ</t>
  </si>
  <si>
    <t>道路５０ｋｍ競歩</t>
  </si>
  <si>
    <t>５０ｋｍ競歩</t>
  </si>
  <si>
    <t>ｸﾛｽｶﾝﾄﾘｰ 12km</t>
  </si>
  <si>
    <t>クロスカントリー12km</t>
  </si>
  <si>
    <t>ｸﾛｽｶﾝﾄﾘｰ (12km)</t>
  </si>
  <si>
    <t>ｸﾛｽｶﾝﾄﾘｰ 10km</t>
  </si>
  <si>
    <t>クロスカントリー10km</t>
  </si>
  <si>
    <t>ｸﾛｽｶﾝﾄﾘｰ (10km)</t>
  </si>
  <si>
    <t>ｸﾛｽｶﾝﾄﾘｰ 8km</t>
  </si>
  <si>
    <t>クロスカントリー8km</t>
  </si>
  <si>
    <t>ｸﾛｽｶﾝﾄﾘｰ (8km)</t>
  </si>
  <si>
    <t>ｸﾛｽｶﾝﾄﾘｰ 5km</t>
  </si>
  <si>
    <t>クロスカントリー5km</t>
  </si>
  <si>
    <t>ｸﾛｽｶﾝﾄﾘｰ (5km)</t>
  </si>
  <si>
    <t>ｸﾛｽｶﾝﾄﾘｰ 3km</t>
  </si>
  <si>
    <t>クロスカントリー3km</t>
  </si>
  <si>
    <t>ｸﾛｽｶﾝﾄﾘｰ (3km)</t>
  </si>
  <si>
    <t>ｸﾛｽｶﾝﾄﾘｰ ﾘﾚｰ</t>
  </si>
  <si>
    <t>クロスカントリーリレー</t>
  </si>
  <si>
    <t>ｸﾛｽｶﾝﾄﾘｰﾘﾚｰ</t>
  </si>
  <si>
    <t>ｴｷﾃﾞﾝ</t>
  </si>
  <si>
    <t>駅伝</t>
  </si>
  <si>
    <t>10ｼｭｷｮｳｷﾞ ｿｳｺﾞｳﾄｸﾃﾝ</t>
  </si>
  <si>
    <t>１０種競技総合得点</t>
  </si>
  <si>
    <t>十種競技</t>
  </si>
  <si>
    <t xml:space="preserve"> 3-pts</t>
  </si>
  <si>
    <t>7ｼｭｷｮｳｷﾞ ｿｳｺﾞｳﾄｸﾃﾝ</t>
  </si>
  <si>
    <t>７種競技総合得点</t>
  </si>
  <si>
    <t>七種競技</t>
  </si>
  <si>
    <t>ﾀﾞﾝｼ 5ｼｭｷｮｳｷﾞ ｿｳｺﾞｳﾄｸﾃﾝ</t>
  </si>
  <si>
    <t>男子５種競技総合得点</t>
  </si>
  <si>
    <t>五種競技</t>
  </si>
  <si>
    <t>ﾀﾞﾝｼ 3ｼｭｷｮｳｷﾞA ｿｳｺﾞｳﾄｸﾃﾝ</t>
  </si>
  <si>
    <t>男３種競技Ａ総合得点</t>
  </si>
  <si>
    <t>三種競技Ａ</t>
  </si>
  <si>
    <t>ﾀﾞﾝｼ 3ｼｭｷｮｳｷﾞB ｿｳｺﾞｳﾄｸﾃﾝ</t>
  </si>
  <si>
    <t>男３種競技Ｂ総合得点</t>
  </si>
  <si>
    <t>三種競技Ｂ</t>
  </si>
  <si>
    <t>ｼﾞｮｼ 3ｼｭｷｮｳｷﾞA ｿｳｺﾞｳﾄｸﾃﾝ</t>
  </si>
  <si>
    <t>女３種競技Ａ総合得点</t>
  </si>
  <si>
    <t>ｼﾞｮｼ 3ｼｭｷｮｳｷﾞB ｿｳｺﾞｳﾄｸﾃﾝ</t>
  </si>
  <si>
    <t>女３種競技Ｂ総合得点</t>
  </si>
  <si>
    <t>8ｼｭｷｮｳｷﾞ ｿｳｺﾞｳﾄｸﾃﾝ</t>
  </si>
  <si>
    <t>８種競技総合得点</t>
  </si>
  <si>
    <t>八種競技</t>
  </si>
  <si>
    <t>ｼﾞｭﾆｱｵﾘﾝﾋﾟｯｸ ﾀﾞﾝｼ ｺﾝｾｲｿｳｺﾞｳ</t>
  </si>
  <si>
    <t>JO男子混成総合得点</t>
  </si>
  <si>
    <t>混成総合得点</t>
  </si>
  <si>
    <t>ｼﾞｭﾆｱｵﾘﾝﾋﾟｯｸ ｼﾞｮｼ ｺﾝｾｲｿｳｺﾞｳ</t>
  </si>
  <si>
    <t>JO女子混成総合得点</t>
  </si>
  <si>
    <t>4ｼｭｷｮｳｷﾞｿｳｺﾞｳ</t>
  </si>
  <si>
    <t>男中４種競技総合得点</t>
  </si>
  <si>
    <t>四種競技</t>
  </si>
  <si>
    <t>女中４種競技総合得点</t>
  </si>
  <si>
    <t>ｼﾞｮｼ10ｼｭｷｮｳｷﾞ</t>
  </si>
  <si>
    <t>女10種競技総合得点</t>
  </si>
  <si>
    <t>4×100mﾘﾚｰ</t>
  </si>
  <si>
    <t>４×１００ｍ</t>
  </si>
  <si>
    <t>4×200mﾘﾚｰ</t>
  </si>
  <si>
    <t>４×２００ｍ</t>
  </si>
  <si>
    <t>4×400mﾘﾚｰ</t>
  </si>
  <si>
    <t>４×４００ｍ</t>
  </si>
  <si>
    <t>4×800mﾘﾚｰ</t>
  </si>
  <si>
    <t>４×８００ｍ</t>
  </si>
  <si>
    <t>4×1500mﾘﾚｰ</t>
  </si>
  <si>
    <t>４×１５００ｍ</t>
  </si>
  <si>
    <t>100m+200m+300m+400mﾘﾚｰ</t>
  </si>
  <si>
    <t>100m+200m+300m+400m</t>
  </si>
  <si>
    <t>100+200+300+400m</t>
  </si>
  <si>
    <t>001</t>
  </si>
  <si>
    <t>002</t>
  </si>
  <si>
    <t>003</t>
  </si>
  <si>
    <t>004</t>
  </si>
  <si>
    <t>005</t>
  </si>
  <si>
    <t>006</t>
  </si>
  <si>
    <t>007</t>
  </si>
  <si>
    <t>008</t>
  </si>
  <si>
    <t>009</t>
  </si>
  <si>
    <t>010</t>
  </si>
  <si>
    <t>011</t>
  </si>
  <si>
    <t>012</t>
  </si>
  <si>
    <t>031</t>
  </si>
  <si>
    <t>032</t>
  </si>
  <si>
    <t>033</t>
  </si>
  <si>
    <t>034</t>
  </si>
  <si>
    <t>035</t>
  </si>
  <si>
    <t>036</t>
  </si>
  <si>
    <t>037</t>
  </si>
  <si>
    <t>041</t>
  </si>
  <si>
    <t>042</t>
  </si>
  <si>
    <t>043</t>
  </si>
  <si>
    <t>044</t>
  </si>
  <si>
    <t>045</t>
  </si>
  <si>
    <t>046</t>
  </si>
  <si>
    <t>051</t>
  </si>
  <si>
    <t>052</t>
  </si>
  <si>
    <t>053</t>
  </si>
  <si>
    <t>054</t>
  </si>
  <si>
    <t>060</t>
  </si>
  <si>
    <t>061</t>
  </si>
  <si>
    <t>062</t>
  </si>
  <si>
    <t>063</t>
  </si>
  <si>
    <t>064</t>
  </si>
  <si>
    <t>065</t>
  </si>
  <si>
    <t>066</t>
  </si>
  <si>
    <t>071</t>
  </si>
  <si>
    <t>072</t>
  </si>
  <si>
    <t>073</t>
  </si>
  <si>
    <t>074</t>
  </si>
  <si>
    <t>080</t>
  </si>
  <si>
    <t>081</t>
  </si>
  <si>
    <t>082</t>
  </si>
  <si>
    <t>083</t>
  </si>
  <si>
    <t>084</t>
  </si>
  <si>
    <t>085</t>
  </si>
  <si>
    <t>086</t>
  </si>
  <si>
    <t>087</t>
  </si>
  <si>
    <t>088</t>
  </si>
  <si>
    <t>089</t>
  </si>
  <si>
    <t>090</t>
  </si>
  <si>
    <t>091</t>
  </si>
  <si>
    <t>092</t>
  </si>
  <si>
    <t>093</t>
  </si>
  <si>
    <t>094</t>
  </si>
  <si>
    <t>096</t>
  </si>
  <si>
    <t>097</t>
  </si>
  <si>
    <t>098</t>
  </si>
  <si>
    <t>099</t>
  </si>
  <si>
    <t>code</t>
    <phoneticPr fontId="1"/>
  </si>
  <si>
    <t>ｼﾞｮｼ 100mH (0.838m)</t>
    <phoneticPr fontId="1"/>
  </si>
  <si>
    <t>女１００ｍＨ(0.838m)</t>
    <phoneticPr fontId="1"/>
  </si>
  <si>
    <t>１００ｍＨ(0.838m)</t>
    <phoneticPr fontId="1"/>
  </si>
  <si>
    <t>男子 一般 砲丸投(7.260kg)</t>
    <rPh sb="0" eb="2">
      <t>ダンシ</t>
    </rPh>
    <rPh sb="3" eb="5">
      <t>イッパン</t>
    </rPh>
    <rPh sb="6" eb="9">
      <t>ホウガンナ</t>
    </rPh>
    <phoneticPr fontId="1"/>
  </si>
  <si>
    <t>男子 一般 円盤投(2.0kg)</t>
    <rPh sb="0" eb="2">
      <t>ダンシ</t>
    </rPh>
    <rPh sb="3" eb="5">
      <t>イッパン</t>
    </rPh>
    <rPh sb="6" eb="9">
      <t>エンバンナ</t>
    </rPh>
    <phoneticPr fontId="1"/>
  </si>
  <si>
    <t>男子 高校 円盤投(1.75kg)</t>
    <rPh sb="0" eb="2">
      <t>ダンシ</t>
    </rPh>
    <rPh sb="3" eb="5">
      <t>コウコウ</t>
    </rPh>
    <rPh sb="6" eb="9">
      <t>エンバン</t>
    </rPh>
    <phoneticPr fontId="1"/>
  </si>
  <si>
    <t>女子 中学 砲丸投(2.721kg)</t>
    <rPh sb="0" eb="2">
      <t>ジョシ</t>
    </rPh>
    <rPh sb="3" eb="5">
      <t>チュウガク</t>
    </rPh>
    <rPh sb="6" eb="9">
      <t>ホウガン</t>
    </rPh>
    <phoneticPr fontId="1"/>
  </si>
  <si>
    <t>種　目（個人種目）</t>
    <rPh sb="0" eb="1">
      <t>タネ</t>
    </rPh>
    <rPh sb="2" eb="3">
      <t>メ</t>
    </rPh>
    <rPh sb="4" eb="6">
      <t>コジン</t>
    </rPh>
    <rPh sb="6" eb="8">
      <t>シュモク</t>
    </rPh>
    <phoneticPr fontId="1"/>
  </si>
  <si>
    <t>種目</t>
    <rPh sb="0" eb="2">
      <t>シュモク</t>
    </rPh>
    <phoneticPr fontId="1"/>
  </si>
  <si>
    <t>種目略称</t>
    <rPh sb="0" eb="2">
      <t>シュモク</t>
    </rPh>
    <rPh sb="2" eb="4">
      <t>リャクショウ</t>
    </rPh>
    <phoneticPr fontId="1"/>
  </si>
  <si>
    <t>女子 一般高校 砲丸投(4.000kg)</t>
    <rPh sb="0" eb="2">
      <t>ジョシ</t>
    </rPh>
    <rPh sb="3" eb="5">
      <t>イッパン</t>
    </rPh>
    <rPh sb="5" eb="7">
      <t>コウコウ</t>
    </rPh>
    <rPh sb="8" eb="11">
      <t>ホウガン</t>
    </rPh>
    <phoneticPr fontId="1"/>
  </si>
  <si>
    <t>08230</t>
    <phoneticPr fontId="1"/>
  </si>
  <si>
    <t>種目code</t>
    <rPh sb="0" eb="2">
      <t>シュモク</t>
    </rPh>
    <phoneticPr fontId="1"/>
  </si>
  <si>
    <t>種目code説明</t>
    <rPh sb="0" eb="2">
      <t>シュモク</t>
    </rPh>
    <rPh sb="6" eb="8">
      <t>セツメイ</t>
    </rPh>
    <phoneticPr fontId="1"/>
  </si>
  <si>
    <t>08730</t>
    <phoneticPr fontId="1"/>
  </si>
  <si>
    <t>左3桁は種目code</t>
    <rPh sb="0" eb="1">
      <t>ヒダリ</t>
    </rPh>
    <rPh sb="2" eb="3">
      <t>ケタ</t>
    </rPh>
    <rPh sb="4" eb="6">
      <t>シュモク</t>
    </rPh>
    <phoneticPr fontId="1"/>
  </si>
  <si>
    <t>code</t>
    <phoneticPr fontId="1"/>
  </si>
  <si>
    <t>4桁目は種別</t>
    <rPh sb="1" eb="2">
      <t>ケタ</t>
    </rPh>
    <rPh sb="2" eb="3">
      <t>メ</t>
    </rPh>
    <rPh sb="4" eb="6">
      <t>シュベツ</t>
    </rPh>
    <phoneticPr fontId="1"/>
  </si>
  <si>
    <t>　　0=なし</t>
    <phoneticPr fontId="1"/>
  </si>
  <si>
    <t>　　1=一般高校</t>
    <rPh sb="4" eb="6">
      <t>イッパン</t>
    </rPh>
    <rPh sb="6" eb="8">
      <t>コウコウ</t>
    </rPh>
    <phoneticPr fontId="1"/>
  </si>
  <si>
    <t>　　2=一般</t>
    <rPh sb="4" eb="6">
      <t>イッパン</t>
    </rPh>
    <phoneticPr fontId="1"/>
  </si>
  <si>
    <t>　　3=高校</t>
    <rPh sb="4" eb="6">
      <t>コウコウ</t>
    </rPh>
    <phoneticPr fontId="1"/>
  </si>
  <si>
    <t>　　4=中学</t>
    <rPh sb="4" eb="6">
      <t>チュウガク</t>
    </rPh>
    <phoneticPr fontId="1"/>
  </si>
  <si>
    <t>　　5=小学</t>
    <rPh sb="4" eb="6">
      <t>ショウガク</t>
    </rPh>
    <phoneticPr fontId="1"/>
  </si>
  <si>
    <t>02</t>
  </si>
  <si>
    <t>03</t>
  </si>
  <si>
    <t>04</t>
  </si>
  <si>
    <t>05</t>
  </si>
  <si>
    <t>06</t>
  </si>
  <si>
    <t>07</t>
  </si>
  <si>
    <t>08</t>
  </si>
  <si>
    <t>09</t>
  </si>
  <si>
    <t>08340</t>
    <phoneticPr fontId="1"/>
  </si>
  <si>
    <t>08540</t>
    <phoneticPr fontId="1"/>
  </si>
  <si>
    <t>種目番号</t>
    <rPh sb="0" eb="2">
      <t>シュモク</t>
    </rPh>
    <rPh sb="2" eb="4">
      <t>バンゴウ</t>
    </rPh>
    <phoneticPr fontId="1"/>
  </si>
  <si>
    <t>m 100m</t>
    <phoneticPr fontId="1"/>
  </si>
  <si>
    <t>m 400m</t>
    <phoneticPr fontId="1"/>
  </si>
  <si>
    <t>m 1500m</t>
    <phoneticPr fontId="1"/>
  </si>
  <si>
    <t>m 5000m</t>
    <phoneticPr fontId="1"/>
  </si>
  <si>
    <t>m HJ</t>
    <phoneticPr fontId="1"/>
  </si>
  <si>
    <t>m LJ</t>
    <phoneticPr fontId="1"/>
  </si>
  <si>
    <t>m SP</t>
    <phoneticPr fontId="1"/>
  </si>
  <si>
    <t>mh SP</t>
    <phoneticPr fontId="1"/>
  </si>
  <si>
    <t>m DT</t>
    <phoneticPr fontId="1"/>
  </si>
  <si>
    <t>mh DT</t>
    <phoneticPr fontId="1"/>
  </si>
  <si>
    <t>m JT</t>
    <phoneticPr fontId="1"/>
  </si>
  <si>
    <t>w 100m</t>
    <phoneticPr fontId="1"/>
  </si>
  <si>
    <t>w 400m</t>
    <phoneticPr fontId="1"/>
  </si>
  <si>
    <t>w HJ</t>
    <phoneticPr fontId="1"/>
  </si>
  <si>
    <t>w LJ</t>
    <phoneticPr fontId="1"/>
  </si>
  <si>
    <t>w SP</t>
    <phoneticPr fontId="1"/>
  </si>
  <si>
    <t>w DT</t>
    <phoneticPr fontId="1"/>
  </si>
  <si>
    <t>w JT</t>
    <phoneticPr fontId="1"/>
  </si>
  <si>
    <t>mj SP</t>
    <phoneticPr fontId="1"/>
  </si>
  <si>
    <t>wj SP</t>
    <phoneticPr fontId="1"/>
  </si>
  <si>
    <t>北海道</t>
  </si>
  <si>
    <t>神奈川</t>
  </si>
  <si>
    <t>和歌山</t>
  </si>
  <si>
    <t>鹿児島</t>
  </si>
  <si>
    <t>01</t>
    <phoneticPr fontId="7"/>
  </si>
  <si>
    <t>青森</t>
  </si>
  <si>
    <t>岩手</t>
  </si>
  <si>
    <t>宮城</t>
  </si>
  <si>
    <t>秋田</t>
  </si>
  <si>
    <t>山形</t>
  </si>
  <si>
    <t>福島</t>
  </si>
  <si>
    <t>茨城</t>
  </si>
  <si>
    <t>栃木</t>
  </si>
  <si>
    <t>群馬</t>
  </si>
  <si>
    <t>埼玉</t>
  </si>
  <si>
    <t>千葉</t>
  </si>
  <si>
    <t>東京</t>
  </si>
  <si>
    <t>新潟</t>
  </si>
  <si>
    <t>富山</t>
  </si>
  <si>
    <t>石川</t>
  </si>
  <si>
    <t>福井</t>
  </si>
  <si>
    <t>山梨</t>
  </si>
  <si>
    <t>長野</t>
  </si>
  <si>
    <t>岐阜</t>
  </si>
  <si>
    <t>静岡</t>
  </si>
  <si>
    <t>愛知</t>
  </si>
  <si>
    <t>三重</t>
  </si>
  <si>
    <t>滋賀</t>
  </si>
  <si>
    <t>京都</t>
  </si>
  <si>
    <t>大阪</t>
  </si>
  <si>
    <t>兵庫</t>
  </si>
  <si>
    <t>奈良</t>
  </si>
  <si>
    <t>鳥取</t>
  </si>
  <si>
    <t>島根</t>
  </si>
  <si>
    <t>岡山</t>
  </si>
  <si>
    <t>広島</t>
  </si>
  <si>
    <t>山口</t>
  </si>
  <si>
    <t>徳島</t>
  </si>
  <si>
    <t>香川</t>
  </si>
  <si>
    <t>愛媛</t>
  </si>
  <si>
    <t>高知</t>
  </si>
  <si>
    <t>福岡</t>
  </si>
  <si>
    <t>佐賀</t>
  </si>
  <si>
    <t>長崎</t>
  </si>
  <si>
    <t>熊本</t>
  </si>
  <si>
    <t>大分</t>
  </si>
  <si>
    <t>宮崎</t>
  </si>
  <si>
    <t>沖縄</t>
  </si>
  <si>
    <t>学連</t>
  </si>
  <si>
    <t>登録県</t>
    <rPh sb="0" eb="2">
      <t>トウロク</t>
    </rPh>
    <rPh sb="2" eb="3">
      <t>ケン</t>
    </rPh>
    <phoneticPr fontId="1"/>
  </si>
  <si>
    <t>060050</t>
  </si>
  <si>
    <t>060051</t>
  </si>
  <si>
    <t>山形ﾐｰﾄﾗﾝﾄﾞ</t>
    <rPh sb="0" eb="2">
      <t>ヤマガタ</t>
    </rPh>
    <phoneticPr fontId="1"/>
  </si>
  <si>
    <t>釧路公立大</t>
  </si>
  <si>
    <t>仙台大</t>
  </si>
  <si>
    <t>東北大</t>
  </si>
  <si>
    <t>秋田大</t>
  </si>
  <si>
    <t>東北公益大</t>
  </si>
  <si>
    <t>米沢栄養大</t>
  </si>
  <si>
    <t>米沢女短大</t>
  </si>
  <si>
    <t>福島大</t>
  </si>
  <si>
    <t>茨城大</t>
  </si>
  <si>
    <t>筑波大</t>
  </si>
  <si>
    <t>流通経済大</t>
  </si>
  <si>
    <t>高崎経済大</t>
  </si>
  <si>
    <t>城西大</t>
  </si>
  <si>
    <t>駿河台大</t>
  </si>
  <si>
    <t>大東文化大</t>
  </si>
  <si>
    <t>東京国際大</t>
  </si>
  <si>
    <t>東洋大</t>
  </si>
  <si>
    <t>平成国際大</t>
  </si>
  <si>
    <t>武蔵野学院大</t>
  </si>
  <si>
    <t>早稲田大</t>
  </si>
  <si>
    <t>国際武道大</t>
  </si>
  <si>
    <t>順天堂大</t>
  </si>
  <si>
    <t>千葉大</t>
  </si>
  <si>
    <t>中央学院大</t>
  </si>
  <si>
    <t>青山学院大</t>
  </si>
  <si>
    <t>亜細亜大</t>
  </si>
  <si>
    <t>桜美林大</t>
  </si>
  <si>
    <t>國學院大</t>
  </si>
  <si>
    <t>国士舘大</t>
  </si>
  <si>
    <t>創価大</t>
  </si>
  <si>
    <t>拓殖大</t>
  </si>
  <si>
    <t>玉川大</t>
  </si>
  <si>
    <t>中央大</t>
  </si>
  <si>
    <t>帝京大</t>
  </si>
  <si>
    <t>東京外国語大</t>
  </si>
  <si>
    <t>東京学芸大</t>
  </si>
  <si>
    <t>東京経済大</t>
  </si>
  <si>
    <t>東京女子体育大</t>
  </si>
  <si>
    <t>東京大</t>
  </si>
  <si>
    <t>東京農業大</t>
  </si>
  <si>
    <t>東京薬科大</t>
  </si>
  <si>
    <t>日本大</t>
  </si>
  <si>
    <t>一橋大</t>
  </si>
  <si>
    <t>法政大</t>
  </si>
  <si>
    <t>明治大</t>
  </si>
  <si>
    <t>立教大</t>
  </si>
  <si>
    <t>松蔭大</t>
  </si>
  <si>
    <t>東海大</t>
  </si>
  <si>
    <t>日本体育大</t>
  </si>
  <si>
    <t>横浜国立大</t>
  </si>
  <si>
    <t>上越教育大</t>
  </si>
  <si>
    <t>新潟医療福祉大</t>
  </si>
  <si>
    <t>新潟大</t>
  </si>
  <si>
    <t>金沢工業大</t>
  </si>
  <si>
    <t>山梨学院大</t>
  </si>
  <si>
    <t>信州大</t>
  </si>
  <si>
    <t>中京大</t>
  </si>
  <si>
    <t>ﾄｳﾎｸﾀﾞｲｶﾞｸ</t>
  </si>
  <si>
    <t>ﾐﾔｷﾞｷｮｳｲｸﾀﾞｲｶﾞｸ</t>
  </si>
  <si>
    <t>ｱｷﾀﾀﾞｲｶﾞｸ</t>
  </si>
  <si>
    <t>ﾌｸｼﾏﾀﾞｲｶﾞｸ</t>
  </si>
  <si>
    <t>ｲﾊﾞﾗｷﾀﾞｲｶﾞｸ</t>
  </si>
  <si>
    <t>ﾂｸﾊﾞﾀﾞｲｶﾞｸ</t>
  </si>
  <si>
    <t>ﾁﾊﾞﾀﾞｲｶﾞｸ</t>
  </si>
  <si>
    <t>ﾄｳｷｮｳﾀﾞｲｶﾞｸ</t>
  </si>
  <si>
    <t>ﾄｳｷｮｳｶﾞｲｺｸｺﾞﾀﾞｲｶﾞｸ</t>
  </si>
  <si>
    <t>ﾄｳｷｮｳｶﾞｸｹﾞｲﾀﾞｲｶﾞｸ</t>
  </si>
  <si>
    <t>ﾋﾄﾂﾊﾞｼﾀﾞｲｶﾞｸ</t>
  </si>
  <si>
    <t>ﾖｺﾊﾏｺｸﾘﾂﾀﾞｲｶﾞｸ</t>
  </si>
  <si>
    <t>ﾆｲｶﾞﾀﾀﾞｲｶﾞｸ</t>
  </si>
  <si>
    <t>ｼﾝｼｭｳﾀﾞｲｶﾞｸ</t>
  </si>
  <si>
    <t>ｼﾞｮｳｴﾂｷｮｳｲｸﾀﾞｲｶﾞｸ</t>
  </si>
  <si>
    <t>ﾀｶｻｷｹｲｻﾞｲﾀﾞｲｶﾞｸ</t>
  </si>
  <si>
    <t>ｸｼﾛｺｳﾘﾂﾀﾞｲｶﾞｸ</t>
  </si>
  <si>
    <t>ｾﾝﾀﾞｲﾀﾞｲｶﾞｸ</t>
  </si>
  <si>
    <t>ﾄｳﾎｸｶﾞｸｲﾝﾀﾞｲｶﾞｸ</t>
  </si>
  <si>
    <t>ﾄｳﾎｸﾌｸｼﾀﾞｲｶﾞｸ</t>
  </si>
  <si>
    <t>ﾘｭｳﾂｳｹｲｻﾞｲﾀﾞｲｶﾞｸ</t>
  </si>
  <si>
    <t>ﾄｳｷｮｳｺｸｻｲﾀﾞｲｶﾞｸ</t>
  </si>
  <si>
    <t>ｼﾞｮｳｻｲﾀﾞｲｶﾞｸ</t>
  </si>
  <si>
    <t>ﾁｭｳｵｳｶﾞｸｲﾝﾀﾞｲｶﾞｸ</t>
  </si>
  <si>
    <t>ｱｵﾔﾏｶﾞｸｲﾝﾀﾞｲｶﾞｸ</t>
  </si>
  <si>
    <t>ｱｼﾞｱﾀﾞｲｶﾞｸ</t>
  </si>
  <si>
    <t>ｵｳﾋﾞﾘﾝﾀﾞｲｶﾞｸ</t>
  </si>
  <si>
    <t>ｺｸｶﾞｸｲﾝﾀﾞｲｶﾞｸ</t>
  </si>
  <si>
    <t>ｺｸｼｶﾝﾀﾞｲｶﾞｸ</t>
  </si>
  <si>
    <t>ｼﾞｭﾝﾃﾝﾄﾞｳﾀﾞｲｶﾞｸ</t>
  </si>
  <si>
    <t>ｿｳｶﾀﾞｲｶﾞｸ</t>
  </si>
  <si>
    <t>ﾀﾞｲﾄｳﾌﾞﾝｶﾀﾞｲｶﾞｸ</t>
  </si>
  <si>
    <t>ﾀｸｼｮｸﾀﾞｲｶﾞｸ</t>
  </si>
  <si>
    <t>ﾀﾏｶﾞﾜﾀﾞｲｶﾞｸ</t>
  </si>
  <si>
    <t>ﾁｭｳｵｳﾀﾞｲｶﾞｸ</t>
  </si>
  <si>
    <t>ﾃｲｷｮｳﾀﾞｲｶﾞｸ</t>
  </si>
  <si>
    <t>ﾄｳｶｲﾀﾞｲｶﾞｸ</t>
  </si>
  <si>
    <t>ﾄｳｷｮｳｹｲｻﾞｲﾀﾞｲｶﾞｸ</t>
  </si>
  <si>
    <t>ﾄｳｷｮｳｼﾞｮｼﾀｲｲｸﾀﾞｲｶﾞｸ</t>
  </si>
  <si>
    <t>ﾄｳｷｮｳﾉｳｷﾞｮｳﾀﾞｲｶﾞｸ</t>
  </si>
  <si>
    <t>ﾄｳｷｮｳﾔｯｶﾀﾞｲｶﾞｸ</t>
  </si>
  <si>
    <t>ﾄｳﾖｳﾀﾞｲｶﾞｸ</t>
  </si>
  <si>
    <t>ﾆﾎﾝﾀﾞｲｶﾞｸ</t>
  </si>
  <si>
    <t>ﾆｯﾎﾟﾝﾀｲｲｸﾀﾞｲｶﾞｸ</t>
  </si>
  <si>
    <t>ﾎｳｾｲﾀﾞｲｶﾞｸ</t>
  </si>
  <si>
    <t>ﾒｲｼﾞﾀﾞｲｶﾞｸ</t>
  </si>
  <si>
    <t>ﾘｯｷｮｳﾀﾞｲｶﾞｸ</t>
  </si>
  <si>
    <t>ﾜｾﾀﾞﾀﾞｲｶﾞｸ</t>
  </si>
  <si>
    <t>ｶﾅｻﾞﾜｺｳｷﾞｮｳﾀﾞｲｶﾞｸ</t>
  </si>
  <si>
    <t>ﾔﾏﾅｼｶﾞｸｲﾝﾀﾞｲｶﾞｸ</t>
  </si>
  <si>
    <t>ﾁｭｳｷｮｳﾀﾞｲｶﾞｸ</t>
  </si>
  <si>
    <t>ｺｸｻｲﾌﾞﾄﾞｳﾀﾞｲｶﾞｸ</t>
  </si>
  <si>
    <t>ﾊｸｵｳﾀﾞｲｶﾞｸ</t>
  </si>
  <si>
    <t>ｽﾙｶﾞﾀﾞｲﾀﾞｲｶﾞｸ</t>
  </si>
  <si>
    <t>ﾍｲｾｲｺｸｻｲﾀﾞｲｶﾞｸ</t>
  </si>
  <si>
    <t>ｼｮｳｲﾝﾀﾞｲｶﾞｸ</t>
  </si>
  <si>
    <t>ﾆｲｶﾞﾀｲﾘｮｳﾌｸｼﾀﾞｲｶﾞｸ</t>
  </si>
  <si>
    <t>ﾑｻｼﾉｶﾞｸｲﾝﾀﾞｲｶﾞｸ</t>
  </si>
  <si>
    <t>ﾔﾏｶﾞﾀｹﾝﾘﾂﾖﾈｻﾞﾜｴｲﾖｳﾀﾞｲｶﾞｸ</t>
  </si>
  <si>
    <t>東北学院大</t>
    <rPh sb="2" eb="4">
      <t>ガクイン</t>
    </rPh>
    <rPh sb="4" eb="5">
      <t>ダイ</t>
    </rPh>
    <phoneticPr fontId="1"/>
  </si>
  <si>
    <t>東北福祉大</t>
    <rPh sb="2" eb="4">
      <t>フクシ</t>
    </rPh>
    <rPh sb="4" eb="5">
      <t>ダイ</t>
    </rPh>
    <phoneticPr fontId="1"/>
  </si>
  <si>
    <t>宮城教育大</t>
    <rPh sb="2" eb="4">
      <t>キョウイク</t>
    </rPh>
    <phoneticPr fontId="1"/>
  </si>
  <si>
    <t>白鴎大</t>
    <rPh sb="0" eb="2">
      <t>ハクオウ</t>
    </rPh>
    <rPh sb="2" eb="3">
      <t>ダイ</t>
    </rPh>
    <phoneticPr fontId="1"/>
  </si>
  <si>
    <t>東桜学館高</t>
    <rPh sb="0" eb="2">
      <t>ヒガシサクラ</t>
    </rPh>
    <rPh sb="2" eb="4">
      <t>ガッカン</t>
    </rPh>
    <rPh sb="4" eb="5">
      <t>ダカ</t>
    </rPh>
    <phoneticPr fontId="1"/>
  </si>
  <si>
    <t>神室高真室川</t>
    <rPh sb="0" eb="2">
      <t>カムロ</t>
    </rPh>
    <rPh sb="2" eb="3">
      <t>コウ</t>
    </rPh>
    <phoneticPr fontId="1"/>
  </si>
  <si>
    <t>金井中</t>
  </si>
  <si>
    <t>高楯中</t>
  </si>
  <si>
    <t>山寺中</t>
  </si>
  <si>
    <t>蔵王一中</t>
  </si>
  <si>
    <t>蔵王二中</t>
  </si>
  <si>
    <t>天童一中</t>
    <rPh sb="2" eb="3">
      <t>イチ</t>
    </rPh>
    <phoneticPr fontId="1"/>
  </si>
  <si>
    <t>陵東中</t>
  </si>
  <si>
    <t>陵南中</t>
  </si>
  <si>
    <t>陵西中</t>
  </si>
  <si>
    <t>楯岡中</t>
  </si>
  <si>
    <t>葉山中</t>
  </si>
  <si>
    <t>大富中</t>
  </si>
  <si>
    <t>神町中</t>
  </si>
  <si>
    <t>明倫中</t>
    <rPh sb="0" eb="2">
      <t>メイリン</t>
    </rPh>
    <phoneticPr fontId="2"/>
  </si>
  <si>
    <t>豊浦中</t>
  </si>
  <si>
    <t>藤島中</t>
  </si>
  <si>
    <t>羽黒中</t>
  </si>
  <si>
    <t>櫛引中</t>
  </si>
  <si>
    <t>温海中</t>
  </si>
  <si>
    <t>立川中</t>
  </si>
  <si>
    <t>余目中</t>
  </si>
  <si>
    <t>山形八中</t>
    <rPh sb="0" eb="2">
      <t>ヤマガタ</t>
    </rPh>
    <rPh sb="2" eb="3">
      <t>ハチ</t>
    </rPh>
    <rPh sb="3" eb="4">
      <t>チュウ</t>
    </rPh>
    <phoneticPr fontId="1"/>
  </si>
  <si>
    <t>作谷沢中</t>
    <rPh sb="0" eb="1">
      <t>サク</t>
    </rPh>
    <rPh sb="1" eb="2">
      <t>タニ</t>
    </rPh>
    <rPh sb="2" eb="3">
      <t>サワ</t>
    </rPh>
    <rPh sb="3" eb="4">
      <t>チュウ</t>
    </rPh>
    <phoneticPr fontId="1"/>
  </si>
  <si>
    <t>町立朝日中</t>
    <rPh sb="0" eb="2">
      <t>チョウリツ</t>
    </rPh>
    <rPh sb="2" eb="4">
      <t>アサヒ</t>
    </rPh>
    <rPh sb="4" eb="5">
      <t>チュウ</t>
    </rPh>
    <phoneticPr fontId="1"/>
  </si>
  <si>
    <t>東根三中</t>
    <rPh sb="0" eb="2">
      <t>ヒガシネ</t>
    </rPh>
    <rPh sb="2" eb="3">
      <t>サン</t>
    </rPh>
    <rPh sb="3" eb="4">
      <t>チュウ</t>
    </rPh>
    <phoneticPr fontId="1"/>
  </si>
  <si>
    <t>日新中</t>
    <rPh sb="2" eb="3">
      <t>チュウ</t>
    </rPh>
    <phoneticPr fontId="1"/>
  </si>
  <si>
    <t>八向中</t>
    <rPh sb="2" eb="3">
      <t>チュウ</t>
    </rPh>
    <phoneticPr fontId="1"/>
  </si>
  <si>
    <t>金山中</t>
    <rPh sb="0" eb="2">
      <t>カネヤマ</t>
    </rPh>
    <rPh sb="2" eb="3">
      <t>チュウ</t>
    </rPh>
    <phoneticPr fontId="1"/>
  </si>
  <si>
    <t>大蔵中</t>
    <rPh sb="0" eb="2">
      <t>オオクラ</t>
    </rPh>
    <rPh sb="2" eb="3">
      <t>チュウ</t>
    </rPh>
    <phoneticPr fontId="1"/>
  </si>
  <si>
    <t>鮭川中</t>
    <rPh sb="0" eb="1">
      <t>サケ</t>
    </rPh>
    <rPh sb="1" eb="2">
      <t>カワ</t>
    </rPh>
    <rPh sb="2" eb="3">
      <t>チュウ</t>
    </rPh>
    <phoneticPr fontId="1"/>
  </si>
  <si>
    <t>戸沢中</t>
    <rPh sb="0" eb="2">
      <t>トザワ</t>
    </rPh>
    <rPh sb="2" eb="3">
      <t>チュウ</t>
    </rPh>
    <phoneticPr fontId="1"/>
  </si>
  <si>
    <t>米沢七中</t>
    <rPh sb="0" eb="2">
      <t>ヨネザワ</t>
    </rPh>
    <rPh sb="2" eb="3">
      <t>ナナ</t>
    </rPh>
    <rPh sb="3" eb="4">
      <t>チュウ</t>
    </rPh>
    <phoneticPr fontId="2"/>
  </si>
  <si>
    <t>沖郷中</t>
    <rPh sb="0" eb="1">
      <t>オキ</t>
    </rPh>
    <rPh sb="1" eb="2">
      <t>ゴウ</t>
    </rPh>
    <rPh sb="2" eb="3">
      <t>チュウ</t>
    </rPh>
    <phoneticPr fontId="1"/>
  </si>
  <si>
    <t>065290</t>
  </si>
  <si>
    <t>065291</t>
  </si>
  <si>
    <t>065292</t>
  </si>
  <si>
    <t>065293</t>
  </si>
  <si>
    <t>065294</t>
  </si>
  <si>
    <t>065295</t>
  </si>
  <si>
    <t>065296</t>
  </si>
  <si>
    <t>065297</t>
  </si>
  <si>
    <t>065298</t>
  </si>
  <si>
    <t>065299</t>
  </si>
  <si>
    <t>065300</t>
  </si>
  <si>
    <t>m 400mR</t>
    <phoneticPr fontId="1"/>
  </si>
  <si>
    <t>w 400mR</t>
    <phoneticPr fontId="1"/>
  </si>
  <si>
    <t>健康証明書・出場認知書</t>
    <rPh sb="0" eb="2">
      <t>ケンコウ</t>
    </rPh>
    <rPh sb="2" eb="4">
      <t>ショウメイ</t>
    </rPh>
    <rPh sb="4" eb="5">
      <t>ショ</t>
    </rPh>
    <rPh sb="6" eb="8">
      <t>シュツジョウ</t>
    </rPh>
    <rPh sb="8" eb="10">
      <t>ニンチ</t>
    </rPh>
    <rPh sb="10" eb="11">
      <t>ショ</t>
    </rPh>
    <phoneticPr fontId="1"/>
  </si>
  <si>
    <t>種目（リレー種目）</t>
    <rPh sb="0" eb="1">
      <t>タネ</t>
    </rPh>
    <rPh sb="1" eb="2">
      <t>メ</t>
    </rPh>
    <rPh sb="6" eb="8">
      <t>シュモク</t>
    </rPh>
    <rPh sb="7" eb="8">
      <t>ジンシュ</t>
    </rPh>
    <phoneticPr fontId="1"/>
  </si>
  <si>
    <t>チーム名</t>
    <rPh sb="3" eb="4">
      <t>メイ</t>
    </rPh>
    <phoneticPr fontId="8"/>
  </si>
  <si>
    <t>Ａ</t>
    <phoneticPr fontId="8"/>
  </si>
  <si>
    <t>Ｂ</t>
    <phoneticPr fontId="8"/>
  </si>
  <si>
    <t>Ｃ</t>
    <phoneticPr fontId="8"/>
  </si>
  <si>
    <t>Ｄ</t>
    <phoneticPr fontId="8"/>
  </si>
  <si>
    <t>Ｅ</t>
    <phoneticPr fontId="8"/>
  </si>
  <si>
    <t>メンバー</t>
    <phoneticPr fontId="8"/>
  </si>
  <si>
    <t>氏名(漢字・ほか)</t>
    <rPh sb="0" eb="2">
      <t>シメイ</t>
    </rPh>
    <rPh sb="3" eb="5">
      <t>カンジ</t>
    </rPh>
    <phoneticPr fontId="1"/>
  </si>
  <si>
    <t>氏名(ﾌﾘｶﾞﾅ)</t>
    <rPh sb="0" eb="2">
      <t>シメイ</t>
    </rPh>
    <phoneticPr fontId="1"/>
  </si>
  <si>
    <t>所属電話番号</t>
    <phoneticPr fontId="8"/>
  </si>
  <si>
    <t>問合先電話番号
(携帯電話等)</t>
    <rPh sb="9" eb="11">
      <t>ケイタイ</t>
    </rPh>
    <rPh sb="11" eb="13">
      <t>デンワ</t>
    </rPh>
    <rPh sb="13" eb="14">
      <t>トウ</t>
    </rPh>
    <phoneticPr fontId="8"/>
  </si>
  <si>
    <t>印</t>
    <rPh sb="0" eb="1">
      <t>イン</t>
    </rPh>
    <phoneticPr fontId="8"/>
  </si>
  <si>
    <t>校長</t>
    <rPh sb="0" eb="2">
      <t>コウチョウ</t>
    </rPh>
    <phoneticPr fontId="8"/>
  </si>
  <si>
    <t>DB</t>
  </si>
  <si>
    <t>TM</t>
    <phoneticPr fontId="8"/>
  </si>
  <si>
    <t>種目</t>
    <rPh sb="0" eb="2">
      <t>シュモク</t>
    </rPh>
    <phoneticPr fontId="8"/>
  </si>
  <si>
    <t>M1</t>
    <phoneticPr fontId="8"/>
  </si>
  <si>
    <t>M2</t>
    <phoneticPr fontId="8"/>
  </si>
  <si>
    <t>M1</t>
    <phoneticPr fontId="1"/>
  </si>
  <si>
    <t>M2</t>
    <phoneticPr fontId="1"/>
  </si>
  <si>
    <t>男子 100m</t>
    <rPh sb="0" eb="2">
      <t>ダンシ</t>
    </rPh>
    <phoneticPr fontId="1"/>
  </si>
  <si>
    <t>男子 400m</t>
    <rPh sb="0" eb="2">
      <t>ダンシ</t>
    </rPh>
    <phoneticPr fontId="1"/>
  </si>
  <si>
    <t>男子 1500m</t>
    <rPh sb="0" eb="2">
      <t>ダンシ</t>
    </rPh>
    <phoneticPr fontId="1"/>
  </si>
  <si>
    <t>男子 5000m</t>
    <rPh sb="0" eb="2">
      <t>ダンシ</t>
    </rPh>
    <phoneticPr fontId="1"/>
  </si>
  <si>
    <t>男子 4×100mR</t>
    <rPh sb="0" eb="2">
      <t>ダンシ</t>
    </rPh>
    <phoneticPr fontId="1"/>
  </si>
  <si>
    <t>男子 走高跳</t>
    <rPh sb="0" eb="2">
      <t>ダンシ</t>
    </rPh>
    <rPh sb="3" eb="6">
      <t>タカ</t>
    </rPh>
    <phoneticPr fontId="1"/>
  </si>
  <si>
    <t>男子 走幅跳</t>
    <rPh sb="0" eb="2">
      <t>ダンシ</t>
    </rPh>
    <rPh sb="3" eb="6">
      <t>ハバ</t>
    </rPh>
    <phoneticPr fontId="1"/>
  </si>
  <si>
    <t>男子 やり投(800g)</t>
    <rPh sb="0" eb="2">
      <t>ダンシ</t>
    </rPh>
    <phoneticPr fontId="1"/>
  </si>
  <si>
    <t>女子 100m</t>
  </si>
  <si>
    <t>女子 400m</t>
  </si>
  <si>
    <t>女子 4×100mR</t>
    <rPh sb="0" eb="2">
      <t>ジョシ</t>
    </rPh>
    <phoneticPr fontId="1"/>
  </si>
  <si>
    <t>女子 走高跳</t>
    <rPh sb="3" eb="6">
      <t>タカ</t>
    </rPh>
    <phoneticPr fontId="1"/>
  </si>
  <si>
    <t>女子 走幅跳</t>
    <rPh sb="3" eb="6">
      <t>ハバ</t>
    </rPh>
    <phoneticPr fontId="1"/>
  </si>
  <si>
    <t>女子 円盤投(1.0kg)</t>
    <rPh sb="0" eb="2">
      <t>ジョシ</t>
    </rPh>
    <rPh sb="3" eb="6">
      <t>エンバン</t>
    </rPh>
    <phoneticPr fontId="1"/>
  </si>
  <si>
    <t>女子 やり投(600g)</t>
    <rPh sb="0" eb="2">
      <t>ジョシ</t>
    </rPh>
    <phoneticPr fontId="1"/>
  </si>
  <si>
    <t>男子 200m</t>
    <rPh sb="0" eb="2">
      <t>ダンシ</t>
    </rPh>
    <phoneticPr fontId="1"/>
  </si>
  <si>
    <t>m 200m</t>
    <phoneticPr fontId="1"/>
  </si>
  <si>
    <t>00300</t>
    <phoneticPr fontId="1"/>
  </si>
  <si>
    <t>00200</t>
    <phoneticPr fontId="1"/>
  </si>
  <si>
    <t>00500</t>
    <phoneticPr fontId="1"/>
  </si>
  <si>
    <t>男子 800m</t>
    <rPh sb="0" eb="2">
      <t>ダンシ</t>
    </rPh>
    <phoneticPr fontId="1"/>
  </si>
  <si>
    <t>m 800m</t>
    <phoneticPr fontId="1"/>
  </si>
  <si>
    <t>00600</t>
    <phoneticPr fontId="1"/>
  </si>
  <si>
    <t>00800</t>
    <phoneticPr fontId="1"/>
  </si>
  <si>
    <t>01100</t>
    <phoneticPr fontId="1"/>
  </si>
  <si>
    <t>ﾀﾞﾝｼ 110mH (1.067m)</t>
    <phoneticPr fontId="1"/>
  </si>
  <si>
    <t>03400</t>
    <phoneticPr fontId="1"/>
  </si>
  <si>
    <t>m 110mH</t>
    <phoneticPr fontId="1"/>
  </si>
  <si>
    <t>男中１１０ｍＨ(0.914m)</t>
    <phoneticPr fontId="1"/>
  </si>
  <si>
    <t>男子 中学 110mH(0.914m)</t>
    <rPh sb="0" eb="2">
      <t>ダンシ</t>
    </rPh>
    <rPh sb="3" eb="5">
      <t>チュウガク</t>
    </rPh>
    <phoneticPr fontId="1"/>
  </si>
  <si>
    <t>mj 110mH</t>
    <phoneticPr fontId="1"/>
  </si>
  <si>
    <t>03240</t>
    <phoneticPr fontId="1"/>
  </si>
  <si>
    <t>男子 400mH</t>
    <rPh sb="0" eb="2">
      <t>ダンシ</t>
    </rPh>
    <phoneticPr fontId="1"/>
  </si>
  <si>
    <t>03700</t>
    <phoneticPr fontId="1"/>
  </si>
  <si>
    <t>m 400mH</t>
    <phoneticPr fontId="1"/>
  </si>
  <si>
    <t>男子 5000mW</t>
    <rPh sb="0" eb="2">
      <t>ダンシ</t>
    </rPh>
    <phoneticPr fontId="1"/>
  </si>
  <si>
    <t>m 5000mW</t>
    <phoneticPr fontId="1"/>
  </si>
  <si>
    <t>06100</t>
    <phoneticPr fontId="1"/>
  </si>
  <si>
    <t>60100</t>
    <phoneticPr fontId="1"/>
  </si>
  <si>
    <t>07100</t>
    <phoneticPr fontId="1"/>
  </si>
  <si>
    <t>07300</t>
    <phoneticPr fontId="1"/>
  </si>
  <si>
    <t>男子 三段跳</t>
    <rPh sb="0" eb="2">
      <t>ダンシ</t>
    </rPh>
    <rPh sb="3" eb="6">
      <t>サンダン</t>
    </rPh>
    <phoneticPr fontId="1"/>
  </si>
  <si>
    <t>男子 棒高跳</t>
    <rPh sb="0" eb="2">
      <t>ダンシ</t>
    </rPh>
    <rPh sb="3" eb="6">
      <t>ボウ</t>
    </rPh>
    <phoneticPr fontId="1"/>
  </si>
  <si>
    <t>m PV</t>
    <phoneticPr fontId="1"/>
  </si>
  <si>
    <t>m TJ</t>
    <phoneticPr fontId="1"/>
  </si>
  <si>
    <t>07200</t>
    <phoneticPr fontId="1"/>
  </si>
  <si>
    <t>07400</t>
    <phoneticPr fontId="1"/>
  </si>
  <si>
    <t>08100</t>
    <phoneticPr fontId="1"/>
  </si>
  <si>
    <t>08600</t>
    <phoneticPr fontId="1"/>
  </si>
  <si>
    <t>男子 中学 円盤投(1.5kg)</t>
    <rPh sb="0" eb="2">
      <t>ダンシ</t>
    </rPh>
    <rPh sb="3" eb="5">
      <t>チュウガク</t>
    </rPh>
    <rPh sb="6" eb="9">
      <t>エンバン</t>
    </rPh>
    <phoneticPr fontId="1"/>
  </si>
  <si>
    <t>mj DT</t>
    <phoneticPr fontId="1"/>
  </si>
  <si>
    <t>09640</t>
    <phoneticPr fontId="1"/>
  </si>
  <si>
    <t>男子 高校 砲丸投(6.0kg)</t>
    <rPh sb="0" eb="2">
      <t>ダンシ</t>
    </rPh>
    <rPh sb="3" eb="5">
      <t>コウコウ</t>
    </rPh>
    <rPh sb="6" eb="9">
      <t>ホウガン</t>
    </rPh>
    <phoneticPr fontId="1"/>
  </si>
  <si>
    <t>男子 中学 砲丸投(5.0kg)</t>
    <rPh sb="0" eb="2">
      <t>ダンシ</t>
    </rPh>
    <rPh sb="3" eb="5">
      <t>チュウガク</t>
    </rPh>
    <rPh sb="6" eb="9">
      <t>ホウガン</t>
    </rPh>
    <phoneticPr fontId="1"/>
  </si>
  <si>
    <t>09200</t>
    <phoneticPr fontId="1"/>
  </si>
  <si>
    <t>男子 中学 ｼﾞｬﾍﾞﾘｯｸｽﾛｰ</t>
    <rPh sb="0" eb="2">
      <t>ダンシ</t>
    </rPh>
    <rPh sb="3" eb="5">
      <t>チュウガク</t>
    </rPh>
    <phoneticPr fontId="1"/>
  </si>
  <si>
    <t>mj JavT</t>
    <phoneticPr fontId="1"/>
  </si>
  <si>
    <t>09940</t>
    <phoneticPr fontId="1"/>
  </si>
  <si>
    <t>女子 200m</t>
    <rPh sb="0" eb="2">
      <t>ジョシ</t>
    </rPh>
    <phoneticPr fontId="1"/>
  </si>
  <si>
    <t>女子 800m</t>
    <rPh sb="0" eb="2">
      <t>ジョシ</t>
    </rPh>
    <phoneticPr fontId="1"/>
  </si>
  <si>
    <t>w 200m</t>
    <phoneticPr fontId="1"/>
  </si>
  <si>
    <t>w 800m</t>
    <phoneticPr fontId="1"/>
  </si>
  <si>
    <t>女子 3000m</t>
  </si>
  <si>
    <t>女子 3000m</t>
    <phoneticPr fontId="1"/>
  </si>
  <si>
    <t>w 3000m</t>
    <phoneticPr fontId="1"/>
  </si>
  <si>
    <t>01000</t>
    <phoneticPr fontId="1"/>
  </si>
  <si>
    <t>女子 400mH</t>
    <rPh sb="0" eb="2">
      <t>ジョシ</t>
    </rPh>
    <phoneticPr fontId="1"/>
  </si>
  <si>
    <t>女子 5000mW</t>
    <rPh sb="0" eb="2">
      <t>ジョシ</t>
    </rPh>
    <phoneticPr fontId="1"/>
  </si>
  <si>
    <t>w 100mH</t>
    <phoneticPr fontId="1"/>
  </si>
  <si>
    <t>wj 100mH</t>
    <phoneticPr fontId="1"/>
  </si>
  <si>
    <t>w 400mH</t>
    <phoneticPr fontId="1"/>
  </si>
  <si>
    <t>w 5000mW</t>
    <phoneticPr fontId="1"/>
  </si>
  <si>
    <t>04400</t>
    <phoneticPr fontId="1"/>
  </si>
  <si>
    <t>04600</t>
    <phoneticPr fontId="1"/>
  </si>
  <si>
    <t>04240</t>
    <phoneticPr fontId="1"/>
  </si>
  <si>
    <t>女子 棒高跳</t>
    <rPh sb="0" eb="2">
      <t>ジョシ</t>
    </rPh>
    <rPh sb="3" eb="6">
      <t>ボウ</t>
    </rPh>
    <phoneticPr fontId="1"/>
  </si>
  <si>
    <t>女子 三段跳</t>
    <rPh sb="0" eb="2">
      <t>ジョシ</t>
    </rPh>
    <rPh sb="3" eb="6">
      <t>サンダン</t>
    </rPh>
    <phoneticPr fontId="1"/>
  </si>
  <si>
    <t>w PV</t>
    <phoneticPr fontId="1"/>
  </si>
  <si>
    <t>w TJ</t>
    <phoneticPr fontId="1"/>
  </si>
  <si>
    <t>07200</t>
    <phoneticPr fontId="1"/>
  </si>
  <si>
    <t>07400</t>
    <phoneticPr fontId="1"/>
  </si>
  <si>
    <t>08400</t>
    <phoneticPr fontId="1"/>
  </si>
  <si>
    <t>08800</t>
    <phoneticPr fontId="1"/>
  </si>
  <si>
    <t>09300</t>
    <phoneticPr fontId="1"/>
  </si>
  <si>
    <t>女子 中学 ｼﾞｬﾍﾞﾘｯｸｽﾛｰ</t>
    <rPh sb="0" eb="2">
      <t>ジョシ</t>
    </rPh>
    <rPh sb="3" eb="5">
      <t>チュウガク</t>
    </rPh>
    <phoneticPr fontId="1"/>
  </si>
  <si>
    <t>wj JavT</t>
    <phoneticPr fontId="1"/>
  </si>
  <si>
    <t>所属</t>
    <rPh sb="0" eb="2">
      <t>ショゾク</t>
    </rPh>
    <phoneticPr fontId="1"/>
  </si>
  <si>
    <t>所属</t>
    <rPh sb="0" eb="2">
      <t>ショゾク</t>
    </rPh>
    <phoneticPr fontId="8"/>
  </si>
  <si>
    <t>氏名加工</t>
    <rPh sb="0" eb="2">
      <t>シメイ</t>
    </rPh>
    <rPh sb="2" eb="4">
      <t>カコウ</t>
    </rPh>
    <phoneticPr fontId="1"/>
  </si>
  <si>
    <t>氏名加工</t>
    <rPh sb="0" eb="2">
      <t>シメイ</t>
    </rPh>
    <rPh sb="2" eb="4">
      <t>カコウ</t>
    </rPh>
    <phoneticPr fontId="1"/>
  </si>
  <si>
    <t>個人種目</t>
  </si>
  <si>
    <t>円</t>
  </si>
  <si>
    <t>×</t>
  </si>
  <si>
    <t>種目</t>
  </si>
  <si>
    <t>リレー</t>
  </si>
  <si>
    <t>合計</t>
  </si>
  <si>
    <t>所属名（学校名）</t>
  </si>
  <si>
    <t>参　加　料　受　領　書</t>
  </si>
  <si>
    <t>様</t>
  </si>
  <si>
    <t>申込責任者名　　</t>
  </si>
  <si>
    <t>金</t>
    <rPh sb="0" eb="1">
      <t>キン</t>
    </rPh>
    <phoneticPr fontId="1"/>
  </si>
  <si>
    <t>円也</t>
    <phoneticPr fontId="1"/>
  </si>
  <si>
    <t>参加料として、上記金額を受領いたしました。</t>
  </si>
  <si>
    <t>印</t>
  </si>
  <si>
    <t>参加料内訳</t>
    <rPh sb="0" eb="2">
      <t>サンカ</t>
    </rPh>
    <rPh sb="2" eb="3">
      <t>リョウ</t>
    </rPh>
    <rPh sb="3" eb="5">
      <t>ウチワケ</t>
    </rPh>
    <phoneticPr fontId="10"/>
  </si>
  <si>
    <t>主管　村山地区高等学校体育連盟陸上競技専門部長　</t>
    <rPh sb="0" eb="2">
      <t>シュカン</t>
    </rPh>
    <rPh sb="3" eb="5">
      <t>ムラヤマ</t>
    </rPh>
    <rPh sb="5" eb="7">
      <t>チク</t>
    </rPh>
    <rPh sb="7" eb="9">
      <t>コウトウ</t>
    </rPh>
    <rPh sb="9" eb="11">
      <t>ガッコウ</t>
    </rPh>
    <rPh sb="11" eb="13">
      <t>タイイク</t>
    </rPh>
    <rPh sb="13" eb="15">
      <t>レンメイ</t>
    </rPh>
    <rPh sb="15" eb="17">
      <t>リクジョウ</t>
    </rPh>
    <rPh sb="17" eb="19">
      <t>キョウギ</t>
    </rPh>
    <rPh sb="19" eb="21">
      <t>センモン</t>
    </rPh>
    <rPh sb="21" eb="23">
      <t>ブチョウ</t>
    </rPh>
    <phoneticPr fontId="1"/>
  </si>
  <si>
    <t>SX</t>
    <phoneticPr fontId="1"/>
  </si>
  <si>
    <t>SX</t>
    <phoneticPr fontId="1"/>
  </si>
  <si>
    <t>SX</t>
    <phoneticPr fontId="1"/>
  </si>
  <si>
    <t>S1</t>
    <phoneticPr fontId="8"/>
  </si>
  <si>
    <t>S2</t>
    <phoneticPr fontId="8"/>
  </si>
  <si>
    <t>S3</t>
    <phoneticPr fontId="8"/>
  </si>
  <si>
    <t>S4</t>
    <phoneticPr fontId="8"/>
  </si>
  <si>
    <t>S5</t>
    <phoneticPr fontId="8"/>
  </si>
  <si>
    <t>S6</t>
    <phoneticPr fontId="8"/>
  </si>
  <si>
    <t>女子 中学 100mH(0.762m)</t>
    <rPh sb="0" eb="2">
      <t>ジョシ</t>
    </rPh>
    <rPh sb="3" eb="5">
      <t>チュウガク</t>
    </rPh>
    <phoneticPr fontId="1"/>
  </si>
  <si>
    <t>プログラム代金受領書</t>
    <rPh sb="5" eb="7">
      <t>ダイキン</t>
    </rPh>
    <rPh sb="7" eb="10">
      <t>ジュリョウショ</t>
    </rPh>
    <phoneticPr fontId="10"/>
  </si>
  <si>
    <t>プログラム代金として、上記金額を受領いたしました。</t>
    <rPh sb="5" eb="7">
      <t>ダイキン</t>
    </rPh>
    <phoneticPr fontId="10"/>
  </si>
  <si>
    <t>　内訳</t>
    <rPh sb="1" eb="3">
      <t>ウチワケ</t>
    </rPh>
    <phoneticPr fontId="10"/>
  </si>
  <si>
    <t>冊</t>
    <rPh sb="0" eb="1">
      <t>サツ</t>
    </rPh>
    <phoneticPr fontId="10"/>
  </si>
  <si>
    <t>＝</t>
    <phoneticPr fontId="10"/>
  </si>
  <si>
    <t>ﾔﾏｶﾞﾀｼﾘｸｼﾞｮｳｷｮｳｷﾞｷｮｳｶｲ</t>
  </si>
  <si>
    <t>スポーツ山形21</t>
  </si>
  <si>
    <t>山形ＴＦＣ</t>
  </si>
  <si>
    <t>村山ＡＣ</t>
  </si>
  <si>
    <t>ＪＡやまがた</t>
  </si>
  <si>
    <t>ＫＡＣ</t>
  </si>
  <si>
    <t>庄内ＡＣ</t>
  </si>
  <si>
    <t>ＳＭＡＣ</t>
  </si>
  <si>
    <t>ＮＤソフト</t>
  </si>
  <si>
    <t>ｴﾇﾃﾞｰｿﾌﾄｳｴｱ</t>
  </si>
  <si>
    <t>ﾔﾏｶﾞﾀﾐｰﾄﾗﾝﾄﾞ</t>
  </si>
  <si>
    <t>Y-ACTION.TC</t>
  </si>
  <si>
    <t>ﾜｲｱｸｼｮﾝﾄﾗｯｸｸﾗﾌﾞ</t>
  </si>
  <si>
    <t>060052</t>
  </si>
  <si>
    <t>063108</t>
  </si>
  <si>
    <t>谷地高</t>
  </si>
  <si>
    <t>ﾄｳｵｳｶﾞｯｶﾝｺｳｺｳ</t>
  </si>
  <si>
    <t>063119</t>
  </si>
  <si>
    <t>ｼﾝｼﾞｮｳｶﾑﾛｻﾝｷﾞｮｳｺｳｺｳﾏﾑﾛｶﾞﾜｺｳ</t>
  </si>
  <si>
    <t>063134</t>
  </si>
  <si>
    <t>063142</t>
  </si>
  <si>
    <t>ﾔﾏｶﾞﾀﾛｳｶﾞｯｺｳ</t>
  </si>
  <si>
    <t>霞城ⅠⅡⅢ</t>
  </si>
  <si>
    <t>ｻｶﾀﾆｼｺｳｺｳﾃｲｼﾞｾｲ</t>
  </si>
  <si>
    <t>ﾔﾏｶﾞﾀｼﾘﾂﾀﾞｲﾊﾁﾁｭｳｶﾞｯｺｳ</t>
  </si>
  <si>
    <t>ﾔﾏｶﾞﾀｹﾝﾘﾂﾔﾏｶﾞﾀﾛｳｶﾞｯｺｳ</t>
  </si>
  <si>
    <t>宮川中</t>
  </si>
  <si>
    <t>ﾃﾝﾄﾞｳｼﾘﾂﾀﾞｲｲﾁﾁｭｳｶﾞｯｺｳ</t>
  </si>
  <si>
    <t>ﾔﾏﾉﾍﾞﾁｮｳﾘﾂｻｸﾔｻﾞﾜﾁｭｳｶﾞｯｺｳ</t>
  </si>
  <si>
    <t>ｱｻﾋﾁｮｳﾘﾂｱｻﾋﾁｭｳｶﾞｯｺｳ</t>
  </si>
  <si>
    <t>東根二中</t>
  </si>
  <si>
    <t>ﾋｶﾞｼﾈｼﾘﾂﾀﾞｲｻﾝﾁｭｳｶﾞｯｺｳ</t>
  </si>
  <si>
    <t>福原中</t>
  </si>
  <si>
    <t>玉野中</t>
  </si>
  <si>
    <t>ｼﾝｼﾞｮｳｼﾘﾂﾆｯｼﾝﾁｭｳｶﾞｯｺｳ</t>
  </si>
  <si>
    <t>萩野学園</t>
    <rPh sb="2" eb="4">
      <t>ガクエン</t>
    </rPh>
    <phoneticPr fontId="1"/>
  </si>
  <si>
    <t>ｼﾝｼﾞｮｳｼﾘﾂﾊｷﾞﾉｶﾞｸｴﾝ</t>
  </si>
  <si>
    <t>ｼﾝｼﾞｮｳｼﾘﾂﾔﾑｷﾁｭｳｶﾞｯｺｳ</t>
  </si>
  <si>
    <t>ｶﾈﾔﾏﾁｮｳﾘﾂｶﾈﾔﾏﾁｭｳｶﾞｯｺｳ</t>
  </si>
  <si>
    <t>ｵｵｸﾗｿﾝﾘﾂｵｵｸﾗﾁｭｳｶﾞｯｺｳ</t>
  </si>
  <si>
    <t>ｻｹｶﾜｿﾝﾘﾂｻｹｶﾜﾁｭｳｶﾞｯｺｳ</t>
  </si>
  <si>
    <t>ﾄｻﾞﾜｿﾝﾘﾂﾄｻﾞﾜﾁｭｳｶﾞｯｺｳ</t>
  </si>
  <si>
    <t>ﾖﾈｻﾞﾜｼﾘﾂﾀﾞｲｼﾁﾁｭｳｶﾞｯｺｳ</t>
  </si>
  <si>
    <t>南原中</t>
  </si>
  <si>
    <t>赤湯中</t>
  </si>
  <si>
    <t>宮内中</t>
  </si>
  <si>
    <t>ﾅﾝﾖｳｼﾘﾂｵｷｺﾞｳﾁｭｳｶﾞｯｺｳ</t>
  </si>
  <si>
    <t>高畠中</t>
  </si>
  <si>
    <t>ﾀｶﾊﾀﾁｮｳﾘﾂﾀｶﾊﾀﾁｭｳｶﾞｯｺｳ</t>
  </si>
  <si>
    <t>叶水中</t>
  </si>
  <si>
    <t>白鷹中</t>
  </si>
  <si>
    <t>ｼﾗﾀｶﾁｮｳﾘﾂｼﾗﾀｶﾁｭｳｶﾞｯｺｳ</t>
  </si>
  <si>
    <t>朝日中</t>
  </si>
  <si>
    <t>飛島中</t>
  </si>
  <si>
    <t>鳥海八幡中</t>
  </si>
  <si>
    <t>東部中</t>
  </si>
  <si>
    <t>山形酒田特支中</t>
  </si>
  <si>
    <t>東京農工大</t>
  </si>
  <si>
    <t>ﾄｳｷｮｳﾉｳｺｳﾀﾞｲｶﾞｸ</t>
  </si>
  <si>
    <t>上武大</t>
  </si>
  <si>
    <t>ｼﾞｮｳﾌﾞﾀﾞｲｶﾞｸ</t>
  </si>
  <si>
    <t>明治薬科大</t>
  </si>
  <si>
    <t>ﾒｲｼﾞﾔｯｶﾀﾞｲｶﾞｸ</t>
  </si>
  <si>
    <t>岐阜経済大</t>
  </si>
  <si>
    <t>ｷﾞﾌｹｲｻﾞｲﾀﾞｲｶﾞｸ</t>
  </si>
  <si>
    <t>大阪芸術大</t>
  </si>
  <si>
    <t>ｵｵｻｶｹﾞｲｼﾞｭﾂﾀﾞｲｶﾞｸ</t>
  </si>
  <si>
    <t>日本薬科大</t>
  </si>
  <si>
    <t>ﾆﾎﾝﾔｯｶﾀﾞｲｶﾞｸ</t>
  </si>
  <si>
    <t>男子 一般 ﾊﾝﾏｰ投(7.260kg)</t>
    <rPh sb="0" eb="2">
      <t>ダンシ</t>
    </rPh>
    <rPh sb="3" eb="5">
      <t>イッパン</t>
    </rPh>
    <rPh sb="10" eb="11">
      <t>ナ</t>
    </rPh>
    <phoneticPr fontId="1"/>
  </si>
  <si>
    <t>男子 高校 ﾊﾝﾏｰ投(6.0kg)</t>
    <rPh sb="0" eb="2">
      <t>ダンシ</t>
    </rPh>
    <rPh sb="3" eb="5">
      <t>コウコウ</t>
    </rPh>
    <rPh sb="10" eb="11">
      <t>ナ</t>
    </rPh>
    <phoneticPr fontId="1"/>
  </si>
  <si>
    <t>m HT</t>
    <phoneticPr fontId="1"/>
  </si>
  <si>
    <t>mh HT</t>
    <phoneticPr fontId="1"/>
  </si>
  <si>
    <t>08900</t>
    <phoneticPr fontId="1"/>
  </si>
  <si>
    <t>09130</t>
    <phoneticPr fontId="1"/>
  </si>
  <si>
    <t>女子 ﾊﾝﾏｰ投(4.0kg)</t>
    <rPh sb="0" eb="2">
      <t>ジョシ</t>
    </rPh>
    <rPh sb="7" eb="8">
      <t>ナ</t>
    </rPh>
    <phoneticPr fontId="1"/>
  </si>
  <si>
    <t>w HT</t>
    <phoneticPr fontId="1"/>
  </si>
  <si>
    <t>09400</t>
    <phoneticPr fontId="1"/>
  </si>
  <si>
    <t>男</t>
    <rPh sb="0" eb="1">
      <t>オトコ</t>
    </rPh>
    <phoneticPr fontId="18"/>
  </si>
  <si>
    <t>女</t>
    <rPh sb="0" eb="1">
      <t>オンナ</t>
    </rPh>
    <phoneticPr fontId="18"/>
  </si>
  <si>
    <t>女子 一般高校 100mH(0.838m)</t>
    <rPh sb="0" eb="2">
      <t>ジョシ</t>
    </rPh>
    <rPh sb="3" eb="5">
      <t>イッパン</t>
    </rPh>
    <rPh sb="5" eb="7">
      <t>コウコウ</t>
    </rPh>
    <phoneticPr fontId="1"/>
  </si>
  <si>
    <t>男子 一般高校 110mH(1.067m)</t>
    <rPh sb="0" eb="2">
      <t>ダンシ</t>
    </rPh>
    <rPh sb="3" eb="5">
      <t>イッパン</t>
    </rPh>
    <rPh sb="5" eb="7">
      <t>コウコウ</t>
    </rPh>
    <phoneticPr fontId="1"/>
  </si>
  <si>
    <t>連絡用
e-mailアドレス</t>
    <phoneticPr fontId="1"/>
  </si>
  <si>
    <t>H1</t>
    <phoneticPr fontId="1"/>
  </si>
  <si>
    <t>H2</t>
    <phoneticPr fontId="1"/>
  </si>
  <si>
    <t>H3</t>
    <phoneticPr fontId="1"/>
  </si>
  <si>
    <t>J1</t>
    <phoneticPr fontId="1"/>
  </si>
  <si>
    <t>J2</t>
    <phoneticPr fontId="1"/>
  </si>
  <si>
    <t>J3</t>
    <phoneticPr fontId="1"/>
  </si>
  <si>
    <t>D1</t>
    <phoneticPr fontId="8"/>
  </si>
  <si>
    <t>D2</t>
    <phoneticPr fontId="8"/>
  </si>
  <si>
    <t>D3</t>
    <phoneticPr fontId="8"/>
  </si>
  <si>
    <t>H1</t>
    <phoneticPr fontId="8"/>
  </si>
  <si>
    <t>H2</t>
    <phoneticPr fontId="8"/>
  </si>
  <si>
    <t>H3</t>
    <phoneticPr fontId="8"/>
  </si>
  <si>
    <t>J1</t>
    <phoneticPr fontId="8"/>
  </si>
  <si>
    <t>J2</t>
    <phoneticPr fontId="8"/>
  </si>
  <si>
    <t>J3</t>
    <phoneticPr fontId="8"/>
  </si>
  <si>
    <t>D1</t>
    <phoneticPr fontId="1"/>
  </si>
  <si>
    <t>D2</t>
    <phoneticPr fontId="1"/>
  </si>
  <si>
    <t>D3</t>
    <phoneticPr fontId="1"/>
  </si>
  <si>
    <t>必ず記入してください。全てのシートに反映されます。</t>
    <rPh sb="0" eb="1">
      <t>カナラ</t>
    </rPh>
    <rPh sb="2" eb="4">
      <t>キニュウ</t>
    </rPh>
    <rPh sb="11" eb="12">
      <t>スベ</t>
    </rPh>
    <rPh sb="18" eb="20">
      <t>ハンエイ</t>
    </rPh>
    <phoneticPr fontId="1"/>
  </si>
  <si>
    <t>中学校、高等学校の引率教員の先生で本記録会の競技役員として協力していただける方のご氏名と希望部署をご記入ください。</t>
    <rPh sb="0" eb="3">
      <t>チュウガッコウ</t>
    </rPh>
    <rPh sb="4" eb="6">
      <t>コウトウ</t>
    </rPh>
    <rPh sb="6" eb="8">
      <t>ガッコウ</t>
    </rPh>
    <rPh sb="9" eb="11">
      <t>インソツ</t>
    </rPh>
    <rPh sb="11" eb="13">
      <t>キョウイン</t>
    </rPh>
    <rPh sb="14" eb="16">
      <t>センセイ</t>
    </rPh>
    <rPh sb="17" eb="18">
      <t>ホン</t>
    </rPh>
    <rPh sb="18" eb="20">
      <t>キロク</t>
    </rPh>
    <rPh sb="20" eb="21">
      <t>カイ</t>
    </rPh>
    <rPh sb="22" eb="24">
      <t>キョウギ</t>
    </rPh>
    <rPh sb="24" eb="26">
      <t>ヤクイン</t>
    </rPh>
    <rPh sb="29" eb="31">
      <t>キョウリョク</t>
    </rPh>
    <rPh sb="38" eb="39">
      <t>カタ</t>
    </rPh>
    <rPh sb="41" eb="43">
      <t>シメイ</t>
    </rPh>
    <rPh sb="44" eb="46">
      <t>キボウ</t>
    </rPh>
    <rPh sb="46" eb="48">
      <t>ブショ</t>
    </rPh>
    <rPh sb="50" eb="52">
      <t>キニュウ</t>
    </rPh>
    <phoneticPr fontId="1"/>
  </si>
  <si>
    <t>希望する競技役員の部署</t>
    <rPh sb="0" eb="2">
      <t>キボウ</t>
    </rPh>
    <rPh sb="4" eb="6">
      <t>キョウギ</t>
    </rPh>
    <rPh sb="6" eb="8">
      <t>ヤクイン</t>
    </rPh>
    <rPh sb="9" eb="11">
      <t>ブショ</t>
    </rPh>
    <phoneticPr fontId="1"/>
  </si>
  <si>
    <t>校長名</t>
    <rPh sb="0" eb="2">
      <t>コウチョウ</t>
    </rPh>
    <rPh sb="2" eb="3">
      <t>メイ</t>
    </rPh>
    <phoneticPr fontId="1"/>
  </si>
  <si>
    <t>申込人数</t>
    <rPh sb="0" eb="2">
      <t>モウシコミ</t>
    </rPh>
    <rPh sb="2" eb="4">
      <t>ニンズウ</t>
    </rPh>
    <phoneticPr fontId="1"/>
  </si>
  <si>
    <t>男子</t>
    <rPh sb="0" eb="2">
      <t>ダンシ</t>
    </rPh>
    <phoneticPr fontId="1"/>
  </si>
  <si>
    <t>女子</t>
    <rPh sb="0" eb="2">
      <t>ジョシ</t>
    </rPh>
    <phoneticPr fontId="1"/>
  </si>
  <si>
    <t>合計</t>
    <rPh sb="0" eb="2">
      <t>ゴウケイ</t>
    </rPh>
    <phoneticPr fontId="1"/>
  </si>
  <si>
    <t>↑必ず記入をお願いします。</t>
    <rPh sb="1" eb="2">
      <t>カナラ</t>
    </rPh>
    <rPh sb="3" eb="5">
      <t>キニュウ</t>
    </rPh>
    <rPh sb="7" eb="8">
      <t>ネガ</t>
    </rPh>
    <phoneticPr fontId="1"/>
  </si>
  <si>
    <t>申込種目数
（個人種目）</t>
    <rPh sb="0" eb="2">
      <t>モウシコミ</t>
    </rPh>
    <rPh sb="2" eb="4">
      <t>シュモク</t>
    </rPh>
    <rPh sb="4" eb="5">
      <t>スウ</t>
    </rPh>
    <rPh sb="7" eb="9">
      <t>コジン</t>
    </rPh>
    <rPh sb="9" eb="11">
      <t>シュモク</t>
    </rPh>
    <phoneticPr fontId="1"/>
  </si>
  <si>
    <t>　　　　
    数字のみ記入。
　　○○人、○○名等は
    付けない。</t>
    <rPh sb="9" eb="11">
      <t>スウジ</t>
    </rPh>
    <rPh sb="13" eb="15">
      <t>キニュウ</t>
    </rPh>
    <rPh sb="21" eb="22">
      <t>ニン</t>
    </rPh>
    <rPh sb="25" eb="26">
      <t>メイ</t>
    </rPh>
    <rPh sb="26" eb="27">
      <t>トウ</t>
    </rPh>
    <rPh sb="33" eb="34">
      <t>ツ</t>
    </rPh>
    <phoneticPr fontId="1"/>
  </si>
  <si>
    <t>山形陸上競技協会第47回強化記録会　参加申込書（個人種目）</t>
    <rPh sb="0" eb="2">
      <t>ヤマガタ</t>
    </rPh>
    <rPh sb="2" eb="8">
      <t>リク</t>
    </rPh>
    <rPh sb="8" eb="9">
      <t>ダイ</t>
    </rPh>
    <rPh sb="11" eb="12">
      <t>カイ</t>
    </rPh>
    <rPh sb="12" eb="14">
      <t>キョウカ</t>
    </rPh>
    <rPh sb="14" eb="16">
      <t>キロク</t>
    </rPh>
    <rPh sb="16" eb="17">
      <t>カイ</t>
    </rPh>
    <rPh sb="18" eb="20">
      <t>サンカ</t>
    </rPh>
    <rPh sb="20" eb="23">
      <t>モウシコミショ</t>
    </rPh>
    <rPh sb="24" eb="26">
      <t>コジン</t>
    </rPh>
    <rPh sb="26" eb="28">
      <t>シュモク</t>
    </rPh>
    <phoneticPr fontId="1"/>
  </si>
  <si>
    <t>山形陸上競技協会第47回強化記録会　参加申込書（リレー種目）</t>
    <rPh sb="0" eb="2">
      <t>ヤマガタ</t>
    </rPh>
    <rPh sb="2" eb="8">
      <t>リク</t>
    </rPh>
    <rPh sb="8" eb="9">
      <t>ダイ</t>
    </rPh>
    <rPh sb="11" eb="12">
      <t>カイ</t>
    </rPh>
    <rPh sb="12" eb="14">
      <t>キョウカ</t>
    </rPh>
    <rPh sb="14" eb="16">
      <t>キロク</t>
    </rPh>
    <rPh sb="16" eb="17">
      <t>カイ</t>
    </rPh>
    <rPh sb="18" eb="20">
      <t>サンカ</t>
    </rPh>
    <rPh sb="20" eb="23">
      <t>モウシコミショ</t>
    </rPh>
    <rPh sb="27" eb="29">
      <t>シュモク</t>
    </rPh>
    <rPh sb="28" eb="29">
      <t>ジンシュ</t>
    </rPh>
    <phoneticPr fontId="1"/>
  </si>
  <si>
    <t>申込責任者名</t>
    <rPh sb="0" eb="2">
      <t>モウシコミ</t>
    </rPh>
    <rPh sb="2" eb="4">
      <t>セキニン</t>
    </rPh>
    <rPh sb="4" eb="5">
      <t>シャ</t>
    </rPh>
    <rPh sb="5" eb="6">
      <t>メイ</t>
    </rPh>
    <phoneticPr fontId="1"/>
  </si>
  <si>
    <t>申込責任者</t>
    <rPh sb="0" eb="2">
      <t>モウシコミ</t>
    </rPh>
    <rPh sb="2" eb="5">
      <t>セキニンシャ</t>
    </rPh>
    <phoneticPr fontId="1"/>
  </si>
  <si>
    <t>2018年   月   日</t>
    <rPh sb="4" eb="5">
      <t>ネン</t>
    </rPh>
    <rPh sb="8" eb="9">
      <t>ガツ</t>
    </rPh>
    <rPh sb="12" eb="13">
      <t>ニチ</t>
    </rPh>
    <phoneticPr fontId="1"/>
  </si>
  <si>
    <t>東桜学館中</t>
    <rPh sb="0" eb="4">
      <t>トウオウ</t>
    </rPh>
    <rPh sb="4" eb="5">
      <t>チュウ</t>
    </rPh>
    <phoneticPr fontId="1"/>
  </si>
  <si>
    <t>ﾄｳｵｳｶﾞｯｶﾝﾁｭｳｶﾞｯｺｳ</t>
    <phoneticPr fontId="1"/>
  </si>
  <si>
    <t>市立朝日中</t>
    <rPh sb="0" eb="2">
      <t>イチリツ</t>
    </rPh>
    <phoneticPr fontId="2"/>
  </si>
  <si>
    <t>065301</t>
  </si>
  <si>
    <t>北海道大</t>
  </si>
  <si>
    <t>ﾎｯｶｲﾄﾞｳﾀﾞｲｶﾞｸ</t>
    <phoneticPr fontId="2"/>
  </si>
  <si>
    <t>490001</t>
    <phoneticPr fontId="2"/>
  </si>
  <si>
    <t>岩手大</t>
    <rPh sb="0" eb="2">
      <t>イワテ</t>
    </rPh>
    <rPh sb="2" eb="3">
      <t>ダイ</t>
    </rPh>
    <phoneticPr fontId="2"/>
  </si>
  <si>
    <t>ｲﾜﾃﾀﾞｲｶﾞｸ</t>
    <phoneticPr fontId="2"/>
  </si>
  <si>
    <t>490009</t>
    <phoneticPr fontId="2"/>
  </si>
  <si>
    <t>490010</t>
    <phoneticPr fontId="2"/>
  </si>
  <si>
    <t>490011</t>
    <phoneticPr fontId="2"/>
  </si>
  <si>
    <t>490012</t>
    <phoneticPr fontId="2"/>
  </si>
  <si>
    <t>490013</t>
    <phoneticPr fontId="2"/>
  </si>
  <si>
    <t>490014</t>
    <phoneticPr fontId="2"/>
  </si>
  <si>
    <t>490015</t>
    <phoneticPr fontId="2"/>
  </si>
  <si>
    <t>490016</t>
    <phoneticPr fontId="2"/>
  </si>
  <si>
    <t>埼玉大</t>
    <rPh sb="0" eb="2">
      <t>サイタマ</t>
    </rPh>
    <rPh sb="2" eb="3">
      <t>ダイ</t>
    </rPh>
    <phoneticPr fontId="2"/>
  </si>
  <si>
    <t>ｻｲﾀﾏﾀﾞｲｶﾞｸ</t>
    <phoneticPr fontId="2"/>
  </si>
  <si>
    <t>490019</t>
    <phoneticPr fontId="2"/>
  </si>
  <si>
    <t>490020</t>
    <phoneticPr fontId="2"/>
  </si>
  <si>
    <t>490021</t>
    <phoneticPr fontId="2"/>
  </si>
  <si>
    <t>490023</t>
    <phoneticPr fontId="2"/>
  </si>
  <si>
    <t>490024</t>
    <phoneticPr fontId="2"/>
  </si>
  <si>
    <t>490025</t>
    <phoneticPr fontId="2"/>
  </si>
  <si>
    <t>490033</t>
    <phoneticPr fontId="2"/>
  </si>
  <si>
    <t>490034</t>
    <phoneticPr fontId="2"/>
  </si>
  <si>
    <t>490035</t>
    <phoneticPr fontId="2"/>
  </si>
  <si>
    <t>490040</t>
    <phoneticPr fontId="2"/>
  </si>
  <si>
    <t>490089</t>
    <phoneticPr fontId="2"/>
  </si>
  <si>
    <t>491003</t>
    <phoneticPr fontId="2"/>
  </si>
  <si>
    <t>491038</t>
    <phoneticPr fontId="2"/>
  </si>
  <si>
    <t>492018</t>
    <phoneticPr fontId="2"/>
  </si>
  <si>
    <t>492019</t>
    <phoneticPr fontId="2"/>
  </si>
  <si>
    <t>東北工業大</t>
    <rPh sb="0" eb="2">
      <t>トウホク</t>
    </rPh>
    <rPh sb="2" eb="4">
      <t>コウギョウ</t>
    </rPh>
    <rPh sb="4" eb="5">
      <t>ダイ</t>
    </rPh>
    <phoneticPr fontId="2"/>
  </si>
  <si>
    <t>ﾄｳﾎｸｺｳｷﾞｮｳﾀﾞｲｶﾞｸ</t>
    <phoneticPr fontId="2"/>
  </si>
  <si>
    <t>492020</t>
    <phoneticPr fontId="2"/>
  </si>
  <si>
    <t>492021</t>
    <phoneticPr fontId="2"/>
  </si>
  <si>
    <t>492029</t>
    <phoneticPr fontId="2"/>
  </si>
  <si>
    <t>492033</t>
    <phoneticPr fontId="2"/>
  </si>
  <si>
    <t>492035</t>
    <phoneticPr fontId="2"/>
  </si>
  <si>
    <t>492037</t>
    <phoneticPr fontId="2"/>
  </si>
  <si>
    <t>千葉工業大</t>
    <rPh sb="0" eb="2">
      <t>チバ</t>
    </rPh>
    <rPh sb="2" eb="4">
      <t>コウギョウ</t>
    </rPh>
    <rPh sb="4" eb="5">
      <t>ダイ</t>
    </rPh>
    <phoneticPr fontId="2"/>
  </si>
  <si>
    <t>ﾁﾊﾞｺｳｷﾞｮｳﾀﾞｲｶﾞｸ</t>
    <phoneticPr fontId="2"/>
  </si>
  <si>
    <t>492045</t>
    <phoneticPr fontId="2"/>
  </si>
  <si>
    <t>492047</t>
    <phoneticPr fontId="2"/>
  </si>
  <si>
    <t>492051</t>
    <phoneticPr fontId="2"/>
  </si>
  <si>
    <t>492052</t>
    <phoneticPr fontId="2"/>
  </si>
  <si>
    <t>492055</t>
    <phoneticPr fontId="2"/>
  </si>
  <si>
    <t>慶應義塾大</t>
  </si>
  <si>
    <t>ｹｲｵｳｷﾞｼﾞｭｸﾀﾞｲｶﾞｸ</t>
    <phoneticPr fontId="2"/>
  </si>
  <si>
    <t>492062</t>
    <phoneticPr fontId="2"/>
  </si>
  <si>
    <t>492064</t>
    <phoneticPr fontId="2"/>
  </si>
  <si>
    <t>492066</t>
    <phoneticPr fontId="2"/>
  </si>
  <si>
    <t>492070</t>
    <phoneticPr fontId="2"/>
  </si>
  <si>
    <t>492085</t>
    <phoneticPr fontId="2"/>
  </si>
  <si>
    <t>492087</t>
    <phoneticPr fontId="2"/>
  </si>
  <si>
    <t>492089</t>
    <phoneticPr fontId="2"/>
  </si>
  <si>
    <t>492090</t>
    <phoneticPr fontId="2"/>
  </si>
  <si>
    <t>492092</t>
    <phoneticPr fontId="2"/>
  </si>
  <si>
    <t>492094</t>
    <phoneticPr fontId="2"/>
  </si>
  <si>
    <t>492095</t>
    <phoneticPr fontId="2"/>
  </si>
  <si>
    <t>492100</t>
    <phoneticPr fontId="2"/>
  </si>
  <si>
    <t>492105</t>
    <phoneticPr fontId="2"/>
  </si>
  <si>
    <t>492109</t>
    <phoneticPr fontId="2"/>
  </si>
  <si>
    <t>492110</t>
    <phoneticPr fontId="2"/>
  </si>
  <si>
    <t>492114</t>
    <phoneticPr fontId="2"/>
  </si>
  <si>
    <t>492116</t>
    <phoneticPr fontId="2"/>
  </si>
  <si>
    <t>日本女子体育大</t>
    <rPh sb="0" eb="2">
      <t>ニホン</t>
    </rPh>
    <rPh sb="2" eb="4">
      <t>ジョシ</t>
    </rPh>
    <rPh sb="4" eb="6">
      <t>タイイク</t>
    </rPh>
    <rPh sb="6" eb="7">
      <t>ダイ</t>
    </rPh>
    <phoneticPr fontId="2"/>
  </si>
  <si>
    <t>ﾆﾎﾝｼﾞｮｼﾀｲｲｸﾀﾞｲｶﾞｸ</t>
    <phoneticPr fontId="2"/>
  </si>
  <si>
    <t>492122</t>
    <phoneticPr fontId="2"/>
  </si>
  <si>
    <t>492123</t>
    <phoneticPr fontId="2"/>
  </si>
  <si>
    <t>492126</t>
    <phoneticPr fontId="2"/>
  </si>
  <si>
    <t>492133</t>
    <phoneticPr fontId="2"/>
  </si>
  <si>
    <t>492135</t>
    <phoneticPr fontId="2"/>
  </si>
  <si>
    <t>492137</t>
    <phoneticPr fontId="2"/>
  </si>
  <si>
    <t>492140</t>
    <phoneticPr fontId="2"/>
  </si>
  <si>
    <t>492156</t>
    <phoneticPr fontId="2"/>
  </si>
  <si>
    <t>492158</t>
    <phoneticPr fontId="2"/>
  </si>
  <si>
    <t>492161</t>
    <phoneticPr fontId="2"/>
  </si>
  <si>
    <t>492173</t>
    <phoneticPr fontId="2"/>
  </si>
  <si>
    <t>至学館大</t>
  </si>
  <si>
    <t>ｼｶﾞｯｶﾝﾀﾞｲｶﾞｸ</t>
    <phoneticPr fontId="2"/>
  </si>
  <si>
    <t>492174</t>
    <phoneticPr fontId="2"/>
  </si>
  <si>
    <t>492207</t>
    <phoneticPr fontId="2"/>
  </si>
  <si>
    <t>八戸学院大</t>
    <rPh sb="2" eb="4">
      <t>ガクイン</t>
    </rPh>
    <phoneticPr fontId="2"/>
  </si>
  <si>
    <t>ﾊﾁﾉﾍｶﾞｸｲﾝﾀﾞｲｶﾞｸ</t>
    <phoneticPr fontId="2"/>
  </si>
  <si>
    <t>492321</t>
    <phoneticPr fontId="2"/>
  </si>
  <si>
    <t>492330</t>
    <phoneticPr fontId="2"/>
  </si>
  <si>
    <t>492333</t>
    <phoneticPr fontId="2"/>
  </si>
  <si>
    <t>492337</t>
    <phoneticPr fontId="2"/>
  </si>
  <si>
    <t>帝京平成大</t>
    <rPh sb="0" eb="2">
      <t>テイキョウ</t>
    </rPh>
    <rPh sb="2" eb="4">
      <t>ヘイセイ</t>
    </rPh>
    <phoneticPr fontId="2"/>
  </si>
  <si>
    <t>ﾃｲｷｮｳﾍｲｾｲﾀﾞｲｶﾞｸ</t>
    <phoneticPr fontId="2"/>
  </si>
  <si>
    <t>492339</t>
    <phoneticPr fontId="2"/>
  </si>
  <si>
    <t>492420</t>
    <phoneticPr fontId="2"/>
  </si>
  <si>
    <t>東北文化学園大</t>
    <rPh sb="2" eb="4">
      <t>ブンカ</t>
    </rPh>
    <rPh sb="4" eb="6">
      <t>ガクエン</t>
    </rPh>
    <phoneticPr fontId="2"/>
  </si>
  <si>
    <t>ﾄｳﾎｸﾌﾞﾝｶｶﾞｸｴﾝﾀﾞｲｶﾞｸ</t>
    <phoneticPr fontId="2"/>
  </si>
  <si>
    <t>492448</t>
    <phoneticPr fontId="2"/>
  </si>
  <si>
    <t>492465</t>
    <phoneticPr fontId="2"/>
  </si>
  <si>
    <t>492489</t>
    <phoneticPr fontId="2"/>
  </si>
  <si>
    <t>492532</t>
    <phoneticPr fontId="2"/>
  </si>
  <si>
    <t>492607</t>
    <phoneticPr fontId="2"/>
  </si>
  <si>
    <t>492901</t>
    <phoneticPr fontId="2"/>
  </si>
  <si>
    <t>494005</t>
    <phoneticPr fontId="2"/>
  </si>
  <si>
    <t>494006</t>
    <phoneticPr fontId="2"/>
  </si>
  <si>
    <t>494007</t>
    <phoneticPr fontId="2"/>
  </si>
  <si>
    <t>ﾄｳｵｳｶﾞｯｶﾝﾁｭｳｶﾞｯｺｳ</t>
    <phoneticPr fontId="1"/>
  </si>
  <si>
    <t>ﾎｯｶｲﾄﾞｳﾀﾞｲｶﾞｸ</t>
    <phoneticPr fontId="2"/>
  </si>
  <si>
    <t>490001</t>
    <phoneticPr fontId="2"/>
  </si>
  <si>
    <t>ｲﾜﾃﾀﾞｲｶﾞｸ</t>
    <phoneticPr fontId="2"/>
  </si>
  <si>
    <t>490009</t>
    <phoneticPr fontId="2"/>
  </si>
  <si>
    <t>490010</t>
    <phoneticPr fontId="2"/>
  </si>
  <si>
    <t>490011</t>
    <phoneticPr fontId="2"/>
  </si>
  <si>
    <t>490012</t>
    <phoneticPr fontId="2"/>
  </si>
  <si>
    <t>490013</t>
    <phoneticPr fontId="2"/>
  </si>
  <si>
    <t>490014</t>
    <phoneticPr fontId="2"/>
  </si>
  <si>
    <t>490015</t>
    <phoneticPr fontId="2"/>
  </si>
  <si>
    <t>490016</t>
    <phoneticPr fontId="2"/>
  </si>
  <si>
    <t>ｻｲﾀﾏﾀﾞｲｶﾞｸ</t>
    <phoneticPr fontId="2"/>
  </si>
  <si>
    <t>490019</t>
    <phoneticPr fontId="2"/>
  </si>
  <si>
    <t>490020</t>
    <phoneticPr fontId="2"/>
  </si>
  <si>
    <t>490021</t>
    <phoneticPr fontId="2"/>
  </si>
  <si>
    <t>490023</t>
    <phoneticPr fontId="2"/>
  </si>
  <si>
    <t>490024</t>
    <phoneticPr fontId="2"/>
  </si>
  <si>
    <t>490025</t>
    <phoneticPr fontId="2"/>
  </si>
  <si>
    <t>490033</t>
    <phoneticPr fontId="2"/>
  </si>
  <si>
    <t>490034</t>
    <phoneticPr fontId="2"/>
  </si>
  <si>
    <t>490035</t>
    <phoneticPr fontId="2"/>
  </si>
  <si>
    <t>490040</t>
    <phoneticPr fontId="2"/>
  </si>
  <si>
    <t>490089</t>
    <phoneticPr fontId="2"/>
  </si>
  <si>
    <t>491003</t>
    <phoneticPr fontId="2"/>
  </si>
  <si>
    <t>491038</t>
    <phoneticPr fontId="2"/>
  </si>
  <si>
    <t>492018</t>
    <phoneticPr fontId="2"/>
  </si>
  <si>
    <t>492019</t>
    <phoneticPr fontId="2"/>
  </si>
  <si>
    <t>ﾄｳﾎｸｺｳｷﾞｮｳﾀﾞｲｶﾞｸ</t>
    <phoneticPr fontId="2"/>
  </si>
  <si>
    <t>492020</t>
    <phoneticPr fontId="2"/>
  </si>
  <si>
    <t>492021</t>
    <phoneticPr fontId="2"/>
  </si>
  <si>
    <t>492029</t>
    <phoneticPr fontId="2"/>
  </si>
  <si>
    <t>492033</t>
    <phoneticPr fontId="2"/>
  </si>
  <si>
    <t>492035</t>
    <phoneticPr fontId="2"/>
  </si>
  <si>
    <t>492037</t>
    <phoneticPr fontId="2"/>
  </si>
  <si>
    <t>ﾁﾊﾞｺｳｷﾞｮｳﾀﾞｲｶﾞｸ</t>
    <phoneticPr fontId="2"/>
  </si>
  <si>
    <t>492045</t>
    <phoneticPr fontId="2"/>
  </si>
  <si>
    <t>492047</t>
    <phoneticPr fontId="2"/>
  </si>
  <si>
    <t>492051</t>
    <phoneticPr fontId="2"/>
  </si>
  <si>
    <t>492052</t>
    <phoneticPr fontId="2"/>
  </si>
  <si>
    <t>492055</t>
    <phoneticPr fontId="2"/>
  </si>
  <si>
    <t>ｹｲｵｳｷﾞｼﾞｭｸﾀﾞｲｶﾞｸ</t>
    <phoneticPr fontId="2"/>
  </si>
  <si>
    <t>492062</t>
    <phoneticPr fontId="2"/>
  </si>
  <si>
    <t>492064</t>
    <phoneticPr fontId="2"/>
  </si>
  <si>
    <t>492066</t>
    <phoneticPr fontId="2"/>
  </si>
  <si>
    <t>492070</t>
    <phoneticPr fontId="2"/>
  </si>
  <si>
    <t>492085</t>
    <phoneticPr fontId="2"/>
  </si>
  <si>
    <t>492087</t>
    <phoneticPr fontId="2"/>
  </si>
  <si>
    <t>492089</t>
    <phoneticPr fontId="2"/>
  </si>
  <si>
    <t>492090</t>
    <phoneticPr fontId="2"/>
  </si>
  <si>
    <t>492092</t>
    <phoneticPr fontId="2"/>
  </si>
  <si>
    <t>492094</t>
    <phoneticPr fontId="2"/>
  </si>
  <si>
    <t>492095</t>
    <phoneticPr fontId="2"/>
  </si>
  <si>
    <t>492100</t>
    <phoneticPr fontId="2"/>
  </si>
  <si>
    <t>492105</t>
    <phoneticPr fontId="2"/>
  </si>
  <si>
    <t>492109</t>
    <phoneticPr fontId="2"/>
  </si>
  <si>
    <t>492110</t>
    <phoneticPr fontId="2"/>
  </si>
  <si>
    <t>492114</t>
    <phoneticPr fontId="2"/>
  </si>
  <si>
    <t>492116</t>
    <phoneticPr fontId="2"/>
  </si>
  <si>
    <t>ﾆﾎﾝｼﾞｮｼﾀｲｲｸﾀﾞｲｶﾞｸ</t>
    <phoneticPr fontId="2"/>
  </si>
  <si>
    <t>492122</t>
    <phoneticPr fontId="2"/>
  </si>
  <si>
    <t>492123</t>
    <phoneticPr fontId="2"/>
  </si>
  <si>
    <t>492126</t>
    <phoneticPr fontId="2"/>
  </si>
  <si>
    <t>492133</t>
    <phoneticPr fontId="2"/>
  </si>
  <si>
    <t>492135</t>
    <phoneticPr fontId="2"/>
  </si>
  <si>
    <t>492137</t>
    <phoneticPr fontId="2"/>
  </si>
  <si>
    <t>492140</t>
    <phoneticPr fontId="2"/>
  </si>
  <si>
    <t>492156</t>
    <phoneticPr fontId="2"/>
  </si>
  <si>
    <t>492158</t>
    <phoneticPr fontId="2"/>
  </si>
  <si>
    <t>492161</t>
    <phoneticPr fontId="2"/>
  </si>
  <si>
    <t>492173</t>
    <phoneticPr fontId="2"/>
  </si>
  <si>
    <t>ｼｶﾞｯｶﾝﾀﾞｲｶﾞｸ</t>
    <phoneticPr fontId="2"/>
  </si>
  <si>
    <t>492174</t>
    <phoneticPr fontId="2"/>
  </si>
  <si>
    <t>492207</t>
    <phoneticPr fontId="2"/>
  </si>
  <si>
    <t>ﾊﾁﾉﾍｶﾞｸｲﾝﾀﾞｲｶﾞｸ</t>
    <phoneticPr fontId="2"/>
  </si>
  <si>
    <t>492321</t>
    <phoneticPr fontId="2"/>
  </si>
  <si>
    <t>492330</t>
    <phoneticPr fontId="2"/>
  </si>
  <si>
    <t>492333</t>
    <phoneticPr fontId="2"/>
  </si>
  <si>
    <t>492337</t>
    <phoneticPr fontId="2"/>
  </si>
  <si>
    <t>ﾃｲｷｮｳﾍｲｾｲﾀﾞｲｶﾞｸ</t>
    <phoneticPr fontId="2"/>
  </si>
  <si>
    <t>492339</t>
    <phoneticPr fontId="2"/>
  </si>
  <si>
    <t>492420</t>
    <phoneticPr fontId="2"/>
  </si>
  <si>
    <t>ﾄｳﾎｸﾌﾞﾝｶｶﾞｸｴﾝﾀﾞｲｶﾞｸ</t>
    <phoneticPr fontId="2"/>
  </si>
  <si>
    <t>492448</t>
    <phoneticPr fontId="2"/>
  </si>
  <si>
    <t>492465</t>
    <phoneticPr fontId="2"/>
  </si>
  <si>
    <t>492489</t>
    <phoneticPr fontId="2"/>
  </si>
  <si>
    <t>492532</t>
    <phoneticPr fontId="2"/>
  </si>
  <si>
    <t>492607</t>
    <phoneticPr fontId="2"/>
  </si>
  <si>
    <t>492901</t>
    <phoneticPr fontId="2"/>
  </si>
  <si>
    <t>494005</t>
    <phoneticPr fontId="2"/>
  </si>
  <si>
    <t>494006</t>
    <phoneticPr fontId="2"/>
  </si>
  <si>
    <t>494007</t>
    <phoneticPr fontId="2"/>
  </si>
  <si>
    <t>一般</t>
    <rPh sb="0" eb="2">
      <t>イッパン</t>
    </rPh>
    <phoneticPr fontId="1"/>
  </si>
  <si>
    <t>高校</t>
    <rPh sb="0" eb="2">
      <t>コウコウ</t>
    </rPh>
    <phoneticPr fontId="1"/>
  </si>
  <si>
    <t>中学</t>
    <rPh sb="0" eb="2">
      <t>チュウガク</t>
    </rPh>
    <phoneticPr fontId="1"/>
  </si>
  <si>
    <t>大学</t>
    <rPh sb="0" eb="2">
      <t>ダイガク</t>
    </rPh>
    <phoneticPr fontId="1"/>
  </si>
  <si>
    <r>
      <t>所属・学校名</t>
    </r>
    <r>
      <rPr>
        <b/>
        <sz val="12"/>
        <color rgb="FFFF0000"/>
        <rFont val="ＭＳ Ｐゴシック"/>
        <family val="3"/>
        <charset val="128"/>
        <scheme val="minor"/>
      </rPr>
      <t>（正式名称）</t>
    </r>
    <rPh sb="0" eb="2">
      <t>ショゾク</t>
    </rPh>
    <rPh sb="3" eb="5">
      <t>ガッコウ</t>
    </rPh>
    <rPh sb="5" eb="6">
      <t>メイ</t>
    </rPh>
    <rPh sb="7" eb="9">
      <t>セイシキ</t>
    </rPh>
    <rPh sb="9" eb="11">
      <t>メイショウ</t>
    </rPh>
    <phoneticPr fontId="1"/>
  </si>
  <si>
    <r>
      <t>所属・学校名</t>
    </r>
    <r>
      <rPr>
        <b/>
        <sz val="12"/>
        <color rgb="FFFF0000"/>
        <rFont val="ＭＳ Ｐゴシック"/>
        <family val="3"/>
        <charset val="128"/>
        <scheme val="minor"/>
      </rPr>
      <t>（略称：全角７文字以内）</t>
    </r>
    <rPh sb="0" eb="2">
      <t>ショゾク</t>
    </rPh>
    <rPh sb="3" eb="5">
      <t>ガッコウ</t>
    </rPh>
    <rPh sb="5" eb="6">
      <t>メイ</t>
    </rPh>
    <rPh sb="7" eb="9">
      <t>リャクショウ</t>
    </rPh>
    <rPh sb="10" eb="12">
      <t>ゼンカク</t>
    </rPh>
    <rPh sb="13" eb="15">
      <t>モジ</t>
    </rPh>
    <rPh sb="15" eb="17">
      <t>イナイ</t>
    </rPh>
    <phoneticPr fontId="1"/>
  </si>
  <si>
    <t>男</t>
    <rPh sb="0" eb="1">
      <t>オトコ</t>
    </rPh>
    <phoneticPr fontId="1"/>
  </si>
  <si>
    <t>女</t>
    <rPh sb="0" eb="1">
      <t>オンナ</t>
    </rPh>
    <phoneticPr fontId="1"/>
  </si>
  <si>
    <t>男</t>
    <rPh sb="0" eb="1">
      <t>オトコ</t>
    </rPh>
    <phoneticPr fontId="8"/>
  </si>
  <si>
    <t>女</t>
    <rPh sb="0" eb="1">
      <t>オンナ</t>
    </rPh>
    <phoneticPr fontId="8"/>
  </si>
  <si>
    <t>2018 年 4 月 21 日</t>
    <phoneticPr fontId="1"/>
  </si>
  <si>
    <t>ただし、山形陸上競技協会第47回強化記録会の</t>
    <rPh sb="4" eb="6">
      <t>ヤマガタ</t>
    </rPh>
    <rPh sb="6" eb="12">
      <t>リク</t>
    </rPh>
    <rPh sb="12" eb="13">
      <t>ダイ</t>
    </rPh>
    <rPh sb="15" eb="16">
      <t>カイ</t>
    </rPh>
    <rPh sb="16" eb="18">
      <t>キョウカ</t>
    </rPh>
    <rPh sb="18" eb="20">
      <t>キロク</t>
    </rPh>
    <rPh sb="20" eb="21">
      <t>カイ</t>
    </rPh>
    <phoneticPr fontId="1"/>
  </si>
  <si>
    <t>人</t>
    <rPh sb="0" eb="1">
      <t>ニン</t>
    </rPh>
    <phoneticPr fontId="10"/>
  </si>
  <si>
    <t>男</t>
    <rPh sb="0" eb="1">
      <t>オトコ</t>
    </rPh>
    <phoneticPr fontId="1"/>
  </si>
  <si>
    <t>男countif</t>
    <rPh sb="0" eb="1">
      <t>オトコ</t>
    </rPh>
    <phoneticPr fontId="1"/>
  </si>
  <si>
    <t>男sum</t>
    <rPh sb="0" eb="1">
      <t>オトコ</t>
    </rPh>
    <phoneticPr fontId="1"/>
  </si>
  <si>
    <t>女</t>
    <rPh sb="0" eb="1">
      <t>オンナ</t>
    </rPh>
    <phoneticPr fontId="1"/>
  </si>
  <si>
    <t>女countif</t>
    <rPh sb="0" eb="1">
      <t>オンナ</t>
    </rPh>
    <phoneticPr fontId="1"/>
  </si>
  <si>
    <t>女sum</t>
    <rPh sb="0" eb="1">
      <t>オンナ</t>
    </rPh>
    <phoneticPr fontId="1"/>
  </si>
  <si>
    <t>↑この列の数字は「申込書」シートのデータを基に自動集計したものです。これと記入した人数が合うか確認してください。</t>
    <rPh sb="3" eb="4">
      <t>レツ</t>
    </rPh>
    <rPh sb="5" eb="7">
      <t>スウジ</t>
    </rPh>
    <rPh sb="9" eb="12">
      <t>モウシコミショ</t>
    </rPh>
    <rPh sb="21" eb="22">
      <t>モト</t>
    </rPh>
    <rPh sb="23" eb="25">
      <t>ジドウ</t>
    </rPh>
    <rPh sb="25" eb="27">
      <t>シュウケイ</t>
    </rPh>
    <rPh sb="37" eb="39">
      <t>キニュウ</t>
    </rPh>
    <rPh sb="41" eb="43">
      <t>ニンズウ</t>
    </rPh>
    <rPh sb="44" eb="45">
      <t>ア</t>
    </rPh>
    <rPh sb="47" eb="49">
      <t>カクニン</t>
    </rPh>
    <phoneticPr fontId="1"/>
  </si>
  <si>
    <t>( ※参加人数</t>
    <rPh sb="3" eb="5">
      <t>サンカ</t>
    </rPh>
    <rPh sb="5" eb="7">
      <t>ニンズウ</t>
    </rPh>
    <phoneticPr fontId="10"/>
  </si>
  <si>
    <t>)</t>
    <phoneticPr fontId="10"/>
  </si>
  <si>
    <t>申込種目数
（リレー種目チーム数）</t>
    <rPh sb="0" eb="2">
      <t>モウシコミ</t>
    </rPh>
    <rPh sb="2" eb="4">
      <t>シュモク</t>
    </rPh>
    <rPh sb="4" eb="5">
      <t>スウ</t>
    </rPh>
    <rPh sb="10" eb="12">
      <t>シュモク</t>
    </rPh>
    <rPh sb="11" eb="12">
      <t>ジンシュ</t>
    </rPh>
    <rPh sb="15" eb="16">
      <t>スウ</t>
    </rPh>
    <phoneticPr fontId="1"/>
  </si>
  <si>
    <r>
      <t>所属電話番号</t>
    </r>
    <r>
      <rPr>
        <b/>
        <sz val="12"/>
        <color rgb="FFFF0000"/>
        <rFont val="ＭＳ Ｐゴシック"/>
        <family val="3"/>
        <charset val="128"/>
        <scheme val="minor"/>
      </rPr>
      <t>（半角のみ）</t>
    </r>
    <rPh sb="0" eb="2">
      <t>ショゾク</t>
    </rPh>
    <rPh sb="2" eb="4">
      <t>デンワ</t>
    </rPh>
    <rPh sb="4" eb="6">
      <t>バンゴウ</t>
    </rPh>
    <rPh sb="7" eb="9">
      <t>ハンカク</t>
    </rPh>
    <phoneticPr fontId="1"/>
  </si>
  <si>
    <r>
      <t>申込責任者連絡先（携帯)</t>
    </r>
    <r>
      <rPr>
        <b/>
        <sz val="12"/>
        <color rgb="FFFF0000"/>
        <rFont val="ＭＳ Ｐゴシック"/>
        <family val="3"/>
        <charset val="128"/>
        <scheme val="minor"/>
      </rPr>
      <t>（半角のみ）</t>
    </r>
    <rPh sb="0" eb="2">
      <t>モウシコミ</t>
    </rPh>
    <rPh sb="2" eb="4">
      <t>セキニン</t>
    </rPh>
    <rPh sb="4" eb="5">
      <t>シャ</t>
    </rPh>
    <rPh sb="5" eb="8">
      <t>レンラクサキ</t>
    </rPh>
    <rPh sb="9" eb="11">
      <t>ケイタイ</t>
    </rPh>
    <phoneticPr fontId="1"/>
  </si>
  <si>
    <r>
      <t>申込責任者E-mailアドレス</t>
    </r>
    <r>
      <rPr>
        <b/>
        <sz val="12"/>
        <color rgb="FFFF0000"/>
        <rFont val="ＭＳ Ｐゴシック"/>
        <family val="3"/>
        <charset val="128"/>
        <scheme val="minor"/>
      </rPr>
      <t>（半角のみ）</t>
    </r>
    <rPh sb="0" eb="2">
      <t>モウシコミ</t>
    </rPh>
    <rPh sb="2" eb="4">
      <t>セキニン</t>
    </rPh>
    <rPh sb="4" eb="5">
      <t>シャ</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</si>
</sst>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F800]dddd\,\ mmmm\ dd\,\ yyyy"/>
    <numFmt numFmtId="177" formatCode="#,##0_);[Red]\(#,##0\)"/>
    <numFmt numFmtId="178" formatCode="#,###"/>
  </numFmts>
  <fonts count="35">
    <font>
      <sz val="11"/>
      <color theme="1"/>
      <name val="ＭＳ Ｐゴシック"/>
      <family val="3"/>
      <charset val="128"/>
      <scheme val="minor"/>
    </font>
    <font>
      <sz val="6"/>
      <name val="ＭＳ Ｐゴシック"/>
      <family val="3"/>
      <charset val="128"/>
    </font>
    <font>
      <sz val="6"/>
      <name val="ＭＳ ゴシック"/>
      <family val="3"/>
      <charset val="128"/>
    </font>
    <font>
      <sz val="9"/>
      <color indexed="81"/>
      <name val="ＭＳ Ｐゴシック"/>
      <family val="3"/>
      <charset val="128"/>
    </font>
    <font>
      <b/>
      <sz val="9"/>
      <color indexed="81"/>
      <name val="ＭＳ Ｐゴシック"/>
      <family val="3"/>
      <charset val="128"/>
    </font>
    <font>
      <b/>
      <sz val="9"/>
      <color indexed="81"/>
      <name val="ＭＳ ゴシック"/>
      <family val="3"/>
      <charset val="128"/>
    </font>
    <font>
      <sz val="9"/>
      <color indexed="81"/>
      <name val="ＭＳ ゴシック"/>
      <family val="3"/>
      <charset val="128"/>
    </font>
    <font>
      <sz val="6"/>
      <name val="ＭＳ Ｐゴシック"/>
      <family val="3"/>
      <charset val="128"/>
    </font>
    <font>
      <sz val="6"/>
      <name val="ＭＳ Ｐゴシック"/>
      <family val="3"/>
      <charset val="128"/>
    </font>
    <font>
      <b/>
      <sz val="16"/>
      <name val="ＭＳ 明朝"/>
      <family val="1"/>
      <charset val="128"/>
    </font>
    <font>
      <sz val="6"/>
      <name val="ＭＳ Ｐゴシック"/>
      <family val="3"/>
      <charset val="128"/>
    </font>
    <font>
      <sz val="10"/>
      <name val="ＭＳ 明朝"/>
      <family val="1"/>
      <charset val="128"/>
    </font>
    <font>
      <sz val="11"/>
      <name val="ＭＳ 明朝"/>
      <family val="1"/>
      <charset val="128"/>
    </font>
    <font>
      <sz val="12"/>
      <name val="ＭＳ 明朝"/>
      <family val="1"/>
      <charset val="128"/>
    </font>
    <font>
      <sz val="12"/>
      <name val="ＭＳ ゴシック"/>
      <family val="3"/>
      <charset val="128"/>
    </font>
    <font>
      <sz val="18"/>
      <name val="ＭＳ 明朝"/>
      <family val="1"/>
      <charset val="128"/>
    </font>
    <font>
      <sz val="14"/>
      <name val="ＭＳ ゴシック"/>
      <family val="3"/>
      <charset val="128"/>
    </font>
    <font>
      <sz val="11"/>
      <name val="ＭＳ ゴシック"/>
      <family val="3"/>
      <charset val="128"/>
    </font>
    <font>
      <sz val="6"/>
      <name val="ＭＳ Ｐゴシック"/>
      <family val="3"/>
      <charset val="128"/>
    </font>
    <font>
      <sz val="11"/>
      <color theme="1"/>
      <name val="ＭＳ ゴシック"/>
      <family val="3"/>
      <charset val="128"/>
    </font>
    <font>
      <sz val="10"/>
      <color theme="1"/>
      <name val="ＭＳ ゴシック"/>
      <family val="3"/>
      <charset val="128"/>
    </font>
    <font>
      <sz val="11"/>
      <color theme="1"/>
      <name val="ＭＳ 明朝"/>
      <family val="1"/>
      <charset val="128"/>
    </font>
    <font>
      <sz val="12"/>
      <color theme="1"/>
      <name val="ＭＳ Ｐゴシック"/>
      <family val="3"/>
      <charset val="128"/>
      <scheme val="minor"/>
    </font>
    <font>
      <sz val="8"/>
      <color theme="1"/>
      <name val="ＭＳ 明朝"/>
      <family val="1"/>
      <charset val="128"/>
    </font>
    <font>
      <sz val="12"/>
      <color theme="1"/>
      <name val="ＭＳ 明朝"/>
      <family val="1"/>
      <charset val="128"/>
    </font>
    <font>
      <sz val="14"/>
      <color theme="1"/>
      <name val="ＭＳ 明朝"/>
      <family val="1"/>
      <charset val="128"/>
    </font>
    <font>
      <b/>
      <sz val="18"/>
      <color theme="1"/>
      <name val="ＭＳ 明朝"/>
      <family val="1"/>
      <charset val="128"/>
    </font>
    <font>
      <b/>
      <sz val="12"/>
      <color theme="1"/>
      <name val="ＭＳ Ｐゴシック"/>
      <family val="3"/>
      <charset val="128"/>
      <scheme val="minor"/>
    </font>
    <font>
      <sz val="6"/>
      <name val="ＭＳ Ｐゴシック"/>
      <family val="3"/>
      <charset val="128"/>
      <scheme val="minor"/>
    </font>
    <font>
      <u/>
      <sz val="11"/>
      <color theme="10"/>
      <name val="ＭＳ Ｐゴシック"/>
      <family val="3"/>
      <charset val="128"/>
      <scheme val="minor"/>
    </font>
    <font>
      <b/>
      <sz val="11"/>
      <color rgb="FFFF0000"/>
      <name val="ＭＳ Ｐゴシック"/>
      <family val="3"/>
      <charset val="128"/>
      <scheme val="minor"/>
    </font>
    <font>
      <b/>
      <sz val="12"/>
      <color rgb="FFFF0000"/>
      <name val="ＭＳ Ｐゴシック"/>
      <family val="3"/>
      <charset val="128"/>
      <scheme val="minor"/>
    </font>
    <font>
      <sz val="9"/>
      <name val="ＭＳ ゴシック"/>
      <family val="3"/>
      <charset val="128"/>
    </font>
    <font>
      <b/>
      <sz val="11"/>
      <color theme="1"/>
      <name val="ＭＳ ゴシック"/>
      <family val="3"/>
      <charset val="128"/>
    </font>
    <font>
      <sz val="11"/>
      <name val="ＭＳ Ｐゴシック"/>
      <family val="3"/>
      <charset val="128"/>
      <scheme val="minor"/>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00B0F0"/>
        <bgColor indexed="64"/>
      </patternFill>
    </fill>
    <fill>
      <patternFill patternType="solid">
        <fgColor theme="4" tint="0.79998168889431442"/>
        <bgColor indexed="64"/>
      </patternFill>
    </fill>
    <fill>
      <patternFill patternType="solid">
        <fgColor theme="7" tint="0.79998168889431442"/>
        <bgColor indexed="64"/>
      </patternFill>
    </fill>
  </fills>
  <borders count="68">
    <border>
      <left/>
      <right/>
      <top/>
      <bottom/>
      <diagonal/>
    </border>
    <border>
      <left style="hair">
        <color indexed="64"/>
      </left>
      <right style="hair">
        <color indexed="64"/>
      </right>
      <top/>
      <bottom style="hair">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style="thin">
        <color indexed="64"/>
      </top>
      <bottom style="thin">
        <color indexed="64"/>
      </bottom>
      <diagonal/>
    </border>
    <border>
      <left style="hair">
        <color indexed="64"/>
      </left>
      <right style="hair">
        <color indexed="64"/>
      </right>
      <top/>
      <bottom style="double">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double">
        <color indexed="64"/>
      </bottom>
      <diagonal/>
    </border>
    <border>
      <left/>
      <right style="hair">
        <color indexed="64"/>
      </right>
      <top/>
      <bottom style="double">
        <color indexed="64"/>
      </bottom>
      <diagonal/>
    </border>
    <border>
      <left style="thin">
        <color indexed="64"/>
      </left>
      <right/>
      <top style="hair">
        <color indexed="64"/>
      </top>
      <bottom/>
      <diagonal/>
    </border>
    <border>
      <left/>
      <right/>
      <top style="hair">
        <color indexed="64"/>
      </top>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double">
        <color indexed="64"/>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style="double">
        <color indexed="64"/>
      </bottom>
      <diagonal/>
    </border>
    <border>
      <left style="hair">
        <color indexed="64"/>
      </left>
      <right/>
      <top style="double">
        <color indexed="64"/>
      </top>
      <bottom/>
      <diagonal/>
    </border>
    <border>
      <left/>
      <right style="hair">
        <color indexed="64"/>
      </right>
      <top style="double">
        <color indexed="64"/>
      </top>
      <bottom/>
      <diagonal/>
    </border>
    <border>
      <left/>
      <right/>
      <top style="thin">
        <color indexed="64"/>
      </top>
      <bottom/>
      <diagonal/>
    </border>
    <border>
      <left/>
      <right style="hair">
        <color indexed="64"/>
      </right>
      <top/>
      <bottom/>
      <diagonal/>
    </border>
    <border>
      <left/>
      <right style="hair">
        <color indexed="64"/>
      </right>
      <top/>
      <bottom style="thin">
        <color indexed="64"/>
      </bottom>
      <diagonal/>
    </border>
    <border>
      <left/>
      <right/>
      <top style="double">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top/>
      <bottom/>
      <diagonal/>
    </border>
    <border>
      <left style="hair">
        <color indexed="64"/>
      </left>
      <right/>
      <top/>
      <bottom style="thin">
        <color indexed="64"/>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style="hair">
        <color indexed="64"/>
      </right>
      <top style="double">
        <color indexed="64"/>
      </top>
      <bottom/>
      <diagonal/>
    </border>
    <border>
      <left style="hair">
        <color indexed="64"/>
      </left>
      <right style="hair">
        <color indexed="64"/>
      </right>
      <top style="double">
        <color indexed="64"/>
      </top>
      <bottom/>
      <diagonal/>
    </border>
    <border>
      <left/>
      <right/>
      <top/>
      <bottom style="double">
        <color indexed="64"/>
      </bottom>
      <diagonal/>
    </border>
    <border>
      <left/>
      <right style="hair">
        <color indexed="64"/>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s>
  <cellStyleXfs count="3">
    <xf numFmtId="0" fontId="0" fillId="0" borderId="0">
      <alignment vertical="center"/>
    </xf>
    <xf numFmtId="0" fontId="20" fillId="0" borderId="0">
      <alignment vertical="center"/>
    </xf>
    <xf numFmtId="0" fontId="29" fillId="0" borderId="0" applyNumberFormat="0" applyFill="0" applyBorder="0" applyAlignment="0" applyProtection="0">
      <alignment vertical="center"/>
    </xf>
  </cellStyleXfs>
  <cellXfs count="265">
    <xf numFmtId="0" fontId="0" fillId="0" borderId="0" xfId="0">
      <alignment vertical="center"/>
    </xf>
    <xf numFmtId="0" fontId="21" fillId="2" borderId="0" xfId="0" applyFont="1" applyFill="1" applyAlignment="1" applyProtection="1">
      <alignment horizontal="center" vertical="center"/>
    </xf>
    <xf numFmtId="0" fontId="21" fillId="2" borderId="0" xfId="0" applyFont="1" applyFill="1" applyProtection="1">
      <alignment vertical="center"/>
    </xf>
    <xf numFmtId="0" fontId="21" fillId="2" borderId="0" xfId="0" quotePrefix="1" applyFont="1" applyFill="1" applyProtection="1">
      <alignment vertical="center"/>
    </xf>
    <xf numFmtId="0" fontId="20" fillId="0" borderId="0" xfId="0" applyFont="1">
      <alignment vertical="center"/>
    </xf>
    <xf numFmtId="49" fontId="20" fillId="0" borderId="0" xfId="0" applyNumberFormat="1" applyFont="1">
      <alignment vertical="center"/>
    </xf>
    <xf numFmtId="0" fontId="20" fillId="2" borderId="0" xfId="0" applyFont="1" applyFill="1">
      <alignment vertical="center"/>
    </xf>
    <xf numFmtId="0" fontId="21" fillId="3" borderId="1" xfId="0" applyFont="1" applyFill="1" applyBorder="1" applyAlignment="1" applyProtection="1">
      <alignment horizontal="center" vertical="center" shrinkToFit="1"/>
      <protection locked="0"/>
    </xf>
    <xf numFmtId="49" fontId="21" fillId="3" borderId="2" xfId="0" applyNumberFormat="1" applyFont="1" applyFill="1" applyBorder="1" applyAlignment="1" applyProtection="1">
      <alignment horizontal="center" vertical="center" shrinkToFit="1"/>
      <protection locked="0"/>
    </xf>
    <xf numFmtId="49" fontId="21" fillId="3" borderId="3" xfId="0" applyNumberFormat="1" applyFont="1" applyFill="1" applyBorder="1" applyAlignment="1" applyProtection="1">
      <alignment horizontal="center" vertical="center" shrinkToFit="1"/>
      <protection locked="0"/>
    </xf>
    <xf numFmtId="49" fontId="21" fillId="3" borderId="4" xfId="0" applyNumberFormat="1" applyFont="1" applyFill="1" applyBorder="1" applyAlignment="1" applyProtection="1">
      <alignment horizontal="center" vertical="center" shrinkToFit="1"/>
      <protection locked="0"/>
    </xf>
    <xf numFmtId="0" fontId="21" fillId="3" borderId="5" xfId="0" applyFont="1" applyFill="1" applyBorder="1" applyAlignment="1" applyProtection="1">
      <alignment horizontal="center" vertical="center" shrinkToFit="1"/>
      <protection locked="0"/>
    </xf>
    <xf numFmtId="0" fontId="21" fillId="3" borderId="6" xfId="0" applyFont="1" applyFill="1" applyBorder="1" applyAlignment="1" applyProtection="1">
      <alignment horizontal="center" vertical="center" shrinkToFit="1"/>
      <protection locked="0"/>
    </xf>
    <xf numFmtId="49" fontId="21" fillId="3" borderId="7" xfId="0" applyNumberFormat="1" applyFont="1" applyFill="1" applyBorder="1" applyAlignment="1" applyProtection="1">
      <alignment horizontal="center" vertical="center" shrinkToFit="1"/>
      <protection locked="0"/>
    </xf>
    <xf numFmtId="49" fontId="21" fillId="3" borderId="8" xfId="0" applyNumberFormat="1" applyFont="1" applyFill="1" applyBorder="1" applyAlignment="1" applyProtection="1">
      <alignment horizontal="center" vertical="center" shrinkToFit="1"/>
      <protection locked="0"/>
    </xf>
    <xf numFmtId="49" fontId="21" fillId="3" borderId="9" xfId="0" applyNumberFormat="1" applyFont="1" applyFill="1" applyBorder="1" applyAlignment="1" applyProtection="1">
      <alignment horizontal="center" vertical="center" shrinkToFit="1"/>
      <protection locked="0"/>
    </xf>
    <xf numFmtId="0" fontId="21" fillId="3" borderId="10" xfId="0" applyFont="1" applyFill="1" applyBorder="1" applyAlignment="1" applyProtection="1">
      <alignment horizontal="center" vertical="center" shrinkToFit="1"/>
      <protection locked="0"/>
    </xf>
    <xf numFmtId="0" fontId="19" fillId="0" borderId="0" xfId="0" applyFont="1">
      <alignment vertical="center"/>
    </xf>
    <xf numFmtId="49" fontId="19" fillId="0" borderId="0" xfId="0" applyNumberFormat="1" applyFont="1">
      <alignment vertical="center"/>
    </xf>
    <xf numFmtId="0" fontId="20" fillId="0" borderId="0" xfId="0" applyNumberFormat="1" applyFont="1">
      <alignment vertical="center"/>
    </xf>
    <xf numFmtId="0" fontId="21" fillId="0" borderId="0" xfId="0" applyFont="1" applyFill="1" applyAlignment="1" applyProtection="1">
      <alignment horizontal="center" vertical="center"/>
    </xf>
    <xf numFmtId="0" fontId="21" fillId="0" borderId="0" xfId="0" applyFont="1" applyFill="1" applyAlignment="1" applyProtection="1">
      <alignment horizontal="center" vertical="center" shrinkToFit="1"/>
    </xf>
    <xf numFmtId="0" fontId="21" fillId="0" borderId="0" xfId="0" applyFont="1" applyFill="1" applyProtection="1">
      <alignment vertical="center"/>
    </xf>
    <xf numFmtId="0" fontId="21" fillId="0" borderId="0" xfId="0" applyFont="1" applyFill="1" applyAlignment="1" applyProtection="1">
      <alignment vertical="center" shrinkToFit="1"/>
    </xf>
    <xf numFmtId="0" fontId="21" fillId="0" borderId="0" xfId="0" quotePrefix="1" applyFont="1" applyFill="1" applyProtection="1">
      <alignment vertical="center"/>
    </xf>
    <xf numFmtId="0" fontId="21" fillId="2" borderId="0" xfId="0" applyFont="1" applyFill="1" applyAlignment="1" applyProtection="1">
      <alignment vertical="center" shrinkToFit="1"/>
    </xf>
    <xf numFmtId="0" fontId="21" fillId="2" borderId="0" xfId="0" applyFont="1" applyFill="1" applyAlignment="1" applyProtection="1">
      <alignment horizontal="left" vertical="center"/>
    </xf>
    <xf numFmtId="0" fontId="19" fillId="0" borderId="0" xfId="0" applyNumberFormat="1" applyFont="1">
      <alignment vertical="center"/>
    </xf>
    <xf numFmtId="0" fontId="21" fillId="3" borderId="11" xfId="0" applyFont="1" applyFill="1" applyBorder="1" applyAlignment="1" applyProtection="1">
      <alignment horizontal="center" vertical="center" shrinkToFit="1"/>
      <protection locked="0"/>
    </xf>
    <xf numFmtId="0" fontId="21" fillId="3" borderId="12" xfId="0" applyFont="1" applyFill="1" applyBorder="1" applyAlignment="1" applyProtection="1">
      <alignment horizontal="center" vertical="center" shrinkToFit="1"/>
      <protection locked="0"/>
    </xf>
    <xf numFmtId="0" fontId="21" fillId="3" borderId="13" xfId="0" applyFont="1" applyFill="1" applyBorder="1" applyAlignment="1" applyProtection="1">
      <alignment horizontal="center" vertical="center" shrinkToFit="1"/>
      <protection locked="0"/>
    </xf>
    <xf numFmtId="0" fontId="21" fillId="3" borderId="14" xfId="0" applyFont="1" applyFill="1" applyBorder="1" applyAlignment="1" applyProtection="1">
      <alignment horizontal="center" vertical="center" shrinkToFit="1"/>
      <protection locked="0"/>
    </xf>
    <xf numFmtId="0" fontId="21" fillId="3" borderId="15" xfId="0" applyFont="1" applyFill="1" applyBorder="1" applyAlignment="1" applyProtection="1">
      <alignment horizontal="center" vertical="center" shrinkToFit="1"/>
      <protection locked="0"/>
    </xf>
    <xf numFmtId="0" fontId="21" fillId="3" borderId="16" xfId="0" applyFont="1" applyFill="1" applyBorder="1" applyAlignment="1" applyProtection="1">
      <alignment horizontal="center" vertical="center" shrinkToFit="1"/>
      <protection locked="0"/>
    </xf>
    <xf numFmtId="49" fontId="21" fillId="2" borderId="0" xfId="0" quotePrefix="1" applyNumberFormat="1" applyFont="1" applyFill="1" applyProtection="1">
      <alignment vertical="center"/>
    </xf>
    <xf numFmtId="49" fontId="21" fillId="2" borderId="0" xfId="0" applyNumberFormat="1" applyFont="1" applyFill="1" applyProtection="1">
      <alignment vertical="center"/>
    </xf>
    <xf numFmtId="49" fontId="21" fillId="0" borderId="0" xfId="0" quotePrefix="1" applyNumberFormat="1" applyFont="1" applyFill="1" applyProtection="1">
      <alignment vertical="center"/>
    </xf>
    <xf numFmtId="49" fontId="21" fillId="0" borderId="0" xfId="0" applyNumberFormat="1" applyFont="1" applyFill="1" applyProtection="1">
      <alignment vertical="center"/>
    </xf>
    <xf numFmtId="49" fontId="21" fillId="0" borderId="0" xfId="0" applyNumberFormat="1" applyFont="1" applyFill="1" applyAlignment="1" applyProtection="1">
      <alignment horizontal="center" vertical="center"/>
    </xf>
    <xf numFmtId="0" fontId="19" fillId="0" borderId="0" xfId="0" applyNumberFormat="1" applyFont="1" applyAlignment="1"/>
    <xf numFmtId="0" fontId="19" fillId="0" borderId="0" xfId="0" applyFont="1" applyAlignment="1">
      <alignment horizontal="center" vertical="center"/>
    </xf>
    <xf numFmtId="0" fontId="19" fillId="0" borderId="0" xfId="0" applyNumberFormat="1" applyFont="1" applyAlignment="1">
      <alignment horizontal="center" vertical="center"/>
    </xf>
    <xf numFmtId="0" fontId="19" fillId="2" borderId="0" xfId="0" applyNumberFormat="1" applyFont="1" applyFill="1" applyAlignment="1"/>
    <xf numFmtId="0" fontId="19" fillId="2" borderId="0" xfId="0" applyNumberFormat="1" applyFont="1" applyFill="1">
      <alignment vertical="center"/>
    </xf>
    <xf numFmtId="49" fontId="20" fillId="0" borderId="0" xfId="0" applyNumberFormat="1" applyFont="1" applyFill="1">
      <alignment vertical="center"/>
    </xf>
    <xf numFmtId="0" fontId="20" fillId="0" borderId="0" xfId="0" applyFont="1" applyFill="1">
      <alignment vertical="center"/>
    </xf>
    <xf numFmtId="0" fontId="11" fillId="0" borderId="0" xfId="0" applyFont="1" applyAlignment="1">
      <alignment vertical="center"/>
    </xf>
    <xf numFmtId="0" fontId="0" fillId="0" borderId="0" xfId="0" applyAlignment="1"/>
    <xf numFmtId="0" fontId="13" fillId="0" borderId="0" xfId="0" applyFont="1" applyBorder="1" applyAlignment="1">
      <alignment vertical="center"/>
    </xf>
    <xf numFmtId="177" fontId="13" fillId="0" borderId="0" xfId="0" applyNumberFormat="1" applyFont="1" applyBorder="1" applyAlignment="1">
      <alignment vertical="center"/>
    </xf>
    <xf numFmtId="0" fontId="12" fillId="0" borderId="0" xfId="0" applyFont="1" applyBorder="1" applyAlignment="1"/>
    <xf numFmtId="0" fontId="13" fillId="0" borderId="17" xfId="0" applyFont="1" applyBorder="1" applyAlignment="1">
      <alignment vertical="center"/>
    </xf>
    <xf numFmtId="0" fontId="13" fillId="0" borderId="0" xfId="0" applyFont="1" applyBorder="1" applyAlignment="1"/>
    <xf numFmtId="0" fontId="13" fillId="0" borderId="18" xfId="0" applyFont="1" applyBorder="1" applyAlignment="1">
      <alignment vertical="center"/>
    </xf>
    <xf numFmtId="177" fontId="13" fillId="0" borderId="0" xfId="0" applyNumberFormat="1" applyFont="1" applyBorder="1" applyAlignment="1"/>
    <xf numFmtId="0" fontId="13" fillId="0" borderId="19" xfId="0" applyFont="1" applyBorder="1" applyAlignment="1">
      <alignment vertical="center"/>
    </xf>
    <xf numFmtId="177" fontId="13" fillId="0" borderId="19" xfId="0" applyNumberFormat="1" applyFont="1" applyBorder="1" applyAlignment="1">
      <alignment vertical="center"/>
    </xf>
    <xf numFmtId="0" fontId="12" fillId="0" borderId="0" xfId="0" applyFont="1" applyBorder="1" applyAlignment="1">
      <alignment horizontal="center" vertical="center"/>
    </xf>
    <xf numFmtId="0" fontId="13" fillId="0" borderId="20" xfId="0" applyFont="1" applyBorder="1" applyAlignment="1">
      <alignment vertical="center"/>
    </xf>
    <xf numFmtId="0" fontId="13" fillId="0" borderId="21" xfId="0" applyFont="1" applyBorder="1" applyAlignment="1">
      <alignment vertical="center"/>
    </xf>
    <xf numFmtId="0" fontId="13" fillId="0" borderId="0" xfId="0" applyFont="1" applyBorder="1" applyAlignment="1">
      <alignment horizontal="left" vertical="center"/>
    </xf>
    <xf numFmtId="0" fontId="13" fillId="0" borderId="18" xfId="0" applyFont="1" applyBorder="1" applyAlignment="1">
      <alignment horizontal="left" vertical="center"/>
    </xf>
    <xf numFmtId="0" fontId="12" fillId="0" borderId="17" xfId="0" applyFont="1" applyBorder="1" applyAlignment="1"/>
    <xf numFmtId="0" fontId="12" fillId="0" borderId="18" xfId="0" applyFont="1" applyBorder="1" applyAlignment="1"/>
    <xf numFmtId="177" fontId="12" fillId="0" borderId="0" xfId="0" applyNumberFormat="1" applyFont="1" applyBorder="1" applyAlignment="1">
      <alignment horizontal="center"/>
    </xf>
    <xf numFmtId="177" fontId="12" fillId="0" borderId="0" xfId="0" applyNumberFormat="1" applyFont="1" applyBorder="1" applyAlignment="1"/>
    <xf numFmtId="0" fontId="12" fillId="0" borderId="0" xfId="0" applyFont="1" applyBorder="1" applyAlignment="1">
      <alignment horizontal="center"/>
    </xf>
    <xf numFmtId="0" fontId="12" fillId="0" borderId="0" xfId="0" applyFont="1" applyAlignment="1"/>
    <xf numFmtId="0" fontId="0" fillId="0" borderId="0" xfId="0" applyFont="1" applyAlignment="1"/>
    <xf numFmtId="177" fontId="17" fillId="0" borderId="0" xfId="0" applyNumberFormat="1" applyFont="1" applyBorder="1" applyAlignment="1"/>
    <xf numFmtId="177" fontId="17" fillId="0" borderId="8" xfId="0" applyNumberFormat="1" applyFont="1" applyBorder="1" applyAlignment="1"/>
    <xf numFmtId="0" fontId="22" fillId="0" borderId="22" xfId="0" applyFont="1" applyBorder="1" applyAlignment="1">
      <alignment horizontal="center" vertical="center"/>
    </xf>
    <xf numFmtId="0" fontId="21" fillId="0" borderId="0" xfId="0" applyNumberFormat="1" applyFont="1" applyFill="1" applyAlignment="1" applyProtection="1">
      <alignment horizontal="center" vertical="center"/>
    </xf>
    <xf numFmtId="0" fontId="21" fillId="2" borderId="0" xfId="0" applyNumberFormat="1" applyFont="1" applyFill="1" applyProtection="1">
      <alignment vertical="center"/>
    </xf>
    <xf numFmtId="0" fontId="21" fillId="0" borderId="0" xfId="0" applyNumberFormat="1" applyFont="1" applyFill="1" applyProtection="1">
      <alignment vertical="center"/>
    </xf>
    <xf numFmtId="0" fontId="19" fillId="2" borderId="0" xfId="0" applyFont="1" applyFill="1" applyAlignment="1" applyProtection="1">
      <alignment horizontal="center" vertical="center"/>
    </xf>
    <xf numFmtId="0" fontId="19" fillId="0" borderId="0" xfId="0" applyNumberFormat="1" applyFont="1" applyFill="1" applyAlignment="1"/>
    <xf numFmtId="0" fontId="19" fillId="0" borderId="0" xfId="0" applyNumberFormat="1" applyFont="1" applyFill="1">
      <alignment vertical="center"/>
    </xf>
    <xf numFmtId="177" fontId="17" fillId="0" borderId="23" xfId="0" applyNumberFormat="1" applyFont="1" applyBorder="1" applyAlignment="1"/>
    <xf numFmtId="0" fontId="16" fillId="0" borderId="0" xfId="0" applyFont="1" applyBorder="1" applyAlignment="1">
      <alignment horizontal="center"/>
    </xf>
    <xf numFmtId="177" fontId="14" fillId="0" borderId="0" xfId="0" applyNumberFormat="1" applyFont="1" applyBorder="1" applyAlignment="1">
      <alignment horizontal="center"/>
    </xf>
    <xf numFmtId="0" fontId="13" fillId="0" borderId="24" xfId="0" applyFont="1" applyBorder="1" applyAlignment="1">
      <alignment vertical="center"/>
    </xf>
    <xf numFmtId="0" fontId="21" fillId="3" borderId="0" xfId="0" applyFont="1" applyFill="1" applyBorder="1" applyProtection="1">
      <alignment vertical="center"/>
    </xf>
    <xf numFmtId="0" fontId="23" fillId="3" borderId="0" xfId="0" applyFont="1" applyFill="1" applyBorder="1" applyAlignment="1" applyProtection="1">
      <alignment horizontal="right" vertical="center"/>
    </xf>
    <xf numFmtId="0" fontId="24" fillId="3" borderId="0" xfId="0" applyFont="1" applyFill="1" applyBorder="1" applyAlignment="1" applyProtection="1">
      <alignment horizontal="center" vertical="center" shrinkToFit="1"/>
    </xf>
    <xf numFmtId="0" fontId="23" fillId="3" borderId="0" xfId="0" applyFont="1" applyFill="1" applyBorder="1" applyAlignment="1" applyProtection="1">
      <alignment horizontal="center" vertical="center"/>
    </xf>
    <xf numFmtId="0" fontId="21" fillId="3" borderId="0" xfId="0" applyFont="1" applyFill="1" applyProtection="1">
      <alignment vertical="center"/>
    </xf>
    <xf numFmtId="0" fontId="0" fillId="0" borderId="0" xfId="0" applyFill="1" applyProtection="1">
      <alignment vertical="center"/>
    </xf>
    <xf numFmtId="0" fontId="21" fillId="3" borderId="0" xfId="0" applyFont="1" applyFill="1" applyAlignment="1" applyProtection="1">
      <alignment horizontal="center" vertical="center"/>
    </xf>
    <xf numFmtId="0" fontId="21" fillId="3" borderId="0" xfId="0" applyFont="1" applyFill="1" applyAlignment="1" applyProtection="1">
      <alignment horizontal="left" vertical="center"/>
    </xf>
    <xf numFmtId="0" fontId="21" fillId="0" borderId="0" xfId="0" applyFont="1" applyProtection="1">
      <alignment vertical="center"/>
    </xf>
    <xf numFmtId="0" fontId="0" fillId="0" borderId="0" xfId="0" applyProtection="1">
      <alignment vertical="center"/>
    </xf>
    <xf numFmtId="0" fontId="21" fillId="0" borderId="0" xfId="0" applyFont="1" applyFill="1" applyBorder="1" applyAlignment="1" applyProtection="1">
      <alignment horizontal="center" vertical="center"/>
    </xf>
    <xf numFmtId="0" fontId="21" fillId="3" borderId="25" xfId="0" applyFont="1" applyFill="1" applyBorder="1" applyAlignment="1" applyProtection="1">
      <alignment horizontal="center" vertical="center" shrinkToFit="1"/>
    </xf>
    <xf numFmtId="0" fontId="19" fillId="0" borderId="0" xfId="0" applyFont="1" applyProtection="1">
      <alignment vertical="center"/>
    </xf>
    <xf numFmtId="0" fontId="21" fillId="3" borderId="26" xfId="0" applyFont="1" applyFill="1" applyBorder="1" applyAlignment="1" applyProtection="1">
      <alignment horizontal="center" vertical="center"/>
    </xf>
    <xf numFmtId="0" fontId="0" fillId="2" borderId="0" xfId="0" applyFill="1" applyProtection="1">
      <alignment vertical="center"/>
    </xf>
    <xf numFmtId="0" fontId="21" fillId="3" borderId="27" xfId="0" applyFont="1" applyFill="1" applyBorder="1" applyAlignment="1" applyProtection="1">
      <alignment horizontal="center" vertical="center"/>
    </xf>
    <xf numFmtId="0" fontId="21" fillId="3" borderId="28" xfId="0" applyFont="1" applyFill="1" applyBorder="1" applyAlignment="1" applyProtection="1">
      <alignment horizontal="center" vertical="center"/>
    </xf>
    <xf numFmtId="0" fontId="21" fillId="3" borderId="29" xfId="0" applyFont="1" applyFill="1" applyBorder="1" applyProtection="1">
      <alignment vertical="center"/>
    </xf>
    <xf numFmtId="0" fontId="21" fillId="3" borderId="24" xfId="0" applyFont="1" applyFill="1" applyBorder="1" applyProtection="1">
      <alignment vertical="center"/>
    </xf>
    <xf numFmtId="0" fontId="23" fillId="3" borderId="24" xfId="0" applyFont="1" applyFill="1" applyBorder="1" applyAlignment="1" applyProtection="1">
      <alignment horizontal="right" vertical="center"/>
    </xf>
    <xf numFmtId="0" fontId="23" fillId="3" borderId="30" xfId="0" applyFont="1" applyFill="1" applyBorder="1" applyAlignment="1" applyProtection="1">
      <alignment horizontal="center" vertical="center"/>
    </xf>
    <xf numFmtId="176" fontId="21" fillId="3" borderId="0" xfId="0" applyNumberFormat="1" applyFont="1" applyFill="1" applyAlignment="1" applyProtection="1">
      <alignment horizontal="right" vertical="center"/>
    </xf>
    <xf numFmtId="0" fontId="24" fillId="3" borderId="0" xfId="0" applyFont="1" applyFill="1" applyAlignment="1" applyProtection="1">
      <alignment horizontal="right" vertical="center"/>
    </xf>
    <xf numFmtId="0" fontId="23" fillId="3" borderId="0" xfId="0" applyFont="1" applyFill="1" applyAlignment="1" applyProtection="1">
      <alignment horizontal="center" vertical="center"/>
    </xf>
    <xf numFmtId="0" fontId="21" fillId="3" borderId="28" xfId="0" applyFont="1" applyFill="1" applyBorder="1" applyAlignment="1" applyProtection="1">
      <alignment horizontal="center" vertical="center" shrinkToFit="1"/>
    </xf>
    <xf numFmtId="0" fontId="20" fillId="0" borderId="0" xfId="0" applyFont="1" applyProtection="1">
      <alignment vertical="center"/>
    </xf>
    <xf numFmtId="0" fontId="20" fillId="0" borderId="0" xfId="0" applyFont="1" applyFill="1" applyProtection="1">
      <alignment vertical="center"/>
    </xf>
    <xf numFmtId="0" fontId="20" fillId="0" borderId="0" xfId="0" applyFont="1" applyFill="1" applyAlignment="1" applyProtection="1">
      <alignment vertical="center" shrinkToFit="1"/>
    </xf>
    <xf numFmtId="49" fontId="19" fillId="0" borderId="0" xfId="0" applyNumberFormat="1" applyFont="1" applyProtection="1">
      <alignment vertical="center"/>
    </xf>
    <xf numFmtId="0" fontId="19" fillId="0" borderId="0" xfId="0" applyFont="1" applyFill="1" applyProtection="1">
      <alignment vertical="center"/>
    </xf>
    <xf numFmtId="0" fontId="19" fillId="0" borderId="0" xfId="0" applyFont="1" applyFill="1" applyAlignment="1" applyProtection="1">
      <alignment vertical="center" shrinkToFit="1"/>
    </xf>
    <xf numFmtId="0" fontId="23" fillId="3" borderId="31" xfId="0" applyFont="1" applyFill="1" applyBorder="1" applyAlignment="1" applyProtection="1">
      <alignment horizontal="center" vertical="center" shrinkToFit="1"/>
    </xf>
    <xf numFmtId="0" fontId="24" fillId="3" borderId="24" xfId="0" applyFont="1" applyFill="1" applyBorder="1" applyAlignment="1" applyProtection="1">
      <alignment horizontal="center" vertical="center" shrinkToFit="1"/>
    </xf>
    <xf numFmtId="0" fontId="21" fillId="3" borderId="24" xfId="0" applyFont="1" applyFill="1" applyBorder="1" applyProtection="1">
      <alignment vertical="center"/>
    </xf>
    <xf numFmtId="0" fontId="0" fillId="0" borderId="0" xfId="0" applyNumberFormat="1" applyProtection="1">
      <alignment vertical="center"/>
    </xf>
    <xf numFmtId="49" fontId="20" fillId="0" borderId="0" xfId="0" applyNumberFormat="1" applyFont="1" applyProtection="1">
      <alignment vertical="center"/>
    </xf>
    <xf numFmtId="176" fontId="21" fillId="3" borderId="0" xfId="0" applyNumberFormat="1" applyFont="1" applyFill="1" applyAlignment="1" applyProtection="1">
      <alignment horizontal="right" vertical="center"/>
    </xf>
    <xf numFmtId="0" fontId="23" fillId="3" borderId="32" xfId="0" applyFont="1" applyFill="1" applyBorder="1" applyAlignment="1" applyProtection="1">
      <alignment horizontal="center" vertical="center" wrapText="1" shrinkToFit="1"/>
    </xf>
    <xf numFmtId="0" fontId="23" fillId="3" borderId="0" xfId="0" applyFont="1" applyFill="1" applyAlignment="1" applyProtection="1">
      <alignment horizontal="right" vertical="center"/>
    </xf>
    <xf numFmtId="0" fontId="24" fillId="0" borderId="0" xfId="0" applyFont="1" applyFill="1" applyAlignment="1" applyProtection="1">
      <alignment horizontal="right" vertical="center"/>
    </xf>
    <xf numFmtId="0" fontId="25" fillId="3" borderId="0" xfId="0" applyFont="1" applyFill="1" applyAlignment="1" applyProtection="1">
      <alignment horizontal="right" vertical="center"/>
    </xf>
    <xf numFmtId="0" fontId="25" fillId="3" borderId="0" xfId="0" applyFont="1" applyFill="1" applyAlignment="1" applyProtection="1">
      <alignment horizontal="center" vertical="center"/>
    </xf>
    <xf numFmtId="176" fontId="21" fillId="3" borderId="0" xfId="0" applyNumberFormat="1" applyFont="1" applyFill="1" applyAlignment="1" applyProtection="1">
      <alignment horizontal="right" vertical="center"/>
      <protection locked="0"/>
    </xf>
    <xf numFmtId="0" fontId="24" fillId="3" borderId="0" xfId="0" applyFont="1" applyFill="1" applyAlignment="1" applyProtection="1">
      <alignment horizontal="center" vertical="center"/>
    </xf>
    <xf numFmtId="177" fontId="13" fillId="0" borderId="0" xfId="0" applyNumberFormat="1" applyFont="1" applyBorder="1" applyAlignment="1">
      <alignment horizontal="center" vertical="center"/>
    </xf>
    <xf numFmtId="0" fontId="13" fillId="0" borderId="0" xfId="0" applyFont="1" applyBorder="1" applyAlignment="1">
      <alignment horizontal="center" vertical="center"/>
    </xf>
    <xf numFmtId="0" fontId="0" fillId="0" borderId="17" xfId="0" applyFill="1" applyBorder="1" applyAlignment="1">
      <alignment vertical="center"/>
    </xf>
    <xf numFmtId="0" fontId="0" fillId="0" borderId="18" xfId="0" applyFill="1" applyBorder="1" applyAlignment="1">
      <alignment vertical="center"/>
    </xf>
    <xf numFmtId="0" fontId="0" fillId="0" borderId="0" xfId="0" applyBorder="1">
      <alignment vertical="center"/>
    </xf>
    <xf numFmtId="0" fontId="30" fillId="0" borderId="0" xfId="0" applyFont="1" applyAlignment="1">
      <alignment horizontal="center" vertical="center"/>
    </xf>
    <xf numFmtId="0" fontId="22" fillId="0" borderId="0" xfId="0" applyFont="1" applyBorder="1">
      <alignment vertical="center"/>
    </xf>
    <xf numFmtId="0" fontId="0" fillId="0" borderId="0" xfId="0" applyBorder="1" applyAlignment="1">
      <alignment horizontal="center" vertical="center"/>
    </xf>
    <xf numFmtId="0" fontId="22" fillId="0" borderId="22" xfId="0" applyFont="1" applyBorder="1" applyProtection="1">
      <alignment vertical="center"/>
      <protection locked="0"/>
    </xf>
    <xf numFmtId="0" fontId="22" fillId="0" borderId="0" xfId="0" applyFont="1" applyBorder="1" applyProtection="1">
      <alignment vertical="center"/>
      <protection locked="0"/>
    </xf>
    <xf numFmtId="0" fontId="0" fillId="4" borderId="0" xfId="0" applyFill="1" applyProtection="1">
      <alignment vertical="center"/>
      <protection locked="0"/>
    </xf>
    <xf numFmtId="0" fontId="20" fillId="0" borderId="0" xfId="1" applyProtection="1">
      <alignment vertical="center"/>
    </xf>
    <xf numFmtId="49" fontId="20" fillId="0" borderId="0" xfId="1" applyNumberFormat="1" applyProtection="1">
      <alignment vertical="center"/>
    </xf>
    <xf numFmtId="0" fontId="19" fillId="0" borderId="22" xfId="0" applyFont="1" applyFill="1" applyBorder="1" applyAlignment="1" applyProtection="1">
      <alignment horizontal="center" vertical="center"/>
    </xf>
    <xf numFmtId="0" fontId="12" fillId="3" borderId="6" xfId="0" applyFont="1" applyFill="1" applyBorder="1" applyAlignment="1" applyProtection="1">
      <alignment horizontal="center" vertical="center" shrinkToFit="1"/>
      <protection locked="0"/>
    </xf>
    <xf numFmtId="0" fontId="32" fillId="0" borderId="0" xfId="0" applyFont="1" applyBorder="1" applyAlignment="1">
      <alignment horizontal="center"/>
    </xf>
    <xf numFmtId="0" fontId="12" fillId="0" borderId="0" xfId="0" applyFont="1" applyBorder="1" applyAlignment="1">
      <alignment vertical="center"/>
    </xf>
    <xf numFmtId="0" fontId="12" fillId="0" borderId="18" xfId="0" applyFont="1" applyBorder="1" applyAlignment="1">
      <alignment vertical="center"/>
    </xf>
    <xf numFmtId="0" fontId="19" fillId="5" borderId="0" xfId="0" applyFont="1" applyFill="1">
      <alignment vertical="center"/>
    </xf>
    <xf numFmtId="0" fontId="19" fillId="6" borderId="0" xfId="0" applyFont="1" applyFill="1">
      <alignment vertical="center"/>
    </xf>
    <xf numFmtId="0" fontId="33" fillId="5" borderId="22" xfId="0" applyFont="1" applyFill="1" applyBorder="1">
      <alignment vertical="center"/>
    </xf>
    <xf numFmtId="0" fontId="33" fillId="6" borderId="22" xfId="0" applyFont="1" applyFill="1" applyBorder="1">
      <alignment vertical="center"/>
    </xf>
    <xf numFmtId="0" fontId="32" fillId="0" borderId="0" xfId="0" applyFont="1" applyBorder="1" applyAlignment="1">
      <alignment horizontal="left"/>
    </xf>
    <xf numFmtId="0" fontId="22" fillId="0" borderId="22" xfId="0" applyFont="1" applyFill="1" applyBorder="1" applyAlignment="1" applyProtection="1">
      <alignment horizontal="center" vertical="center"/>
      <protection locked="0"/>
    </xf>
    <xf numFmtId="0" fontId="22" fillId="2" borderId="22" xfId="0" applyFont="1" applyFill="1" applyBorder="1" applyAlignment="1">
      <alignment horizontal="center" vertical="center"/>
    </xf>
    <xf numFmtId="0" fontId="22" fillId="2" borderId="22" xfId="0" applyFont="1" applyFill="1" applyBorder="1" applyAlignment="1" applyProtection="1">
      <alignment horizontal="center" vertical="center"/>
    </xf>
    <xf numFmtId="0" fontId="34" fillId="0" borderId="22" xfId="2" applyFont="1" applyBorder="1" applyProtection="1">
      <alignment vertical="center"/>
      <protection locked="0"/>
    </xf>
    <xf numFmtId="0" fontId="22" fillId="0" borderId="22" xfId="0" applyFont="1" applyBorder="1" applyAlignment="1">
      <alignment horizontal="left" vertical="center" wrapText="1"/>
    </xf>
    <xf numFmtId="0" fontId="22" fillId="0" borderId="22" xfId="0" applyFont="1" applyBorder="1" applyAlignment="1">
      <alignment horizontal="left" vertical="center"/>
    </xf>
    <xf numFmtId="0" fontId="0" fillId="2" borderId="0" xfId="0" applyFill="1" applyBorder="1" applyAlignment="1">
      <alignment horizontal="left" vertical="top" wrapText="1"/>
    </xf>
    <xf numFmtId="0" fontId="0" fillId="0" borderId="0" xfId="0" applyAlignment="1">
      <alignment horizontal="left" vertical="center" wrapText="1" indent="1"/>
    </xf>
    <xf numFmtId="0" fontId="27" fillId="2" borderId="0" xfId="0" applyFont="1" applyFill="1" applyAlignment="1">
      <alignment vertical="center" wrapText="1"/>
    </xf>
    <xf numFmtId="0" fontId="27" fillId="2" borderId="0" xfId="0" applyFont="1" applyFill="1" applyAlignment="1">
      <alignment horizontal="center" vertical="center"/>
    </xf>
    <xf numFmtId="0" fontId="25" fillId="3" borderId="0" xfId="0" applyFont="1" applyFill="1" applyAlignment="1" applyProtection="1">
      <alignment horizontal="center" vertical="center"/>
    </xf>
    <xf numFmtId="0" fontId="21" fillId="3" borderId="33" xfId="0" applyFont="1" applyFill="1" applyBorder="1" applyAlignment="1" applyProtection="1">
      <alignment horizontal="center" vertical="center" shrinkToFit="1"/>
    </xf>
    <xf numFmtId="0" fontId="21" fillId="3" borderId="25" xfId="0" applyFont="1" applyFill="1" applyBorder="1" applyAlignment="1" applyProtection="1">
      <alignment horizontal="center" vertical="center" shrinkToFit="1"/>
    </xf>
    <xf numFmtId="0" fontId="21" fillId="3" borderId="7" xfId="0" applyFont="1" applyFill="1" applyBorder="1" applyAlignment="1" applyProtection="1">
      <alignment horizontal="left" vertical="center" shrinkToFit="1"/>
      <protection locked="0"/>
    </xf>
    <xf numFmtId="0" fontId="21" fillId="3" borderId="9" xfId="0" applyFont="1" applyFill="1" applyBorder="1" applyAlignment="1" applyProtection="1">
      <alignment horizontal="left" vertical="center" shrinkToFit="1"/>
      <protection locked="0"/>
    </xf>
    <xf numFmtId="0" fontId="21" fillId="3" borderId="34" xfId="0" applyFont="1" applyFill="1" applyBorder="1" applyAlignment="1" applyProtection="1">
      <alignment horizontal="center" vertical="center" shrinkToFit="1"/>
    </xf>
    <xf numFmtId="0" fontId="21" fillId="3" borderId="35" xfId="0" applyFont="1" applyFill="1" applyBorder="1" applyAlignment="1" applyProtection="1">
      <alignment horizontal="center" vertical="center" shrinkToFit="1"/>
    </xf>
    <xf numFmtId="0" fontId="21" fillId="3" borderId="36" xfId="0" applyFont="1" applyFill="1" applyBorder="1" applyAlignment="1" applyProtection="1">
      <alignment horizontal="center" vertical="center" shrinkToFit="1"/>
    </xf>
    <xf numFmtId="0" fontId="21" fillId="3" borderId="37" xfId="0" applyFont="1" applyFill="1" applyBorder="1" applyAlignment="1" applyProtection="1">
      <alignment horizontal="center" vertical="center" shrinkToFit="1"/>
    </xf>
    <xf numFmtId="176" fontId="21" fillId="3" borderId="0" xfId="0" applyNumberFormat="1" applyFont="1" applyFill="1" applyAlignment="1" applyProtection="1">
      <alignment horizontal="right" vertical="center"/>
    </xf>
    <xf numFmtId="0" fontId="24" fillId="3" borderId="24" xfId="0" applyFont="1" applyFill="1" applyBorder="1" applyAlignment="1" applyProtection="1">
      <alignment horizontal="center" vertical="center" shrinkToFit="1"/>
      <protection locked="0"/>
    </xf>
    <xf numFmtId="0" fontId="21" fillId="3" borderId="50" xfId="0" applyFont="1" applyFill="1" applyBorder="1" applyAlignment="1" applyProtection="1">
      <alignment horizontal="left" vertical="center" shrinkToFit="1"/>
      <protection locked="0"/>
    </xf>
    <xf numFmtId="0" fontId="21" fillId="3" borderId="51" xfId="0" applyFont="1" applyFill="1" applyBorder="1" applyAlignment="1" applyProtection="1">
      <alignment horizontal="left" vertical="center" shrinkToFit="1"/>
      <protection locked="0"/>
    </xf>
    <xf numFmtId="0" fontId="21" fillId="3" borderId="43" xfId="0" applyFont="1" applyFill="1" applyBorder="1" applyAlignment="1" applyProtection="1">
      <alignment vertical="center" shrinkToFit="1"/>
    </xf>
    <xf numFmtId="0" fontId="21" fillId="3" borderId="44" xfId="0" applyFont="1" applyFill="1" applyBorder="1" applyAlignment="1" applyProtection="1">
      <alignment vertical="center" shrinkToFit="1"/>
    </xf>
    <xf numFmtId="0" fontId="23" fillId="3" borderId="38" xfId="0" applyFont="1" applyFill="1" applyBorder="1" applyAlignment="1" applyProtection="1">
      <alignment horizontal="center" vertical="center" wrapText="1"/>
    </xf>
    <xf numFmtId="0" fontId="23" fillId="3" borderId="39" xfId="0" applyFont="1" applyFill="1" applyBorder="1" applyAlignment="1" applyProtection="1">
      <alignment horizontal="center" vertical="center"/>
    </xf>
    <xf numFmtId="0" fontId="24" fillId="3" borderId="40" xfId="0" applyFont="1" applyFill="1" applyBorder="1" applyAlignment="1" applyProtection="1">
      <alignment horizontal="center" vertical="center" shrinkToFit="1"/>
      <protection locked="0"/>
    </xf>
    <xf numFmtId="0" fontId="24" fillId="3" borderId="32" xfId="0" applyFont="1" applyFill="1" applyBorder="1" applyAlignment="1" applyProtection="1">
      <alignment horizontal="center" vertical="center" shrinkToFit="1"/>
      <protection locked="0"/>
    </xf>
    <xf numFmtId="0" fontId="24" fillId="3" borderId="41" xfId="0" applyFont="1" applyFill="1" applyBorder="1" applyAlignment="1" applyProtection="1">
      <alignment horizontal="center" vertical="center" shrinkToFit="1"/>
      <protection locked="0"/>
    </xf>
    <xf numFmtId="0" fontId="23" fillId="3" borderId="42" xfId="0" applyFont="1" applyFill="1" applyBorder="1" applyAlignment="1" applyProtection="1">
      <alignment horizontal="center" vertical="center" wrapText="1"/>
    </xf>
    <xf numFmtId="0" fontId="23" fillId="3" borderId="32" xfId="0" applyFont="1" applyFill="1" applyBorder="1" applyAlignment="1" applyProtection="1">
      <alignment horizontal="center" vertical="center" wrapText="1"/>
    </xf>
    <xf numFmtId="0" fontId="21" fillId="3" borderId="40" xfId="0" applyNumberFormat="1" applyFont="1" applyFill="1" applyBorder="1" applyAlignment="1" applyProtection="1">
      <alignment horizontal="center" vertical="center" shrinkToFit="1"/>
      <protection locked="0"/>
    </xf>
    <xf numFmtId="0" fontId="21" fillId="3" borderId="32" xfId="0" applyNumberFormat="1" applyFont="1" applyFill="1" applyBorder="1" applyAlignment="1" applyProtection="1">
      <alignment horizontal="center" vertical="center" shrinkToFit="1"/>
      <protection locked="0"/>
    </xf>
    <xf numFmtId="0" fontId="21" fillId="3" borderId="41" xfId="0" applyNumberFormat="1" applyFont="1" applyFill="1" applyBorder="1" applyAlignment="1" applyProtection="1">
      <alignment horizontal="center" vertical="center" shrinkToFit="1"/>
      <protection locked="0"/>
    </xf>
    <xf numFmtId="0" fontId="23" fillId="3" borderId="45" xfId="0" applyFont="1" applyFill="1" applyBorder="1" applyAlignment="1" applyProtection="1">
      <alignment horizontal="center" vertical="center"/>
    </xf>
    <xf numFmtId="0" fontId="23" fillId="3" borderId="31" xfId="0" applyFont="1" applyFill="1" applyBorder="1" applyAlignment="1" applyProtection="1">
      <alignment horizontal="center" vertical="center"/>
    </xf>
    <xf numFmtId="0" fontId="25" fillId="3" borderId="46" xfId="0" applyFont="1" applyFill="1" applyBorder="1" applyAlignment="1" applyProtection="1">
      <alignment horizontal="center" vertical="center" shrinkToFit="1"/>
      <protection locked="0"/>
    </xf>
    <xf numFmtId="0" fontId="25" fillId="3" borderId="31" xfId="0" applyFont="1" applyFill="1" applyBorder="1" applyAlignment="1" applyProtection="1">
      <alignment horizontal="center" vertical="center" shrinkToFit="1"/>
      <protection locked="0"/>
    </xf>
    <xf numFmtId="0" fontId="25" fillId="3" borderId="47" xfId="0" applyFont="1" applyFill="1" applyBorder="1" applyAlignment="1" applyProtection="1">
      <alignment horizontal="center" vertical="center" shrinkToFit="1"/>
      <protection locked="0"/>
    </xf>
    <xf numFmtId="0" fontId="21" fillId="3" borderId="46" xfId="0" applyNumberFormat="1" applyFont="1" applyFill="1" applyBorder="1" applyAlignment="1" applyProtection="1">
      <alignment horizontal="center" vertical="center" shrinkToFit="1"/>
      <protection locked="0"/>
    </xf>
    <xf numFmtId="0" fontId="21" fillId="3" borderId="31" xfId="0" applyNumberFormat="1" applyFont="1" applyFill="1" applyBorder="1" applyAlignment="1" applyProtection="1">
      <alignment horizontal="center" vertical="center" shrinkToFit="1"/>
      <protection locked="0"/>
    </xf>
    <xf numFmtId="0" fontId="21" fillId="3" borderId="47" xfId="0" applyNumberFormat="1" applyFont="1" applyFill="1" applyBorder="1" applyAlignment="1" applyProtection="1">
      <alignment horizontal="center" vertical="center" shrinkToFit="1"/>
      <protection locked="0"/>
    </xf>
    <xf numFmtId="0" fontId="21" fillId="3" borderId="48" xfId="0" applyFont="1" applyFill="1" applyBorder="1" applyAlignment="1" applyProtection="1">
      <alignment horizontal="center" vertical="center" shrinkToFit="1"/>
    </xf>
    <xf numFmtId="0" fontId="21" fillId="3" borderId="49" xfId="0" applyFont="1" applyFill="1" applyBorder="1" applyAlignment="1" applyProtection="1">
      <alignment horizontal="center" vertical="center" shrinkToFit="1"/>
    </xf>
    <xf numFmtId="176" fontId="21" fillId="3" borderId="0" xfId="0" applyNumberFormat="1" applyFont="1" applyFill="1" applyAlignment="1" applyProtection="1">
      <alignment horizontal="right" vertical="center"/>
      <protection locked="0"/>
    </xf>
    <xf numFmtId="0" fontId="21" fillId="0" borderId="0" xfId="0" applyFont="1" applyFill="1" applyBorder="1" applyAlignment="1" applyProtection="1">
      <alignment horizontal="center" vertical="center"/>
    </xf>
    <xf numFmtId="0" fontId="21" fillId="0" borderId="0" xfId="0" applyFont="1" applyFill="1" applyBorder="1" applyAlignment="1" applyProtection="1">
      <alignment horizontal="center" vertical="center" shrinkToFit="1"/>
      <protection locked="0"/>
    </xf>
    <xf numFmtId="0" fontId="26" fillId="3" borderId="0" xfId="0" applyFont="1" applyFill="1" applyAlignment="1" applyProtection="1">
      <alignment horizontal="center" vertical="center"/>
    </xf>
    <xf numFmtId="0" fontId="25" fillId="3" borderId="0" xfId="0" applyFont="1" applyFill="1" applyAlignment="1" applyProtection="1">
      <alignment horizontal="right" vertical="center"/>
    </xf>
    <xf numFmtId="0" fontId="24" fillId="3" borderId="0" xfId="0" applyFont="1" applyFill="1" applyAlignment="1" applyProtection="1">
      <alignment horizontal="center" vertical="center"/>
    </xf>
    <xf numFmtId="0" fontId="21" fillId="0" borderId="0" xfId="0" applyFont="1" applyFill="1" applyBorder="1" applyAlignment="1" applyProtection="1">
      <alignment horizontal="center" vertical="center" shrinkToFit="1"/>
    </xf>
    <xf numFmtId="49" fontId="21" fillId="3" borderId="52" xfId="0" applyNumberFormat="1" applyFont="1" applyFill="1" applyBorder="1" applyAlignment="1" applyProtection="1">
      <alignment horizontal="center" vertical="center" shrinkToFit="1"/>
    </xf>
    <xf numFmtId="49" fontId="21" fillId="3" borderId="0" xfId="0" applyNumberFormat="1" applyFont="1" applyFill="1" applyBorder="1" applyAlignment="1" applyProtection="1">
      <alignment horizontal="center" vertical="center" shrinkToFit="1"/>
    </xf>
    <xf numFmtId="49" fontId="21" fillId="3" borderId="19" xfId="0" applyNumberFormat="1" applyFont="1" applyFill="1" applyBorder="1" applyAlignment="1" applyProtection="1">
      <alignment horizontal="center" vertical="center" shrinkToFit="1"/>
    </xf>
    <xf numFmtId="49" fontId="21" fillId="3" borderId="35" xfId="0" applyNumberFormat="1" applyFont="1" applyFill="1" applyBorder="1" applyAlignment="1" applyProtection="1">
      <alignment horizontal="center" vertical="center" shrinkToFit="1"/>
      <protection locked="0"/>
    </xf>
    <xf numFmtId="49" fontId="21" fillId="3" borderId="53" xfId="0" applyNumberFormat="1" applyFont="1" applyFill="1" applyBorder="1" applyAlignment="1" applyProtection="1">
      <alignment horizontal="center" vertical="center" shrinkToFit="1"/>
      <protection locked="0"/>
    </xf>
    <xf numFmtId="49" fontId="21" fillId="3" borderId="54" xfId="0" applyNumberFormat="1" applyFont="1" applyFill="1" applyBorder="1" applyAlignment="1" applyProtection="1">
      <alignment horizontal="center" vertical="center" shrinkToFit="1"/>
      <protection locked="0"/>
    </xf>
    <xf numFmtId="49" fontId="21" fillId="3" borderId="55" xfId="0" applyNumberFormat="1" applyFont="1" applyFill="1" applyBorder="1" applyAlignment="1" applyProtection="1">
      <alignment horizontal="center" vertical="center" shrinkToFit="1"/>
    </xf>
    <xf numFmtId="49" fontId="21" fillId="3" borderId="51" xfId="0" applyNumberFormat="1" applyFont="1" applyFill="1" applyBorder="1" applyAlignment="1" applyProtection="1">
      <alignment horizontal="center" vertical="center" shrinkToFit="1"/>
      <protection locked="0"/>
    </xf>
    <xf numFmtId="0" fontId="21" fillId="3" borderId="24" xfId="0" applyFont="1" applyFill="1" applyBorder="1" applyAlignment="1" applyProtection="1">
      <alignment horizontal="center" vertical="center"/>
      <protection locked="0"/>
    </xf>
    <xf numFmtId="0" fontId="21" fillId="3" borderId="43" xfId="0" applyFont="1" applyFill="1" applyBorder="1" applyAlignment="1" applyProtection="1">
      <alignment horizontal="center" vertical="center"/>
    </xf>
    <xf numFmtId="0" fontId="21" fillId="3" borderId="56" xfId="0" applyFont="1" applyFill="1" applyBorder="1" applyAlignment="1" applyProtection="1">
      <alignment horizontal="center" vertical="center"/>
    </xf>
    <xf numFmtId="0" fontId="21" fillId="3" borderId="57" xfId="0" applyFont="1" applyFill="1" applyBorder="1" applyAlignment="1" applyProtection="1">
      <alignment horizontal="center" vertical="center"/>
    </xf>
    <xf numFmtId="0" fontId="21" fillId="3" borderId="34" xfId="0" applyFont="1" applyFill="1" applyBorder="1" applyAlignment="1" applyProtection="1">
      <alignment horizontal="center" vertical="center" shrinkToFit="1"/>
      <protection locked="0"/>
    </xf>
    <xf numFmtId="0" fontId="21" fillId="3" borderId="35" xfId="0" applyFont="1" applyFill="1" applyBorder="1" applyAlignment="1" applyProtection="1">
      <alignment horizontal="center" vertical="center" shrinkToFit="1"/>
      <protection locked="0"/>
    </xf>
    <xf numFmtId="0" fontId="21" fillId="3" borderId="58" xfId="0" applyFont="1" applyFill="1" applyBorder="1" applyAlignment="1" applyProtection="1">
      <alignment horizontal="center" vertical="center" shrinkToFit="1"/>
      <protection locked="0"/>
    </xf>
    <xf numFmtId="0" fontId="21" fillId="3" borderId="53" xfId="0" applyFont="1" applyFill="1" applyBorder="1" applyAlignment="1" applyProtection="1">
      <alignment horizontal="center" vertical="center" shrinkToFit="1"/>
      <protection locked="0"/>
    </xf>
    <xf numFmtId="0" fontId="21" fillId="3" borderId="59" xfId="0" applyFont="1" applyFill="1" applyBorder="1" applyAlignment="1" applyProtection="1">
      <alignment horizontal="center" vertical="center" shrinkToFit="1"/>
      <protection locked="0"/>
    </xf>
    <xf numFmtId="0" fontId="21" fillId="3" borderId="54" xfId="0" applyFont="1" applyFill="1" applyBorder="1" applyAlignment="1" applyProtection="1">
      <alignment horizontal="center" vertical="center" shrinkToFit="1"/>
      <protection locked="0"/>
    </xf>
    <xf numFmtId="0" fontId="21" fillId="3" borderId="33" xfId="0" applyFont="1" applyFill="1" applyBorder="1" applyAlignment="1" applyProtection="1">
      <alignment horizontal="center" vertical="center" shrinkToFit="1"/>
      <protection locked="0"/>
    </xf>
    <xf numFmtId="0" fontId="21" fillId="3" borderId="60" xfId="0" applyFont="1" applyFill="1" applyBorder="1" applyAlignment="1" applyProtection="1">
      <alignment horizontal="center" vertical="center" shrinkToFit="1"/>
      <protection locked="0"/>
    </xf>
    <xf numFmtId="0" fontId="21" fillId="3" borderId="61" xfId="0" applyFont="1" applyFill="1" applyBorder="1" applyAlignment="1" applyProtection="1">
      <alignment horizontal="center" vertical="center" shrinkToFit="1"/>
      <protection locked="0"/>
    </xf>
    <xf numFmtId="49" fontId="21" fillId="3" borderId="34" xfId="0" applyNumberFormat="1" applyFont="1" applyFill="1" applyBorder="1" applyAlignment="1" applyProtection="1">
      <alignment horizontal="center" vertical="center" shrinkToFit="1"/>
      <protection locked="0"/>
    </xf>
    <xf numFmtId="49" fontId="21" fillId="3" borderId="58" xfId="0" applyNumberFormat="1" applyFont="1" applyFill="1" applyBorder="1" applyAlignment="1" applyProtection="1">
      <alignment horizontal="center" vertical="center" shrinkToFit="1"/>
      <protection locked="0"/>
    </xf>
    <xf numFmtId="49" fontId="21" fillId="3" borderId="59" xfId="0" applyNumberFormat="1" applyFont="1" applyFill="1" applyBorder="1" applyAlignment="1" applyProtection="1">
      <alignment horizontal="center" vertical="center" shrinkToFit="1"/>
      <protection locked="0"/>
    </xf>
    <xf numFmtId="49" fontId="21" fillId="3" borderId="52" xfId="0" applyNumberFormat="1" applyFont="1" applyFill="1" applyBorder="1" applyAlignment="1" applyProtection="1">
      <alignment horizontal="center" vertical="center" shrinkToFit="1"/>
      <protection locked="0"/>
    </xf>
    <xf numFmtId="49" fontId="21" fillId="3" borderId="0" xfId="0" applyNumberFormat="1" applyFont="1" applyFill="1" applyBorder="1" applyAlignment="1" applyProtection="1">
      <alignment horizontal="center" vertical="center" shrinkToFit="1"/>
      <protection locked="0"/>
    </xf>
    <xf numFmtId="49" fontId="21" fillId="3" borderId="19" xfId="0" applyNumberFormat="1" applyFont="1" applyFill="1" applyBorder="1" applyAlignment="1" applyProtection="1">
      <alignment horizontal="center" vertical="center" shrinkToFit="1"/>
      <protection locked="0"/>
    </xf>
    <xf numFmtId="0" fontId="21" fillId="3" borderId="62" xfId="0" applyFont="1" applyFill="1" applyBorder="1" applyAlignment="1" applyProtection="1">
      <alignment horizontal="center" vertical="center"/>
    </xf>
    <xf numFmtId="0" fontId="21" fillId="3" borderId="50" xfId="0" applyFont="1" applyFill="1" applyBorder="1" applyAlignment="1" applyProtection="1">
      <alignment horizontal="center" vertical="center" shrinkToFit="1"/>
      <protection locked="0"/>
    </xf>
    <xf numFmtId="0" fontId="21" fillId="3" borderId="51" xfId="0" applyFont="1" applyFill="1" applyBorder="1" applyAlignment="1" applyProtection="1">
      <alignment horizontal="center" vertical="center" shrinkToFit="1"/>
      <protection locked="0"/>
    </xf>
    <xf numFmtId="49" fontId="21" fillId="3" borderId="50" xfId="0" applyNumberFormat="1" applyFont="1" applyFill="1" applyBorder="1" applyAlignment="1" applyProtection="1">
      <alignment horizontal="center" vertical="center" shrinkToFit="1"/>
      <protection locked="0"/>
    </xf>
    <xf numFmtId="0" fontId="21" fillId="3" borderId="63" xfId="0" applyFont="1" applyFill="1" applyBorder="1" applyAlignment="1" applyProtection="1">
      <alignment horizontal="center" vertical="center" shrinkToFit="1"/>
      <protection locked="0"/>
    </xf>
    <xf numFmtId="49" fontId="21" fillId="3" borderId="55" xfId="0" applyNumberFormat="1" applyFont="1" applyFill="1" applyBorder="1" applyAlignment="1" applyProtection="1">
      <alignment horizontal="center" vertical="center" shrinkToFit="1"/>
      <protection locked="0"/>
    </xf>
    <xf numFmtId="0" fontId="21" fillId="3" borderId="52" xfId="0" applyFont="1" applyFill="1" applyBorder="1" applyAlignment="1" applyProtection="1">
      <alignment horizontal="center" vertical="center" shrinkToFit="1"/>
    </xf>
    <xf numFmtId="0" fontId="21" fillId="3" borderId="64" xfId="0" applyFont="1" applyFill="1" applyBorder="1" applyAlignment="1" applyProtection="1">
      <alignment horizontal="center" vertical="center" shrinkToFit="1"/>
    </xf>
    <xf numFmtId="0" fontId="21" fillId="3" borderId="46" xfId="0" applyFont="1" applyFill="1" applyBorder="1" applyAlignment="1" applyProtection="1">
      <alignment horizontal="center" vertical="center" shrinkToFit="1"/>
    </xf>
    <xf numFmtId="0" fontId="21" fillId="3" borderId="31" xfId="0" applyFont="1" applyFill="1" applyBorder="1" applyAlignment="1" applyProtection="1">
      <alignment horizontal="center" vertical="center" shrinkToFit="1"/>
    </xf>
    <xf numFmtId="0" fontId="21" fillId="3" borderId="65" xfId="0" applyFont="1" applyFill="1" applyBorder="1" applyAlignment="1" applyProtection="1">
      <alignment horizontal="center" vertical="center" shrinkToFit="1"/>
    </xf>
    <xf numFmtId="0" fontId="25" fillId="3" borderId="46" xfId="0" applyFont="1" applyFill="1" applyBorder="1" applyAlignment="1" applyProtection="1">
      <alignment horizontal="center" vertical="center" shrinkToFit="1"/>
    </xf>
    <xf numFmtId="0" fontId="25" fillId="3" borderId="31" xfId="0" applyFont="1" applyFill="1" applyBorder="1" applyAlignment="1" applyProtection="1">
      <alignment horizontal="center" vertical="center" shrinkToFit="1"/>
    </xf>
    <xf numFmtId="0" fontId="25" fillId="3" borderId="47" xfId="0" applyFont="1" applyFill="1" applyBorder="1" applyAlignment="1" applyProtection="1">
      <alignment horizontal="center" vertical="center" shrinkToFit="1"/>
    </xf>
    <xf numFmtId="0" fontId="21" fillId="3" borderId="46" xfId="0" applyNumberFormat="1" applyFont="1" applyFill="1" applyBorder="1" applyAlignment="1" applyProtection="1">
      <alignment horizontal="center" vertical="center" shrinkToFit="1"/>
    </xf>
    <xf numFmtId="0" fontId="21" fillId="3" borderId="31" xfId="0" applyNumberFormat="1" applyFont="1" applyFill="1" applyBorder="1" applyAlignment="1" applyProtection="1">
      <alignment horizontal="center" vertical="center" shrinkToFit="1"/>
    </xf>
    <xf numFmtId="0" fontId="21" fillId="3" borderId="47" xfId="0" applyNumberFormat="1" applyFont="1" applyFill="1" applyBorder="1" applyAlignment="1" applyProtection="1">
      <alignment horizontal="center" vertical="center" shrinkToFit="1"/>
    </xf>
    <xf numFmtId="0" fontId="24" fillId="3" borderId="40" xfId="0" applyFont="1" applyFill="1" applyBorder="1" applyAlignment="1" applyProtection="1">
      <alignment horizontal="center" vertical="center" shrinkToFit="1"/>
    </xf>
    <xf numFmtId="0" fontId="24" fillId="3" borderId="32" xfId="0" applyFont="1" applyFill="1" applyBorder="1" applyAlignment="1" applyProtection="1">
      <alignment horizontal="center" vertical="center" shrinkToFit="1"/>
    </xf>
    <xf numFmtId="0" fontId="24" fillId="3" borderId="41" xfId="0" applyFont="1" applyFill="1" applyBorder="1" applyAlignment="1" applyProtection="1">
      <alignment horizontal="center" vertical="center" shrinkToFit="1"/>
    </xf>
    <xf numFmtId="0" fontId="21" fillId="3" borderId="40" xfId="0" applyNumberFormat="1" applyFont="1" applyFill="1" applyBorder="1" applyAlignment="1" applyProtection="1">
      <alignment horizontal="center" vertical="center" shrinkToFit="1"/>
    </xf>
    <xf numFmtId="0" fontId="21" fillId="3" borderId="32" xfId="0" applyNumberFormat="1" applyFont="1" applyFill="1" applyBorder="1" applyAlignment="1" applyProtection="1">
      <alignment horizontal="center" vertical="center" shrinkToFit="1"/>
    </xf>
    <xf numFmtId="0" fontId="21" fillId="3" borderId="41" xfId="0" applyNumberFormat="1" applyFont="1" applyFill="1" applyBorder="1" applyAlignment="1" applyProtection="1">
      <alignment horizontal="center" vertical="center" shrinkToFit="1"/>
    </xf>
    <xf numFmtId="0" fontId="26" fillId="3" borderId="0" xfId="0" applyFont="1" applyFill="1" applyAlignment="1" applyProtection="1">
      <alignment horizontal="center" vertical="center" shrinkToFit="1"/>
    </xf>
    <xf numFmtId="177" fontId="13" fillId="0" borderId="0" xfId="0" applyNumberFormat="1" applyFont="1" applyBorder="1" applyAlignment="1">
      <alignment horizontal="center" vertical="center"/>
    </xf>
    <xf numFmtId="177" fontId="15" fillId="0" borderId="19" xfId="0" applyNumberFormat="1" applyFont="1" applyBorder="1" applyAlignment="1">
      <alignment horizontal="center" vertical="center"/>
    </xf>
    <xf numFmtId="177" fontId="17" fillId="0" borderId="23" xfId="0" applyNumberFormat="1" applyFont="1" applyBorder="1" applyAlignment="1">
      <alignment horizontal="right" wrapText="1"/>
    </xf>
    <xf numFmtId="178" fontId="17" fillId="0" borderId="8" xfId="0" applyNumberFormat="1" applyFont="1" applyBorder="1" applyAlignment="1">
      <alignment horizontal="right"/>
    </xf>
    <xf numFmtId="0" fontId="9" fillId="0" borderId="66" xfId="0" applyFont="1" applyBorder="1" applyAlignment="1">
      <alignment horizontal="center" vertical="center"/>
    </xf>
    <xf numFmtId="0" fontId="9" fillId="0" borderId="52" xfId="0" applyFont="1" applyBorder="1" applyAlignment="1">
      <alignment horizontal="center" vertical="center"/>
    </xf>
    <xf numFmtId="0" fontId="9" fillId="0" borderId="67" xfId="0" applyFont="1" applyBorder="1" applyAlignment="1">
      <alignment horizontal="center" vertical="center"/>
    </xf>
    <xf numFmtId="0" fontId="13" fillId="0" borderId="0" xfId="0" applyFont="1" applyBorder="1" applyAlignment="1">
      <alignment horizontal="center"/>
    </xf>
    <xf numFmtId="0" fontId="16" fillId="0" borderId="23" xfId="0" applyFont="1" applyBorder="1" applyAlignment="1">
      <alignment horizontal="center"/>
    </xf>
    <xf numFmtId="177" fontId="14" fillId="0" borderId="8" xfId="0" applyNumberFormat="1" applyFont="1" applyBorder="1" applyAlignment="1">
      <alignment horizontal="center"/>
    </xf>
    <xf numFmtId="0" fontId="13" fillId="0" borderId="0" xfId="0" applyFont="1" applyBorder="1" applyAlignment="1">
      <alignment horizontal="center" vertical="center"/>
    </xf>
    <xf numFmtId="0" fontId="13" fillId="0" borderId="0" xfId="0" applyFont="1" applyBorder="1" applyAlignment="1">
      <alignment horizontal="right" vertical="center"/>
    </xf>
    <xf numFmtId="0" fontId="32" fillId="0" borderId="0" xfId="0" applyFont="1" applyBorder="1" applyAlignment="1">
      <alignment horizontal="right"/>
    </xf>
  </cellXfs>
  <cellStyles count="3">
    <cellStyle name="ハイパーリンク" xfId="2" builtinId="8"/>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66675</xdr:colOff>
      <xdr:row>8</xdr:row>
      <xdr:rowOff>85725</xdr:rowOff>
    </xdr:from>
    <xdr:to>
      <xdr:col>4</xdr:col>
      <xdr:colOff>257175</xdr:colOff>
      <xdr:row>16</xdr:row>
      <xdr:rowOff>219075</xdr:rowOff>
    </xdr:to>
    <xdr:sp macro="" textlink="">
      <xdr:nvSpPr>
        <xdr:cNvPr id="2" name="右中かっこ 1">
          <a:extLst>
            <a:ext uri="{FF2B5EF4-FFF2-40B4-BE49-F238E27FC236}">
              <a16:creationId xmlns="" xmlns:a16="http://schemas.microsoft.com/office/drawing/2014/main" id="{27871EBF-D012-4C14-A0D8-921F8D0AC135}"/>
            </a:ext>
          </a:extLst>
        </xdr:cNvPr>
        <xdr:cNvSpPr/>
      </xdr:nvSpPr>
      <xdr:spPr>
        <a:xfrm>
          <a:off x="5048250" y="1819275"/>
          <a:ext cx="190500" cy="2114550"/>
        </a:xfrm>
        <a:prstGeom prst="righ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180974</xdr:colOff>
      <xdr:row>31</xdr:row>
      <xdr:rowOff>57150</xdr:rowOff>
    </xdr:from>
    <xdr:to>
      <xdr:col>13</xdr:col>
      <xdr:colOff>361949</xdr:colOff>
      <xdr:row>31</xdr:row>
      <xdr:rowOff>228600</xdr:rowOff>
    </xdr:to>
    <xdr:sp macro="" textlink="">
      <xdr:nvSpPr>
        <xdr:cNvPr id="2" name="円/楕円 1"/>
        <xdr:cNvSpPr/>
      </xdr:nvSpPr>
      <xdr:spPr>
        <a:xfrm>
          <a:off x="6667499" y="8715375"/>
          <a:ext cx="18097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19051</xdr:colOff>
      <xdr:row>39</xdr:row>
      <xdr:rowOff>47625</xdr:rowOff>
    </xdr:from>
    <xdr:to>
      <xdr:col>12</xdr:col>
      <xdr:colOff>190501</xdr:colOff>
      <xdr:row>39</xdr:row>
      <xdr:rowOff>228600</xdr:rowOff>
    </xdr:to>
    <xdr:sp macro="" textlink="">
      <xdr:nvSpPr>
        <xdr:cNvPr id="4" name="正方形/長方形 3"/>
        <xdr:cNvSpPr/>
      </xdr:nvSpPr>
      <xdr:spPr>
        <a:xfrm>
          <a:off x="6696076" y="10267950"/>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13</xdr:col>
      <xdr:colOff>180974</xdr:colOff>
      <xdr:row>71</xdr:row>
      <xdr:rowOff>57150</xdr:rowOff>
    </xdr:from>
    <xdr:to>
      <xdr:col>13</xdr:col>
      <xdr:colOff>361949</xdr:colOff>
      <xdr:row>71</xdr:row>
      <xdr:rowOff>228600</xdr:rowOff>
    </xdr:to>
    <xdr:sp macro="" textlink="">
      <xdr:nvSpPr>
        <xdr:cNvPr id="11" name="円/楕円 10"/>
        <xdr:cNvSpPr/>
      </xdr:nvSpPr>
      <xdr:spPr>
        <a:xfrm>
          <a:off x="6667499" y="8715375"/>
          <a:ext cx="18097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19051</xdr:colOff>
      <xdr:row>79</xdr:row>
      <xdr:rowOff>38100</xdr:rowOff>
    </xdr:from>
    <xdr:to>
      <xdr:col>12</xdr:col>
      <xdr:colOff>190501</xdr:colOff>
      <xdr:row>79</xdr:row>
      <xdr:rowOff>219075</xdr:rowOff>
    </xdr:to>
    <xdr:sp macro="" textlink="">
      <xdr:nvSpPr>
        <xdr:cNvPr id="12" name="正方形/長方形 11"/>
        <xdr:cNvSpPr/>
      </xdr:nvSpPr>
      <xdr:spPr>
        <a:xfrm>
          <a:off x="6696076" y="20764500"/>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13</xdr:col>
      <xdr:colOff>180974</xdr:colOff>
      <xdr:row>111</xdr:row>
      <xdr:rowOff>57150</xdr:rowOff>
    </xdr:from>
    <xdr:to>
      <xdr:col>13</xdr:col>
      <xdr:colOff>361949</xdr:colOff>
      <xdr:row>111</xdr:row>
      <xdr:rowOff>228600</xdr:rowOff>
    </xdr:to>
    <xdr:sp macro="" textlink="">
      <xdr:nvSpPr>
        <xdr:cNvPr id="13" name="円/楕円 12"/>
        <xdr:cNvSpPr/>
      </xdr:nvSpPr>
      <xdr:spPr>
        <a:xfrm>
          <a:off x="6667499" y="19221450"/>
          <a:ext cx="18097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19051</xdr:colOff>
      <xdr:row>119</xdr:row>
      <xdr:rowOff>57150</xdr:rowOff>
    </xdr:from>
    <xdr:to>
      <xdr:col>12</xdr:col>
      <xdr:colOff>190501</xdr:colOff>
      <xdr:row>119</xdr:row>
      <xdr:rowOff>238125</xdr:rowOff>
    </xdr:to>
    <xdr:sp macro="" textlink="">
      <xdr:nvSpPr>
        <xdr:cNvPr id="14" name="正方形/長方形 13"/>
        <xdr:cNvSpPr/>
      </xdr:nvSpPr>
      <xdr:spPr>
        <a:xfrm>
          <a:off x="6696076" y="31289625"/>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13</xdr:col>
      <xdr:colOff>180974</xdr:colOff>
      <xdr:row>151</xdr:row>
      <xdr:rowOff>57150</xdr:rowOff>
    </xdr:from>
    <xdr:to>
      <xdr:col>13</xdr:col>
      <xdr:colOff>361949</xdr:colOff>
      <xdr:row>151</xdr:row>
      <xdr:rowOff>228600</xdr:rowOff>
    </xdr:to>
    <xdr:sp macro="" textlink="">
      <xdr:nvSpPr>
        <xdr:cNvPr id="15" name="円/楕円 14"/>
        <xdr:cNvSpPr/>
      </xdr:nvSpPr>
      <xdr:spPr>
        <a:xfrm>
          <a:off x="6667499" y="29727525"/>
          <a:ext cx="18097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9526</xdr:colOff>
      <xdr:row>159</xdr:row>
      <xdr:rowOff>47625</xdr:rowOff>
    </xdr:from>
    <xdr:to>
      <xdr:col>12</xdr:col>
      <xdr:colOff>180976</xdr:colOff>
      <xdr:row>159</xdr:row>
      <xdr:rowOff>228600</xdr:rowOff>
    </xdr:to>
    <xdr:sp macro="" textlink="">
      <xdr:nvSpPr>
        <xdr:cNvPr id="16" name="正方形/長方形 15"/>
        <xdr:cNvSpPr/>
      </xdr:nvSpPr>
      <xdr:spPr>
        <a:xfrm>
          <a:off x="6686551" y="41786175"/>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180974</xdr:colOff>
      <xdr:row>30</xdr:row>
      <xdr:rowOff>57150</xdr:rowOff>
    </xdr:from>
    <xdr:to>
      <xdr:col>13</xdr:col>
      <xdr:colOff>361949</xdr:colOff>
      <xdr:row>30</xdr:row>
      <xdr:rowOff>228600</xdr:rowOff>
    </xdr:to>
    <xdr:sp macro="" textlink="">
      <xdr:nvSpPr>
        <xdr:cNvPr id="2" name="円/楕円 1"/>
        <xdr:cNvSpPr/>
      </xdr:nvSpPr>
      <xdr:spPr>
        <a:xfrm>
          <a:off x="7086599" y="8715375"/>
          <a:ext cx="18097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161925</xdr:colOff>
      <xdr:row>38</xdr:row>
      <xdr:rowOff>47625</xdr:rowOff>
    </xdr:from>
    <xdr:to>
      <xdr:col>12</xdr:col>
      <xdr:colOff>333375</xdr:colOff>
      <xdr:row>38</xdr:row>
      <xdr:rowOff>228600</xdr:rowOff>
    </xdr:to>
    <xdr:sp macro="" textlink="">
      <xdr:nvSpPr>
        <xdr:cNvPr id="10" name="正方形/長方形 9"/>
        <xdr:cNvSpPr/>
      </xdr:nvSpPr>
      <xdr:spPr>
        <a:xfrm>
          <a:off x="6515100" y="9982200"/>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13</xdr:col>
      <xdr:colOff>180974</xdr:colOff>
      <xdr:row>69</xdr:row>
      <xdr:rowOff>57150</xdr:rowOff>
    </xdr:from>
    <xdr:to>
      <xdr:col>13</xdr:col>
      <xdr:colOff>361949</xdr:colOff>
      <xdr:row>69</xdr:row>
      <xdr:rowOff>228600</xdr:rowOff>
    </xdr:to>
    <xdr:sp macro="" textlink="">
      <xdr:nvSpPr>
        <xdr:cNvPr id="11" name="円/楕円 10"/>
        <xdr:cNvSpPr/>
      </xdr:nvSpPr>
      <xdr:spPr>
        <a:xfrm>
          <a:off x="6877049" y="8429625"/>
          <a:ext cx="18097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161925</xdr:colOff>
      <xdr:row>77</xdr:row>
      <xdr:rowOff>47625</xdr:rowOff>
    </xdr:from>
    <xdr:to>
      <xdr:col>12</xdr:col>
      <xdr:colOff>333375</xdr:colOff>
      <xdr:row>77</xdr:row>
      <xdr:rowOff>228600</xdr:rowOff>
    </xdr:to>
    <xdr:sp macro="" textlink="">
      <xdr:nvSpPr>
        <xdr:cNvPr id="6" name="正方形/長方形 5"/>
        <xdr:cNvSpPr/>
      </xdr:nvSpPr>
      <xdr:spPr>
        <a:xfrm>
          <a:off x="6515100" y="9982200"/>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161925</xdr:colOff>
      <xdr:row>77</xdr:row>
      <xdr:rowOff>47625</xdr:rowOff>
    </xdr:from>
    <xdr:to>
      <xdr:col>12</xdr:col>
      <xdr:colOff>333375</xdr:colOff>
      <xdr:row>77</xdr:row>
      <xdr:rowOff>228600</xdr:rowOff>
    </xdr:to>
    <xdr:sp macro="" textlink="">
      <xdr:nvSpPr>
        <xdr:cNvPr id="7" name="正方形/長方形 6"/>
        <xdr:cNvSpPr/>
      </xdr:nvSpPr>
      <xdr:spPr>
        <a:xfrm>
          <a:off x="6515100" y="9982200"/>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0</xdr:colOff>
      <xdr:row>1</xdr:row>
      <xdr:rowOff>0</xdr:rowOff>
    </xdr:from>
    <xdr:to>
      <xdr:col>10</xdr:col>
      <xdr:colOff>542925</xdr:colOff>
      <xdr:row>25</xdr:row>
      <xdr:rowOff>133350</xdr:rowOff>
    </xdr:to>
    <xdr:sp macro="" textlink="">
      <xdr:nvSpPr>
        <xdr:cNvPr id="2" name="右中かっこ 1"/>
        <xdr:cNvSpPr/>
      </xdr:nvSpPr>
      <xdr:spPr>
        <a:xfrm>
          <a:off x="6600825" y="171450"/>
          <a:ext cx="542925" cy="4248150"/>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8</xdr:row>
      <xdr:rowOff>104775</xdr:rowOff>
    </xdr:from>
    <xdr:to>
      <xdr:col>11</xdr:col>
      <xdr:colOff>361950</xdr:colOff>
      <xdr:row>18</xdr:row>
      <xdr:rowOff>28575</xdr:rowOff>
    </xdr:to>
    <xdr:sp macro="" textlink="">
      <xdr:nvSpPr>
        <xdr:cNvPr id="3" name="テキスト ボックス 2"/>
        <xdr:cNvSpPr txBox="1"/>
      </xdr:nvSpPr>
      <xdr:spPr>
        <a:xfrm>
          <a:off x="7172325" y="1476375"/>
          <a:ext cx="476250"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個人１枚目</a:t>
          </a:r>
        </a:p>
      </xdr:txBody>
    </xdr:sp>
    <xdr:clientData/>
  </xdr:twoCellAnchor>
  <xdr:twoCellAnchor>
    <xdr:from>
      <xdr:col>10</xdr:col>
      <xdr:colOff>0</xdr:colOff>
      <xdr:row>26</xdr:row>
      <xdr:rowOff>0</xdr:rowOff>
    </xdr:from>
    <xdr:to>
      <xdr:col>10</xdr:col>
      <xdr:colOff>542925</xdr:colOff>
      <xdr:row>50</xdr:row>
      <xdr:rowOff>133350</xdr:rowOff>
    </xdr:to>
    <xdr:sp macro="" textlink="">
      <xdr:nvSpPr>
        <xdr:cNvPr id="4" name="右中かっこ 3"/>
        <xdr:cNvSpPr/>
      </xdr:nvSpPr>
      <xdr:spPr>
        <a:xfrm>
          <a:off x="6600825" y="7029450"/>
          <a:ext cx="542925" cy="4248150"/>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33</xdr:row>
      <xdr:rowOff>104775</xdr:rowOff>
    </xdr:from>
    <xdr:to>
      <xdr:col>11</xdr:col>
      <xdr:colOff>361950</xdr:colOff>
      <xdr:row>43</xdr:row>
      <xdr:rowOff>28575</xdr:rowOff>
    </xdr:to>
    <xdr:sp macro="" textlink="">
      <xdr:nvSpPr>
        <xdr:cNvPr id="5" name="テキスト ボックス 4"/>
        <xdr:cNvSpPr txBox="1"/>
      </xdr:nvSpPr>
      <xdr:spPr>
        <a:xfrm>
          <a:off x="7172325" y="8334375"/>
          <a:ext cx="476250"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個人２枚目</a:t>
          </a:r>
        </a:p>
      </xdr:txBody>
    </xdr:sp>
    <xdr:clientData/>
  </xdr:twoCellAnchor>
  <xdr:twoCellAnchor>
    <xdr:from>
      <xdr:col>10</xdr:col>
      <xdr:colOff>0</xdr:colOff>
      <xdr:row>51</xdr:row>
      <xdr:rowOff>0</xdr:rowOff>
    </xdr:from>
    <xdr:to>
      <xdr:col>10</xdr:col>
      <xdr:colOff>542925</xdr:colOff>
      <xdr:row>75</xdr:row>
      <xdr:rowOff>133350</xdr:rowOff>
    </xdr:to>
    <xdr:sp macro="" textlink="">
      <xdr:nvSpPr>
        <xdr:cNvPr id="6" name="右中かっこ 5"/>
        <xdr:cNvSpPr/>
      </xdr:nvSpPr>
      <xdr:spPr>
        <a:xfrm>
          <a:off x="6600825" y="13887450"/>
          <a:ext cx="542925" cy="4248150"/>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58</xdr:row>
      <xdr:rowOff>104775</xdr:rowOff>
    </xdr:from>
    <xdr:to>
      <xdr:col>11</xdr:col>
      <xdr:colOff>361950</xdr:colOff>
      <xdr:row>68</xdr:row>
      <xdr:rowOff>28575</xdr:rowOff>
    </xdr:to>
    <xdr:sp macro="" textlink="">
      <xdr:nvSpPr>
        <xdr:cNvPr id="7" name="テキスト ボックス 6"/>
        <xdr:cNvSpPr txBox="1"/>
      </xdr:nvSpPr>
      <xdr:spPr>
        <a:xfrm>
          <a:off x="7172325" y="15192375"/>
          <a:ext cx="476250"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個人３枚目</a:t>
          </a:r>
        </a:p>
      </xdr:txBody>
    </xdr:sp>
    <xdr:clientData/>
  </xdr:twoCellAnchor>
  <xdr:twoCellAnchor>
    <xdr:from>
      <xdr:col>10</xdr:col>
      <xdr:colOff>0</xdr:colOff>
      <xdr:row>76</xdr:row>
      <xdr:rowOff>0</xdr:rowOff>
    </xdr:from>
    <xdr:to>
      <xdr:col>10</xdr:col>
      <xdr:colOff>542925</xdr:colOff>
      <xdr:row>100</xdr:row>
      <xdr:rowOff>133350</xdr:rowOff>
    </xdr:to>
    <xdr:sp macro="" textlink="">
      <xdr:nvSpPr>
        <xdr:cNvPr id="8" name="右中かっこ 7"/>
        <xdr:cNvSpPr/>
      </xdr:nvSpPr>
      <xdr:spPr>
        <a:xfrm>
          <a:off x="6600825" y="20745450"/>
          <a:ext cx="542925" cy="4248150"/>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83</xdr:row>
      <xdr:rowOff>104775</xdr:rowOff>
    </xdr:from>
    <xdr:to>
      <xdr:col>11</xdr:col>
      <xdr:colOff>361950</xdr:colOff>
      <xdr:row>93</xdr:row>
      <xdr:rowOff>28575</xdr:rowOff>
    </xdr:to>
    <xdr:sp macro="" textlink="">
      <xdr:nvSpPr>
        <xdr:cNvPr id="9" name="テキスト ボックス 8"/>
        <xdr:cNvSpPr txBox="1"/>
      </xdr:nvSpPr>
      <xdr:spPr>
        <a:xfrm>
          <a:off x="7172325" y="22050375"/>
          <a:ext cx="476250"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個人４枚目</a:t>
          </a:r>
        </a:p>
      </xdr:txBody>
    </xdr:sp>
    <xdr:clientData/>
  </xdr:twoCellAnchor>
  <xdr:twoCellAnchor>
    <xdr:from>
      <xdr:col>10</xdr:col>
      <xdr:colOff>0</xdr:colOff>
      <xdr:row>101</xdr:row>
      <xdr:rowOff>0</xdr:rowOff>
    </xdr:from>
    <xdr:to>
      <xdr:col>10</xdr:col>
      <xdr:colOff>542925</xdr:colOff>
      <xdr:row>125</xdr:row>
      <xdr:rowOff>9525</xdr:rowOff>
    </xdr:to>
    <xdr:sp macro="" textlink="">
      <xdr:nvSpPr>
        <xdr:cNvPr id="10" name="右中かっこ 9"/>
        <xdr:cNvSpPr/>
      </xdr:nvSpPr>
      <xdr:spPr>
        <a:xfrm>
          <a:off x="6943725" y="17316450"/>
          <a:ext cx="542925" cy="4124325"/>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104</xdr:row>
      <xdr:rowOff>142875</xdr:rowOff>
    </xdr:from>
    <xdr:to>
      <xdr:col>11</xdr:col>
      <xdr:colOff>361950</xdr:colOff>
      <xdr:row>118</xdr:row>
      <xdr:rowOff>28575</xdr:rowOff>
    </xdr:to>
    <xdr:sp macro="" textlink="">
      <xdr:nvSpPr>
        <xdr:cNvPr id="11" name="テキスト ボックス 10"/>
        <xdr:cNvSpPr txBox="1"/>
      </xdr:nvSpPr>
      <xdr:spPr>
        <a:xfrm>
          <a:off x="7515225" y="17973675"/>
          <a:ext cx="476250" cy="2286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リレー１枚目</a:t>
          </a:r>
        </a:p>
      </xdr:txBody>
    </xdr:sp>
    <xdr:clientData/>
  </xdr:twoCellAnchor>
  <xdr:twoCellAnchor>
    <xdr:from>
      <xdr:col>10</xdr:col>
      <xdr:colOff>0</xdr:colOff>
      <xdr:row>125</xdr:row>
      <xdr:rowOff>0</xdr:rowOff>
    </xdr:from>
    <xdr:to>
      <xdr:col>10</xdr:col>
      <xdr:colOff>542925</xdr:colOff>
      <xdr:row>149</xdr:row>
      <xdr:rowOff>9525</xdr:rowOff>
    </xdr:to>
    <xdr:sp macro="" textlink="">
      <xdr:nvSpPr>
        <xdr:cNvPr id="12" name="右中かっこ 11"/>
        <xdr:cNvSpPr/>
      </xdr:nvSpPr>
      <xdr:spPr>
        <a:xfrm>
          <a:off x="6943725" y="21431250"/>
          <a:ext cx="542925" cy="4124325"/>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11</xdr:col>
      <xdr:colOff>0</xdr:colOff>
      <xdr:row>129</xdr:row>
      <xdr:rowOff>104775</xdr:rowOff>
    </xdr:from>
    <xdr:to>
      <xdr:col>11</xdr:col>
      <xdr:colOff>476250</xdr:colOff>
      <xdr:row>142</xdr:row>
      <xdr:rowOff>161925</xdr:rowOff>
    </xdr:to>
    <xdr:sp macro="" textlink="">
      <xdr:nvSpPr>
        <xdr:cNvPr id="13" name="テキスト ボックス 12"/>
        <xdr:cNvSpPr txBox="1"/>
      </xdr:nvSpPr>
      <xdr:spPr>
        <a:xfrm>
          <a:off x="7629525" y="22221825"/>
          <a:ext cx="476250" cy="2286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リレー２枚目</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83"/>
  <sheetViews>
    <sheetView tabSelected="1" workbookViewId="0">
      <selection activeCell="C2" sqref="C2"/>
    </sheetView>
  </sheetViews>
  <sheetFormatPr defaultRowHeight="13.5"/>
  <cols>
    <col min="1" max="1" width="26.375" customWidth="1"/>
    <col min="2" max="2" width="11.25" customWidth="1"/>
    <col min="3" max="3" width="37.375" customWidth="1"/>
    <col min="4" max="4" width="7.125" customWidth="1"/>
    <col min="5" max="5" width="25.625" customWidth="1"/>
    <col min="6" max="6" width="17.25" customWidth="1"/>
    <col min="7" max="7" width="28.25" customWidth="1"/>
  </cols>
  <sheetData>
    <row r="1" spans="1:7" ht="19.5" customHeight="1">
      <c r="A1" s="158" t="s">
        <v>1359</v>
      </c>
      <c r="B1" s="158"/>
      <c r="C1" s="158"/>
      <c r="F1" s="157" t="s">
        <v>1360</v>
      </c>
      <c r="G1" s="157"/>
    </row>
    <row r="2" spans="1:7" ht="22.5" customHeight="1">
      <c r="A2" s="154" t="s">
        <v>1577</v>
      </c>
      <c r="B2" s="154"/>
      <c r="C2" s="134"/>
      <c r="F2" s="157"/>
      <c r="G2" s="157"/>
    </row>
    <row r="3" spans="1:7" ht="22.5" customHeight="1">
      <c r="A3" s="154" t="s">
        <v>1578</v>
      </c>
      <c r="B3" s="154"/>
      <c r="C3" s="134"/>
      <c r="F3" s="157"/>
      <c r="G3" s="157"/>
    </row>
    <row r="4" spans="1:7" ht="22.5" customHeight="1">
      <c r="A4" s="154" t="s">
        <v>1362</v>
      </c>
      <c r="B4" s="154"/>
      <c r="C4" s="134"/>
      <c r="F4" s="71" t="s">
        <v>2</v>
      </c>
      <c r="G4" s="71" t="s">
        <v>1361</v>
      </c>
    </row>
    <row r="5" spans="1:7" ht="22.5" customHeight="1">
      <c r="A5" s="154" t="s">
        <v>1372</v>
      </c>
      <c r="B5" s="154"/>
      <c r="C5" s="134"/>
      <c r="F5" s="134"/>
      <c r="G5" s="134"/>
    </row>
    <row r="6" spans="1:7" ht="22.5" customHeight="1">
      <c r="A6" s="154" t="s">
        <v>1596</v>
      </c>
      <c r="B6" s="154"/>
      <c r="C6" s="134"/>
      <c r="F6" s="134"/>
      <c r="G6" s="134"/>
    </row>
    <row r="7" spans="1:7" ht="22.5" customHeight="1">
      <c r="A7" s="154" t="s">
        <v>1597</v>
      </c>
      <c r="B7" s="154"/>
      <c r="C7" s="134"/>
      <c r="F7" s="134"/>
      <c r="G7" s="134"/>
    </row>
    <row r="8" spans="1:7" ht="22.5" customHeight="1">
      <c r="A8" s="154" t="s">
        <v>1598</v>
      </c>
      <c r="B8" s="154"/>
      <c r="C8" s="152"/>
      <c r="D8" s="128"/>
      <c r="E8" s="129"/>
      <c r="F8" s="134"/>
      <c r="G8" s="134"/>
    </row>
    <row r="9" spans="1:7" ht="22.5" customHeight="1">
      <c r="A9" s="154" t="s">
        <v>1363</v>
      </c>
      <c r="B9" s="71" t="s">
        <v>1364</v>
      </c>
      <c r="C9" s="149"/>
      <c r="D9" s="131">
        <f>kyougisha転記用!P2</f>
        <v>0</v>
      </c>
      <c r="E9" s="156" t="s">
        <v>1369</v>
      </c>
      <c r="F9" s="134"/>
      <c r="G9" s="134"/>
    </row>
    <row r="10" spans="1:7" ht="22.5" customHeight="1">
      <c r="A10" s="154"/>
      <c r="B10" s="71" t="s">
        <v>1365</v>
      </c>
      <c r="C10" s="149"/>
      <c r="D10" s="131">
        <f>kyougisha転記用!S2</f>
        <v>0</v>
      </c>
      <c r="E10" s="156"/>
    </row>
    <row r="11" spans="1:7" ht="22.5" customHeight="1">
      <c r="A11" s="154"/>
      <c r="B11" s="71" t="s">
        <v>1366</v>
      </c>
      <c r="C11" s="150">
        <f>C9+C10</f>
        <v>0</v>
      </c>
      <c r="D11" s="131">
        <f>D9+D10</f>
        <v>0</v>
      </c>
      <c r="E11" s="156"/>
      <c r="F11" s="135"/>
      <c r="G11" s="135"/>
    </row>
    <row r="12" spans="1:7" ht="22.5" customHeight="1">
      <c r="A12" s="153" t="s">
        <v>1368</v>
      </c>
      <c r="B12" s="71" t="s">
        <v>1364</v>
      </c>
      <c r="C12" s="149"/>
      <c r="D12" s="131">
        <f>'申込書（個人種目）'!Q3+'申込書（個人種目）'!Q43+'申込書（個人種目）'!Q83+'申込書（個人種目）'!Q123</f>
        <v>0</v>
      </c>
      <c r="E12" s="156"/>
      <c r="F12" s="132"/>
      <c r="G12" s="132"/>
    </row>
    <row r="13" spans="1:7" ht="22.5" customHeight="1">
      <c r="A13" s="154"/>
      <c r="B13" s="71" t="s">
        <v>1365</v>
      </c>
      <c r="C13" s="149"/>
      <c r="D13" s="131">
        <f>'申込書（個人種目）'!Q4+'申込書（個人種目）'!Q44+'申込書（個人種目）'!Q84+'申込書（個人種目）'!Q124</f>
        <v>0</v>
      </c>
      <c r="E13" s="156"/>
      <c r="F13" s="130"/>
      <c r="G13" s="130"/>
    </row>
    <row r="14" spans="1:7" ht="22.5" customHeight="1">
      <c r="A14" s="154"/>
      <c r="B14" s="71" t="s">
        <v>1366</v>
      </c>
      <c r="C14" s="150">
        <f>C12+C13</f>
        <v>0</v>
      </c>
      <c r="D14" s="131">
        <f>D12+D13</f>
        <v>0</v>
      </c>
      <c r="E14" s="156"/>
      <c r="F14" s="130"/>
      <c r="G14" s="130"/>
    </row>
    <row r="15" spans="1:7" ht="22.5" customHeight="1">
      <c r="A15" s="153" t="s">
        <v>1595</v>
      </c>
      <c r="B15" s="71" t="s">
        <v>1364</v>
      </c>
      <c r="C15" s="149"/>
      <c r="D15" s="131">
        <f>'申込書（リレー種目）'!Q3+'申込書（リレー種目）'!Q42</f>
        <v>0</v>
      </c>
      <c r="E15" s="156"/>
      <c r="F15" s="132"/>
      <c r="G15" s="132"/>
    </row>
    <row r="16" spans="1:7" ht="22.5" customHeight="1">
      <c r="A16" s="154"/>
      <c r="B16" s="71" t="s">
        <v>1365</v>
      </c>
      <c r="C16" s="149"/>
      <c r="D16" s="131">
        <f>'申込書（リレー種目）'!Q4+'申込書（リレー種目）'!Q43</f>
        <v>0</v>
      </c>
      <c r="E16" s="156"/>
      <c r="F16" s="130"/>
      <c r="G16" s="130"/>
    </row>
    <row r="17" spans="1:7" ht="22.5" customHeight="1">
      <c r="A17" s="154"/>
      <c r="B17" s="71" t="s">
        <v>1366</v>
      </c>
      <c r="C17" s="151">
        <f>C15+C16</f>
        <v>0</v>
      </c>
      <c r="D17" s="131">
        <f>D15+D16</f>
        <v>0</v>
      </c>
      <c r="E17" s="156"/>
      <c r="F17" s="130"/>
      <c r="G17" s="130"/>
    </row>
    <row r="18" spans="1:7" ht="19.5" customHeight="1">
      <c r="C18" s="133" t="s">
        <v>1367</v>
      </c>
      <c r="D18" s="155" t="s">
        <v>1592</v>
      </c>
      <c r="E18" s="155"/>
      <c r="F18" s="130"/>
    </row>
    <row r="19" spans="1:7">
      <c r="D19" s="155"/>
      <c r="E19" s="155"/>
    </row>
    <row r="20" spans="1:7">
      <c r="D20" s="155"/>
      <c r="E20" s="155"/>
    </row>
    <row r="21" spans="1:7">
      <c r="D21" s="155"/>
      <c r="E21" s="155"/>
    </row>
    <row r="25" spans="1:7">
      <c r="C25" s="136"/>
    </row>
    <row r="26" spans="1:7">
      <c r="C26" t="s">
        <v>31</v>
      </c>
    </row>
    <row r="27" spans="1:7">
      <c r="C27" t="s">
        <v>76</v>
      </c>
    </row>
    <row r="28" spans="1:7">
      <c r="C28" t="s">
        <v>28</v>
      </c>
    </row>
    <row r="29" spans="1:7">
      <c r="C29" t="s">
        <v>40</v>
      </c>
    </row>
    <row r="30" spans="1:7">
      <c r="C30" t="s">
        <v>43</v>
      </c>
    </row>
    <row r="31" spans="1:7">
      <c r="C31" t="s">
        <v>54</v>
      </c>
    </row>
    <row r="32" spans="1:7">
      <c r="C32" t="s">
        <v>34</v>
      </c>
    </row>
    <row r="33" spans="3:3">
      <c r="C33" t="s">
        <v>48</v>
      </c>
    </row>
    <row r="34" spans="3:3">
      <c r="C34" t="s">
        <v>51</v>
      </c>
    </row>
    <row r="35" spans="3:3">
      <c r="C35" t="s">
        <v>59</v>
      </c>
    </row>
    <row r="36" spans="3:3">
      <c r="C36" t="s">
        <v>45</v>
      </c>
    </row>
    <row r="37" spans="3:3">
      <c r="C37" t="s">
        <v>67</v>
      </c>
    </row>
    <row r="38" spans="3:3">
      <c r="C38" t="s">
        <v>1259</v>
      </c>
    </row>
    <row r="39" spans="3:3">
      <c r="C39" t="s">
        <v>62</v>
      </c>
    </row>
    <row r="40" spans="3:3">
      <c r="C40" t="s">
        <v>73</v>
      </c>
    </row>
    <row r="41" spans="3:3">
      <c r="C41" t="s">
        <v>1260</v>
      </c>
    </row>
    <row r="42" spans="3:3">
      <c r="C42" t="s">
        <v>81</v>
      </c>
    </row>
    <row r="43" spans="3:3">
      <c r="C43" t="s">
        <v>1261</v>
      </c>
    </row>
    <row r="44" spans="3:3">
      <c r="C44" t="s">
        <v>1262</v>
      </c>
    </row>
    <row r="45" spans="3:3">
      <c r="C45" t="s">
        <v>1263</v>
      </c>
    </row>
    <row r="46" spans="3:3">
      <c r="C46" t="s">
        <v>70</v>
      </c>
    </row>
    <row r="47" spans="3:3">
      <c r="C47" t="s">
        <v>1264</v>
      </c>
    </row>
    <row r="48" spans="3:3">
      <c r="C48" t="s">
        <v>1265</v>
      </c>
    </row>
    <row r="49" spans="3:3">
      <c r="C49" t="s">
        <v>37</v>
      </c>
    </row>
    <row r="50" spans="3:3">
      <c r="C50" t="s">
        <v>1266</v>
      </c>
    </row>
    <row r="51" spans="3:3">
      <c r="C51" t="s">
        <v>946</v>
      </c>
    </row>
    <row r="52" spans="3:3">
      <c r="C52" t="s">
        <v>1269</v>
      </c>
    </row>
    <row r="53" spans="3:3">
      <c r="C53" t="s">
        <v>228</v>
      </c>
    </row>
    <row r="54" spans="3:3">
      <c r="C54" t="s">
        <v>97</v>
      </c>
    </row>
    <row r="55" spans="3:3">
      <c r="C55" t="s">
        <v>100</v>
      </c>
    </row>
    <row r="56" spans="3:3">
      <c r="C56" t="s">
        <v>466</v>
      </c>
    </row>
    <row r="57" spans="3:3">
      <c r="C57" t="s">
        <v>469</v>
      </c>
    </row>
    <row r="58" spans="3:3">
      <c r="C58" t="s">
        <v>103</v>
      </c>
    </row>
    <row r="59" spans="3:3">
      <c r="C59" t="s">
        <v>106</v>
      </c>
    </row>
    <row r="60" spans="3:3">
      <c r="C60" t="s">
        <v>109</v>
      </c>
    </row>
    <row r="61" spans="3:3">
      <c r="C61" t="s">
        <v>125</v>
      </c>
    </row>
    <row r="62" spans="3:3">
      <c r="C62" t="s">
        <v>112</v>
      </c>
    </row>
    <row r="63" spans="3:3">
      <c r="C63" t="s">
        <v>115</v>
      </c>
    </row>
    <row r="64" spans="3:3">
      <c r="C64" t="s">
        <v>118</v>
      </c>
    </row>
    <row r="65" spans="3:3">
      <c r="C65" t="s">
        <v>121</v>
      </c>
    </row>
    <row r="66" spans="3:3">
      <c r="C66" t="s">
        <v>1273</v>
      </c>
    </row>
    <row r="67" spans="3:3">
      <c r="C67" t="s">
        <v>1067</v>
      </c>
    </row>
    <row r="68" spans="3:3">
      <c r="C68" t="s">
        <v>152</v>
      </c>
    </row>
    <row r="69" spans="3:3">
      <c r="C69" t="s">
        <v>154</v>
      </c>
    </row>
    <row r="70" spans="3:3">
      <c r="C70" t="s">
        <v>163</v>
      </c>
    </row>
    <row r="71" spans="3:3">
      <c r="C71" t="s">
        <v>160</v>
      </c>
    </row>
    <row r="72" spans="3:3">
      <c r="C72" t="s">
        <v>157</v>
      </c>
    </row>
    <row r="73" spans="3:3">
      <c r="C73" t="s">
        <v>1068</v>
      </c>
    </row>
    <row r="74" spans="3:3">
      <c r="C74" t="s">
        <v>173</v>
      </c>
    </row>
    <row r="75" spans="3:3">
      <c r="C75" t="s">
        <v>176</v>
      </c>
    </row>
    <row r="76" spans="3:3">
      <c r="C76" t="s">
        <v>208</v>
      </c>
    </row>
    <row r="77" spans="3:3">
      <c r="C77" t="s">
        <v>199</v>
      </c>
    </row>
    <row r="78" spans="3:3">
      <c r="C78" t="s">
        <v>182</v>
      </c>
    </row>
    <row r="79" spans="3:3">
      <c r="C79" t="s">
        <v>187</v>
      </c>
    </row>
    <row r="80" spans="3:3">
      <c r="C80" t="s">
        <v>184</v>
      </c>
    </row>
    <row r="81" spans="3:3">
      <c r="C81" t="s">
        <v>190</v>
      </c>
    </row>
    <row r="82" spans="3:3">
      <c r="C82" t="s">
        <v>193</v>
      </c>
    </row>
    <row r="83" spans="3:3">
      <c r="C83" t="s">
        <v>205</v>
      </c>
    </row>
    <row r="84" spans="3:3">
      <c r="C84" t="s">
        <v>196</v>
      </c>
    </row>
    <row r="85" spans="3:3">
      <c r="C85" t="s">
        <v>211</v>
      </c>
    </row>
    <row r="86" spans="3:3">
      <c r="C86" t="s">
        <v>472</v>
      </c>
    </row>
    <row r="87" spans="3:3">
      <c r="C87" t="s">
        <v>216</v>
      </c>
    </row>
    <row r="88" spans="3:3">
      <c r="C88" t="s">
        <v>213</v>
      </c>
    </row>
    <row r="89" spans="3:3">
      <c r="C89" t="s">
        <v>222</v>
      </c>
    </row>
    <row r="90" spans="3:3">
      <c r="C90" t="s">
        <v>219</v>
      </c>
    </row>
    <row r="91" spans="3:3">
      <c r="C91" t="s">
        <v>243</v>
      </c>
    </row>
    <row r="92" spans="3:3">
      <c r="C92" t="s">
        <v>240</v>
      </c>
    </row>
    <row r="93" spans="3:3">
      <c r="C93" t="s">
        <v>237</v>
      </c>
    </row>
    <row r="94" spans="3:3">
      <c r="C94" t="s">
        <v>234</v>
      </c>
    </row>
    <row r="95" spans="3:3">
      <c r="C95" t="s">
        <v>128</v>
      </c>
    </row>
    <row r="96" spans="3:3">
      <c r="C96" t="s">
        <v>130</v>
      </c>
    </row>
    <row r="97" spans="3:3">
      <c r="C97" t="s">
        <v>133</v>
      </c>
    </row>
    <row r="98" spans="3:3">
      <c r="C98" t="s">
        <v>136</v>
      </c>
    </row>
    <row r="99" spans="3:3">
      <c r="C99" t="s">
        <v>139</v>
      </c>
    </row>
    <row r="100" spans="3:3">
      <c r="C100" t="s">
        <v>142</v>
      </c>
    </row>
    <row r="101" spans="3:3">
      <c r="C101" t="s">
        <v>145</v>
      </c>
    </row>
    <row r="102" spans="3:3">
      <c r="C102" t="s">
        <v>148</v>
      </c>
    </row>
    <row r="103" spans="3:3">
      <c r="C103" t="s">
        <v>166</v>
      </c>
    </row>
    <row r="104" spans="3:3">
      <c r="C104" t="s">
        <v>179</v>
      </c>
    </row>
    <row r="105" spans="3:3">
      <c r="C105" t="s">
        <v>202</v>
      </c>
    </row>
    <row r="106" spans="3:3">
      <c r="C106" t="s">
        <v>225</v>
      </c>
    </row>
    <row r="107" spans="3:3">
      <c r="C107" t="s">
        <v>249</v>
      </c>
    </row>
    <row r="108" spans="3:3">
      <c r="C108" t="s">
        <v>246</v>
      </c>
    </row>
    <row r="109" spans="3:3">
      <c r="C109" t="s">
        <v>1280</v>
      </c>
    </row>
    <row r="110" spans="3:3">
      <c r="C110" t="s">
        <v>258</v>
      </c>
    </row>
    <row r="111" spans="3:3">
      <c r="C111" t="s">
        <v>170</v>
      </c>
    </row>
    <row r="112" spans="3:3">
      <c r="C112" t="s">
        <v>253</v>
      </c>
    </row>
    <row r="113" spans="3:3">
      <c r="C113" t="s">
        <v>231</v>
      </c>
    </row>
    <row r="114" spans="3:3">
      <c r="C114" t="s">
        <v>251</v>
      </c>
    </row>
    <row r="115" spans="3:3">
      <c r="C115" t="s">
        <v>313</v>
      </c>
    </row>
    <row r="116" spans="3:3">
      <c r="C116" t="s">
        <v>316</v>
      </c>
    </row>
    <row r="117" spans="3:3">
      <c r="C117" t="s">
        <v>319</v>
      </c>
    </row>
    <row r="118" spans="3:3">
      <c r="C118" t="s">
        <v>322</v>
      </c>
    </row>
    <row r="119" spans="3:3">
      <c r="C119" t="s">
        <v>325</v>
      </c>
    </row>
    <row r="120" spans="3:3">
      <c r="C120" t="s">
        <v>328</v>
      </c>
    </row>
    <row r="121" spans="3:3">
      <c r="C121" t="s">
        <v>331</v>
      </c>
    </row>
    <row r="122" spans="3:3">
      <c r="C122" t="s">
        <v>1090</v>
      </c>
    </row>
    <row r="123" spans="3:3">
      <c r="C123" t="s">
        <v>476</v>
      </c>
    </row>
    <row r="124" spans="3:3">
      <c r="C124" t="s">
        <v>334</v>
      </c>
    </row>
    <row r="125" spans="3:3">
      <c r="C125" t="s">
        <v>1069</v>
      </c>
    </row>
    <row r="126" spans="3:3">
      <c r="C126" t="s">
        <v>1070</v>
      </c>
    </row>
    <row r="127" spans="3:3">
      <c r="C127" t="s">
        <v>1071</v>
      </c>
    </row>
    <row r="128" spans="3:3">
      <c r="C128" t="s">
        <v>1072</v>
      </c>
    </row>
    <row r="129" spans="3:3">
      <c r="C129" t="s">
        <v>1073</v>
      </c>
    </row>
    <row r="130" spans="3:3">
      <c r="C130" t="s">
        <v>345</v>
      </c>
    </row>
    <row r="131" spans="3:3">
      <c r="C131" t="s">
        <v>481</v>
      </c>
    </row>
    <row r="132" spans="3:3">
      <c r="C132" t="s">
        <v>305</v>
      </c>
    </row>
    <row r="133" spans="3:3">
      <c r="C133" t="s">
        <v>308</v>
      </c>
    </row>
    <row r="134" spans="3:3">
      <c r="C134" t="s">
        <v>1284</v>
      </c>
    </row>
    <row r="135" spans="3:3">
      <c r="C135" t="s">
        <v>1074</v>
      </c>
    </row>
    <row r="136" spans="3:3">
      <c r="C136" t="s">
        <v>348</v>
      </c>
    </row>
    <row r="137" spans="3:3">
      <c r="C137" t="s">
        <v>351</v>
      </c>
    </row>
    <row r="138" spans="3:3">
      <c r="C138" t="s">
        <v>354</v>
      </c>
    </row>
    <row r="139" spans="3:3">
      <c r="C139" t="s">
        <v>357</v>
      </c>
    </row>
    <row r="140" spans="3:3">
      <c r="C140" t="s">
        <v>1091</v>
      </c>
    </row>
    <row r="141" spans="3:3">
      <c r="C141" t="s">
        <v>360</v>
      </c>
    </row>
    <row r="142" spans="3:3">
      <c r="C142" t="s">
        <v>1075</v>
      </c>
    </row>
    <row r="143" spans="3:3">
      <c r="C143" t="s">
        <v>1076</v>
      </c>
    </row>
    <row r="144" spans="3:3">
      <c r="C144" t="s">
        <v>1077</v>
      </c>
    </row>
    <row r="145" spans="3:3">
      <c r="C145" t="s">
        <v>369</v>
      </c>
    </row>
    <row r="146" spans="3:3">
      <c r="C146" t="s">
        <v>483</v>
      </c>
    </row>
    <row r="147" spans="3:3">
      <c r="C147" t="s">
        <v>1092</v>
      </c>
    </row>
    <row r="148" spans="3:3">
      <c r="C148" t="s">
        <v>372</v>
      </c>
    </row>
    <row r="149" spans="3:3">
      <c r="C149" t="s">
        <v>1078</v>
      </c>
    </row>
    <row r="150" spans="3:3">
      <c r="C150" t="s">
        <v>1079</v>
      </c>
    </row>
    <row r="151" spans="3:3">
      <c r="C151" t="s">
        <v>379</v>
      </c>
    </row>
    <row r="152" spans="3:3">
      <c r="C152" t="s">
        <v>1288</v>
      </c>
    </row>
    <row r="153" spans="3:3">
      <c r="C153" t="s">
        <v>1093</v>
      </c>
    </row>
    <row r="154" spans="3:3">
      <c r="C154" t="s">
        <v>1080</v>
      </c>
    </row>
    <row r="155" spans="3:3">
      <c r="C155" t="s">
        <v>1081</v>
      </c>
    </row>
    <row r="156" spans="3:3">
      <c r="C156" t="s">
        <v>1290</v>
      </c>
    </row>
    <row r="157" spans="3:3">
      <c r="C157" t="s">
        <v>388</v>
      </c>
    </row>
    <row r="158" spans="3:3">
      <c r="C158" t="s">
        <v>1291</v>
      </c>
    </row>
    <row r="159" spans="3:3">
      <c r="C159" t="s">
        <v>393</v>
      </c>
    </row>
    <row r="160" spans="3:3">
      <c r="C160" t="s">
        <v>398</v>
      </c>
    </row>
    <row r="161" spans="3:3">
      <c r="C161" t="s">
        <v>1082</v>
      </c>
    </row>
    <row r="162" spans="3:3">
      <c r="C162" t="s">
        <v>1094</v>
      </c>
    </row>
    <row r="163" spans="3:3">
      <c r="C163" t="s">
        <v>1293</v>
      </c>
    </row>
    <row r="164" spans="3:3">
      <c r="C164" t="s">
        <v>1095</v>
      </c>
    </row>
    <row r="165" spans="3:3">
      <c r="C165" t="s">
        <v>1096</v>
      </c>
    </row>
    <row r="166" spans="3:3">
      <c r="C166" t="s">
        <v>403</v>
      </c>
    </row>
    <row r="167" spans="3:3">
      <c r="C167" t="s">
        <v>487</v>
      </c>
    </row>
    <row r="168" spans="3:3">
      <c r="C168" t="s">
        <v>406</v>
      </c>
    </row>
    <row r="169" spans="3:3">
      <c r="C169" t="s">
        <v>1097</v>
      </c>
    </row>
    <row r="170" spans="3:3">
      <c r="C170" t="s">
        <v>1098</v>
      </c>
    </row>
    <row r="171" spans="3:3">
      <c r="C171" t="s">
        <v>1099</v>
      </c>
    </row>
    <row r="172" spans="3:3">
      <c r="C172" t="s">
        <v>261</v>
      </c>
    </row>
    <row r="173" spans="3:3">
      <c r="C173" t="s">
        <v>264</v>
      </c>
    </row>
    <row r="174" spans="3:3">
      <c r="C174" t="s">
        <v>267</v>
      </c>
    </row>
    <row r="175" spans="3:3">
      <c r="C175" t="s">
        <v>270</v>
      </c>
    </row>
    <row r="176" spans="3:3">
      <c r="C176" t="s">
        <v>273</v>
      </c>
    </row>
    <row r="177" spans="3:3">
      <c r="C177" t="s">
        <v>276</v>
      </c>
    </row>
    <row r="178" spans="3:3">
      <c r="C178" t="s">
        <v>1100</v>
      </c>
    </row>
    <row r="179" spans="3:3">
      <c r="C179" t="s">
        <v>1301</v>
      </c>
    </row>
    <row r="180" spans="3:3">
      <c r="C180" t="s">
        <v>1302</v>
      </c>
    </row>
    <row r="181" spans="3:3">
      <c r="C181" t="s">
        <v>1303</v>
      </c>
    </row>
    <row r="182" spans="3:3">
      <c r="C182" t="s">
        <v>1101</v>
      </c>
    </row>
    <row r="183" spans="3:3">
      <c r="C183" t="s">
        <v>1305</v>
      </c>
    </row>
    <row r="184" spans="3:3">
      <c r="C184" t="s">
        <v>284</v>
      </c>
    </row>
    <row r="185" spans="3:3">
      <c r="C185" t="s">
        <v>291</v>
      </c>
    </row>
    <row r="186" spans="3:3">
      <c r="C186" t="s">
        <v>294</v>
      </c>
    </row>
    <row r="187" spans="3:3">
      <c r="C187" t="s">
        <v>1307</v>
      </c>
    </row>
    <row r="188" spans="3:3">
      <c r="C188" t="s">
        <v>300</v>
      </c>
    </row>
    <row r="189" spans="3:3">
      <c r="C189" t="s">
        <v>1308</v>
      </c>
    </row>
    <row r="190" spans="3:3">
      <c r="C190" t="s">
        <v>297</v>
      </c>
    </row>
    <row r="191" spans="3:3">
      <c r="C191" t="s">
        <v>409</v>
      </c>
    </row>
    <row r="192" spans="3:3">
      <c r="C192" t="s">
        <v>412</v>
      </c>
    </row>
    <row r="193" spans="3:3">
      <c r="C193" t="s">
        <v>415</v>
      </c>
    </row>
    <row r="194" spans="3:3">
      <c r="C194" t="s">
        <v>418</v>
      </c>
    </row>
    <row r="195" spans="3:3">
      <c r="C195" t="s">
        <v>421</v>
      </c>
    </row>
    <row r="196" spans="3:3">
      <c r="C196" t="s">
        <v>1083</v>
      </c>
    </row>
    <row r="197" spans="3:3">
      <c r="C197" t="s">
        <v>1084</v>
      </c>
    </row>
    <row r="198" spans="3:3">
      <c r="C198" t="s">
        <v>1085</v>
      </c>
    </row>
    <row r="199" spans="3:3">
      <c r="C199" t="s">
        <v>1086</v>
      </c>
    </row>
    <row r="200" spans="3:3">
      <c r="C200" t="s">
        <v>1310</v>
      </c>
    </row>
    <row r="201" spans="3:3">
      <c r="C201" t="s">
        <v>1087</v>
      </c>
    </row>
    <row r="202" spans="3:3">
      <c r="C202" t="s">
        <v>458</v>
      </c>
    </row>
    <row r="203" spans="3:3">
      <c r="C203" t="s">
        <v>1088</v>
      </c>
    </row>
    <row r="204" spans="3:3">
      <c r="C204" t="s">
        <v>1089</v>
      </c>
    </row>
    <row r="205" spans="3:3">
      <c r="C205" t="s">
        <v>428</v>
      </c>
    </row>
    <row r="206" spans="3:3">
      <c r="C206" t="s">
        <v>431</v>
      </c>
    </row>
    <row r="207" spans="3:3">
      <c r="C207" t="s">
        <v>434</v>
      </c>
    </row>
    <row r="208" spans="3:3">
      <c r="C208" t="s">
        <v>437</v>
      </c>
    </row>
    <row r="209" spans="3:3">
      <c r="C209" t="s">
        <v>440</v>
      </c>
    </row>
    <row r="210" spans="3:3">
      <c r="C210" t="s">
        <v>1311</v>
      </c>
    </row>
    <row r="211" spans="3:3">
      <c r="C211" t="s">
        <v>1312</v>
      </c>
    </row>
    <row r="212" spans="3:3">
      <c r="C212" t="s">
        <v>1313</v>
      </c>
    </row>
    <row r="213" spans="3:3">
      <c r="C213" t="s">
        <v>447</v>
      </c>
    </row>
    <row r="214" spans="3:3">
      <c r="C214" t="s">
        <v>1314</v>
      </c>
    </row>
    <row r="215" spans="3:3">
      <c r="C215" t="s">
        <v>949</v>
      </c>
    </row>
    <row r="216" spans="3:3">
      <c r="C216" t="s">
        <v>1065</v>
      </c>
    </row>
    <row r="217" spans="3:3">
      <c r="C217" t="s">
        <v>950</v>
      </c>
    </row>
    <row r="218" spans="3:3">
      <c r="C218" t="s">
        <v>91</v>
      </c>
    </row>
    <row r="219" spans="3:3">
      <c r="C219" t="s">
        <v>954</v>
      </c>
    </row>
    <row r="220" spans="3:3">
      <c r="C220" t="s">
        <v>955</v>
      </c>
    </row>
    <row r="221" spans="3:3">
      <c r="C221" t="s">
        <v>956</v>
      </c>
    </row>
    <row r="222" spans="3:3">
      <c r="C222" t="s">
        <v>969</v>
      </c>
    </row>
    <row r="223" spans="3:3">
      <c r="C223" t="s">
        <v>985</v>
      </c>
    </row>
    <row r="224" spans="3:3">
      <c r="C224" t="s">
        <v>981</v>
      </c>
    </row>
    <row r="225" spans="3:3">
      <c r="C225" t="s">
        <v>982</v>
      </c>
    </row>
    <row r="226" spans="3:3">
      <c r="C226" t="s">
        <v>1315</v>
      </c>
    </row>
    <row r="227" spans="3:3">
      <c r="C227" t="s">
        <v>989</v>
      </c>
    </row>
    <row r="228" spans="3:3">
      <c r="C228" t="s">
        <v>996</v>
      </c>
    </row>
    <row r="229" spans="3:3">
      <c r="C229" t="s">
        <v>999</v>
      </c>
    </row>
    <row r="230" spans="3:3">
      <c r="C230" t="s">
        <v>1002</v>
      </c>
    </row>
    <row r="231" spans="3:3">
      <c r="C231" t="s">
        <v>997</v>
      </c>
    </row>
    <row r="232" spans="3:3">
      <c r="C232" t="s">
        <v>958</v>
      </c>
    </row>
    <row r="233" spans="3:3">
      <c r="C233" t="s">
        <v>947</v>
      </c>
    </row>
    <row r="234" spans="3:3">
      <c r="C234" t="s">
        <v>948</v>
      </c>
    </row>
    <row r="235" spans="3:3">
      <c r="C235" t="s">
        <v>1063</v>
      </c>
    </row>
    <row r="236" spans="3:3">
      <c r="C236" t="s">
        <v>1064</v>
      </c>
    </row>
    <row r="237" spans="3:3">
      <c r="C237" t="s">
        <v>957</v>
      </c>
    </row>
    <row r="238" spans="3:3">
      <c r="C238" t="s">
        <v>1317</v>
      </c>
    </row>
    <row r="239" spans="3:3">
      <c r="C239" t="s">
        <v>962</v>
      </c>
    </row>
    <row r="240" spans="3:3">
      <c r="C240" t="s">
        <v>959</v>
      </c>
    </row>
    <row r="241" spans="3:3">
      <c r="C241" t="s">
        <v>970</v>
      </c>
    </row>
    <row r="242" spans="3:3">
      <c r="C242" t="s">
        <v>971</v>
      </c>
    </row>
    <row r="243" spans="3:3">
      <c r="C243" t="s">
        <v>972</v>
      </c>
    </row>
    <row r="244" spans="3:3">
      <c r="C244" t="s">
        <v>973</v>
      </c>
    </row>
    <row r="245" spans="3:3">
      <c r="C245" t="s">
        <v>974</v>
      </c>
    </row>
    <row r="246" spans="3:3">
      <c r="C246" t="s">
        <v>975</v>
      </c>
    </row>
    <row r="247" spans="3:3">
      <c r="C247" t="s">
        <v>968</v>
      </c>
    </row>
    <row r="248" spans="3:3">
      <c r="C248" t="s">
        <v>976</v>
      </c>
    </row>
    <row r="249" spans="3:3">
      <c r="C249" t="s">
        <v>961</v>
      </c>
    </row>
    <row r="250" spans="3:3">
      <c r="C250" t="s">
        <v>977</v>
      </c>
    </row>
    <row r="251" spans="3:3">
      <c r="C251" t="s">
        <v>978</v>
      </c>
    </row>
    <row r="252" spans="3:3">
      <c r="C252" t="s">
        <v>979</v>
      </c>
    </row>
    <row r="253" spans="3:3">
      <c r="C253" t="s">
        <v>980</v>
      </c>
    </row>
    <row r="254" spans="3:3">
      <c r="C254" t="s">
        <v>994</v>
      </c>
    </row>
    <row r="255" spans="3:3">
      <c r="C255" t="s">
        <v>983</v>
      </c>
    </row>
    <row r="256" spans="3:3">
      <c r="C256" t="s">
        <v>984</v>
      </c>
    </row>
    <row r="257" spans="3:3">
      <c r="C257" t="s">
        <v>986</v>
      </c>
    </row>
    <row r="258" spans="3:3">
      <c r="C258" t="s">
        <v>987</v>
      </c>
    </row>
    <row r="259" spans="3:3">
      <c r="C259" t="s">
        <v>963</v>
      </c>
    </row>
    <row r="260" spans="3:3">
      <c r="C260" t="s">
        <v>988</v>
      </c>
    </row>
    <row r="261" spans="3:3">
      <c r="C261" t="s">
        <v>995</v>
      </c>
    </row>
    <row r="262" spans="3:3">
      <c r="C262" t="s">
        <v>990</v>
      </c>
    </row>
    <row r="263" spans="3:3">
      <c r="C263" t="s">
        <v>991</v>
      </c>
    </row>
    <row r="264" spans="3:3">
      <c r="C264" t="s">
        <v>1319</v>
      </c>
    </row>
    <row r="265" spans="3:3">
      <c r="C265" t="s">
        <v>992</v>
      </c>
    </row>
    <row r="266" spans="3:3">
      <c r="C266" t="s">
        <v>966</v>
      </c>
    </row>
    <row r="267" spans="3:3">
      <c r="C267" t="s">
        <v>1000</v>
      </c>
    </row>
    <row r="268" spans="3:3">
      <c r="C268" t="s">
        <v>1001</v>
      </c>
    </row>
    <row r="269" spans="3:3">
      <c r="C269" t="s">
        <v>1321</v>
      </c>
    </row>
    <row r="270" spans="3:3">
      <c r="C270" t="s">
        <v>1003</v>
      </c>
    </row>
    <row r="271" spans="3:3">
      <c r="C271" t="s">
        <v>1323</v>
      </c>
    </row>
    <row r="272" spans="3:3">
      <c r="C272" t="s">
        <v>967</v>
      </c>
    </row>
    <row r="273" spans="3:3">
      <c r="C273" t="s">
        <v>1066</v>
      </c>
    </row>
    <row r="274" spans="3:3">
      <c r="C274" t="s">
        <v>960</v>
      </c>
    </row>
    <row r="275" spans="3:3">
      <c r="C275" t="s">
        <v>964</v>
      </c>
    </row>
    <row r="276" spans="3:3">
      <c r="C276" t="s">
        <v>993</v>
      </c>
    </row>
    <row r="277" spans="3:3">
      <c r="C277" t="s">
        <v>998</v>
      </c>
    </row>
    <row r="278" spans="3:3">
      <c r="C278" t="s">
        <v>965</v>
      </c>
    </row>
    <row r="279" spans="3:3">
      <c r="C279" t="s">
        <v>1325</v>
      </c>
    </row>
    <row r="280" spans="3:3">
      <c r="C280" t="s">
        <v>94</v>
      </c>
    </row>
    <row r="281" spans="3:3">
      <c r="C281" t="s">
        <v>953</v>
      </c>
    </row>
    <row r="282" spans="3:3">
      <c r="C282" t="s">
        <v>951</v>
      </c>
    </row>
    <row r="283" spans="3:3">
      <c r="C283" t="s">
        <v>952</v>
      </c>
    </row>
  </sheetData>
  <sheetProtection password="C8DD" sheet="1" objects="1" scenarios="1"/>
  <mergeCells count="14">
    <mergeCell ref="A2:B2"/>
    <mergeCell ref="A7:B7"/>
    <mergeCell ref="A8:B8"/>
    <mergeCell ref="A9:A11"/>
    <mergeCell ref="F1:G3"/>
    <mergeCell ref="A1:C1"/>
    <mergeCell ref="A3:B3"/>
    <mergeCell ref="A4:B4"/>
    <mergeCell ref="A5:B5"/>
    <mergeCell ref="A12:A14"/>
    <mergeCell ref="D18:E21"/>
    <mergeCell ref="A15:A17"/>
    <mergeCell ref="E9:E17"/>
    <mergeCell ref="A6:B6"/>
  </mergeCells>
  <phoneticPr fontId="28"/>
  <dataValidations count="2">
    <dataValidation type="list" allowBlank="1" showInputMessage="1" showErrorMessage="1" prompt="リストから選んでください。_x000a_リストに無い場合はこのシートの「Ｃ２５」のセルに全角７文字以内で入力してください。" sqref="C3">
      <formula1>$C$25:$C$283</formula1>
    </dataValidation>
    <dataValidation imeMode="disabled" allowBlank="1" showInputMessage="1" showErrorMessage="1" sqref="C6:C8"/>
  </dataValidations>
  <pageMargins left="0.70866141732283472" right="0.70866141732283472" top="0.74803149606299213" bottom="0.74803149606299213" header="0.31496062992125984" footer="0.31496062992125984"/>
  <pageSetup paperSize="9" scale="87" orientation="landscape" verticalDpi="0"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M9"/>
  <sheetViews>
    <sheetView workbookViewId="0">
      <selection activeCell="D13" sqref="D13"/>
    </sheetView>
  </sheetViews>
  <sheetFormatPr defaultRowHeight="13.5"/>
  <cols>
    <col min="1" max="1" width="3.625" style="27" customWidth="1"/>
    <col min="2" max="2" width="15" style="27" bestFit="1" customWidth="1"/>
    <col min="3" max="3" width="9.5" style="27" bestFit="1" customWidth="1"/>
    <col min="4" max="4" width="11.25" style="27" customWidth="1"/>
    <col min="5" max="5" width="9.875" style="27" customWidth="1"/>
    <col min="6" max="6" width="18.125" style="27" customWidth="1"/>
    <col min="7" max="7" width="7.25" style="27" customWidth="1"/>
    <col min="8" max="13" width="11.125" style="27" customWidth="1"/>
    <col min="14" max="16384" width="9" style="27"/>
  </cols>
  <sheetData>
    <row r="1" spans="1:13" s="39" customFormat="1">
      <c r="A1" s="42"/>
      <c r="B1" s="42" t="s">
        <v>1132</v>
      </c>
      <c r="C1" s="75" t="s">
        <v>873</v>
      </c>
      <c r="D1" s="75" t="s">
        <v>848</v>
      </c>
      <c r="E1" s="76" t="s">
        <v>1130</v>
      </c>
      <c r="F1" s="76" t="s">
        <v>26</v>
      </c>
      <c r="G1" s="76" t="s">
        <v>1131</v>
      </c>
      <c r="H1" s="76" t="s">
        <v>1246</v>
      </c>
      <c r="I1" s="76" t="s">
        <v>1247</v>
      </c>
      <c r="J1" s="76" t="s">
        <v>1248</v>
      </c>
      <c r="K1" s="76" t="s">
        <v>1249</v>
      </c>
      <c r="L1" s="76" t="s">
        <v>1250</v>
      </c>
      <c r="M1" s="76" t="s">
        <v>1251</v>
      </c>
    </row>
    <row r="2" spans="1:13" s="39" customFormat="1">
      <c r="A2" s="42">
        <v>1</v>
      </c>
      <c r="B2" s="42" t="str">
        <f>'申込書（リレー種目）'!S7</f>
        <v/>
      </c>
      <c r="C2" s="42" t="str">
        <f>'申込書（リレー種目）'!T7</f>
        <v/>
      </c>
      <c r="D2" s="42" t="str">
        <f>'申込書（リレー種目）'!U7</f>
        <v/>
      </c>
      <c r="E2" s="76" t="e">
        <f>'申込書（リレー種目）'!$AC$4</f>
        <v>#N/A</v>
      </c>
      <c r="F2" s="76" t="str">
        <f>CONCATENATE('申込書（リレー種目）'!$AA$4,'申込書（リレー種目）'!D7)</f>
        <v>0</v>
      </c>
      <c r="G2" s="76" t="str">
        <f>'申込書（リレー種目）'!W7</f>
        <v/>
      </c>
      <c r="H2" s="76" t="str">
        <f>'申込書（リレー種目）'!R7</f>
        <v/>
      </c>
      <c r="I2" s="76" t="str">
        <f>'申込書（リレー種目）'!R8</f>
        <v/>
      </c>
      <c r="J2" s="76" t="str">
        <f>'申込書（リレー種目）'!R9</f>
        <v/>
      </c>
      <c r="K2" s="76" t="str">
        <f>'申込書（リレー種目）'!R10</f>
        <v/>
      </c>
      <c r="L2" s="76" t="str">
        <f>'申込書（リレー種目）'!R11</f>
        <v/>
      </c>
      <c r="M2" s="76" t="str">
        <f>'申込書（リレー種目）'!R12</f>
        <v/>
      </c>
    </row>
    <row r="3" spans="1:13">
      <c r="A3" s="43">
        <v>2</v>
      </c>
      <c r="B3" s="43" t="str">
        <f>'申込書（リレー種目）'!S13</f>
        <v/>
      </c>
      <c r="C3" s="43" t="str">
        <f>'申込書（リレー種目）'!T13</f>
        <v/>
      </c>
      <c r="D3" s="43" t="str">
        <f>'申込書（リレー種目）'!U13</f>
        <v/>
      </c>
      <c r="E3" s="76" t="e">
        <f>'申込書（リレー種目）'!$AC$4</f>
        <v>#N/A</v>
      </c>
      <c r="F3" s="76" t="str">
        <f>CONCATENATE('申込書（リレー種目）'!$AA$4,'申込書（リレー種目）'!D13)</f>
        <v>0</v>
      </c>
      <c r="G3" s="77" t="str">
        <f>'申込書（リレー種目）'!W13</f>
        <v/>
      </c>
      <c r="H3" s="77" t="str">
        <f>'申込書（リレー種目）'!R13</f>
        <v/>
      </c>
      <c r="I3" s="77" t="str">
        <f>'申込書（リレー種目）'!R14</f>
        <v/>
      </c>
      <c r="J3" s="77" t="str">
        <f>'申込書（リレー種目）'!R15</f>
        <v/>
      </c>
      <c r="K3" s="77" t="str">
        <f>'申込書（リレー種目）'!R16</f>
        <v/>
      </c>
      <c r="L3" s="77" t="str">
        <f>'申込書（リレー種目）'!R17</f>
        <v/>
      </c>
      <c r="M3" s="77" t="str">
        <f>'申込書（リレー種目）'!R18</f>
        <v/>
      </c>
    </row>
    <row r="4" spans="1:13">
      <c r="A4" s="43">
        <v>3</v>
      </c>
      <c r="B4" s="43" t="str">
        <f>'申込書（リレー種目）'!S19</f>
        <v/>
      </c>
      <c r="C4" s="43" t="str">
        <f>'申込書（リレー種目）'!T19</f>
        <v/>
      </c>
      <c r="D4" s="43" t="str">
        <f>'申込書（リレー種目）'!U19</f>
        <v/>
      </c>
      <c r="E4" s="76" t="e">
        <f>'申込書（リレー種目）'!$AC$4</f>
        <v>#N/A</v>
      </c>
      <c r="F4" s="76" t="str">
        <f>CONCATENATE('申込書（リレー種目）'!$AA$4,'申込書（リレー種目）'!D19)</f>
        <v>0</v>
      </c>
      <c r="G4" s="77" t="str">
        <f>'申込書（リレー種目）'!W19</f>
        <v/>
      </c>
      <c r="H4" s="77" t="str">
        <f>'申込書（リレー種目）'!R19</f>
        <v/>
      </c>
      <c r="I4" s="77" t="str">
        <f>'申込書（リレー種目）'!R20</f>
        <v/>
      </c>
      <c r="J4" s="77" t="str">
        <f>'申込書（リレー種目）'!R21</f>
        <v/>
      </c>
      <c r="K4" s="77" t="str">
        <f>'申込書（リレー種目）'!R22</f>
        <v/>
      </c>
      <c r="L4" s="77" t="str">
        <f>'申込書（リレー種目）'!R23</f>
        <v/>
      </c>
      <c r="M4" s="77" t="str">
        <f>'申込書（リレー種目）'!R24</f>
        <v/>
      </c>
    </row>
    <row r="5" spans="1:13">
      <c r="A5" s="43">
        <v>4</v>
      </c>
      <c r="B5" s="43" t="str">
        <f>'申込書（リレー種目）'!S25</f>
        <v/>
      </c>
      <c r="C5" s="43" t="str">
        <f>'申込書（リレー種目）'!T25</f>
        <v/>
      </c>
      <c r="D5" s="43" t="str">
        <f>'申込書（リレー種目）'!U25</f>
        <v/>
      </c>
      <c r="E5" s="76" t="e">
        <f>'申込書（リレー種目）'!$AC$4</f>
        <v>#N/A</v>
      </c>
      <c r="F5" s="76" t="str">
        <f>CONCATENATE('申込書（リレー種目）'!$AA$4,'申込書（リレー種目）'!D25)</f>
        <v>0</v>
      </c>
      <c r="G5" s="77" t="str">
        <f>'申込書（リレー種目）'!W25</f>
        <v/>
      </c>
      <c r="H5" s="77" t="str">
        <f>'申込書（リレー種目）'!R25</f>
        <v/>
      </c>
      <c r="I5" s="77" t="str">
        <f>'申込書（リレー種目）'!R26</f>
        <v/>
      </c>
      <c r="J5" s="77" t="str">
        <f>'申込書（リレー種目）'!R27</f>
        <v/>
      </c>
      <c r="K5" s="77" t="str">
        <f>'申込書（リレー種目）'!R28</f>
        <v/>
      </c>
      <c r="L5" s="77" t="str">
        <f>'申込書（リレー種目）'!R29</f>
        <v/>
      </c>
      <c r="M5" s="77" t="str">
        <f>'申込書（リレー種目）'!R30</f>
        <v/>
      </c>
    </row>
    <row r="6" spans="1:13">
      <c r="A6" s="43">
        <v>5</v>
      </c>
      <c r="B6" s="43" t="str">
        <f>'申込書（リレー種目）'!S46</f>
        <v/>
      </c>
      <c r="C6" s="43" t="str">
        <f>'申込書（リレー種目）'!T46</f>
        <v/>
      </c>
      <c r="D6" s="43" t="str">
        <f>'申込書（リレー種目）'!U46</f>
        <v/>
      </c>
      <c r="E6" s="76" t="e">
        <f>'申込書（リレー種目）'!$AC$4</f>
        <v>#N/A</v>
      </c>
      <c r="F6" s="76" t="str">
        <f>CONCATENATE('申込書（リレー種目）'!$AA$4,'申込書（リレー種目）'!D46)</f>
        <v>0</v>
      </c>
      <c r="G6" s="77" t="str">
        <f>'申込書（リレー種目）'!W46</f>
        <v/>
      </c>
      <c r="H6" s="77" t="str">
        <f>'申込書（リレー種目）'!R46</f>
        <v/>
      </c>
      <c r="I6" s="77" t="str">
        <f>'申込書（リレー種目）'!R47</f>
        <v/>
      </c>
      <c r="J6" s="77" t="str">
        <f>'申込書（リレー種目）'!R48</f>
        <v/>
      </c>
      <c r="K6" s="77" t="str">
        <f>'申込書（リレー種目）'!R49</f>
        <v/>
      </c>
      <c r="L6" s="77" t="str">
        <f>'申込書（リレー種目）'!R50</f>
        <v/>
      </c>
      <c r="M6" s="77" t="str">
        <f>'申込書（リレー種目）'!R51</f>
        <v/>
      </c>
    </row>
    <row r="7" spans="1:13">
      <c r="A7" s="43">
        <v>6</v>
      </c>
      <c r="B7" s="43" t="str">
        <f>'申込書（リレー種目）'!S52</f>
        <v/>
      </c>
      <c r="C7" s="43" t="str">
        <f>'申込書（リレー種目）'!T52</f>
        <v/>
      </c>
      <c r="D7" s="43" t="str">
        <f>'申込書（リレー種目）'!U52</f>
        <v/>
      </c>
      <c r="E7" s="76" t="e">
        <f>'申込書（リレー種目）'!$AC$4</f>
        <v>#N/A</v>
      </c>
      <c r="F7" s="76" t="str">
        <f>CONCATENATE('申込書（リレー種目）'!$AA$4,'申込書（リレー種目）'!D52)</f>
        <v>0</v>
      </c>
      <c r="G7" s="77" t="str">
        <f>'申込書（リレー種目）'!W52</f>
        <v/>
      </c>
      <c r="H7" s="77" t="str">
        <f>'申込書（リレー種目）'!R52</f>
        <v/>
      </c>
      <c r="I7" s="77" t="str">
        <f>'申込書（リレー種目）'!R53</f>
        <v/>
      </c>
      <c r="J7" s="77" t="str">
        <f>'申込書（リレー種目）'!R54</f>
        <v/>
      </c>
      <c r="K7" s="77" t="str">
        <f>'申込書（リレー種目）'!R55</f>
        <v/>
      </c>
      <c r="L7" s="77" t="str">
        <f>'申込書（リレー種目）'!R56</f>
        <v/>
      </c>
      <c r="M7" s="77" t="str">
        <f>'申込書（リレー種目）'!R57</f>
        <v/>
      </c>
    </row>
    <row r="8" spans="1:13">
      <c r="A8" s="43">
        <v>7</v>
      </c>
      <c r="B8" s="43" t="str">
        <f>'申込書（リレー種目）'!S58</f>
        <v/>
      </c>
      <c r="C8" s="43" t="str">
        <f>'申込書（リレー種目）'!T58</f>
        <v/>
      </c>
      <c r="D8" s="43" t="str">
        <f>'申込書（リレー種目）'!U58</f>
        <v/>
      </c>
      <c r="E8" s="76" t="e">
        <f>'申込書（リレー種目）'!$AC$4</f>
        <v>#N/A</v>
      </c>
      <c r="F8" s="76" t="str">
        <f>CONCATENATE('申込書（リレー種目）'!$AA$4,'申込書（リレー種目）'!D58)</f>
        <v>0</v>
      </c>
      <c r="G8" s="77" t="str">
        <f>'申込書（リレー種目）'!W58</f>
        <v/>
      </c>
      <c r="H8" s="77" t="str">
        <f>'申込書（リレー種目）'!R58</f>
        <v/>
      </c>
      <c r="I8" s="77" t="str">
        <f>'申込書（リレー種目）'!R59</f>
        <v/>
      </c>
      <c r="J8" s="77" t="str">
        <f>'申込書（リレー種目）'!R60</f>
        <v/>
      </c>
      <c r="K8" s="77" t="str">
        <f>'申込書（リレー種目）'!R61</f>
        <v/>
      </c>
      <c r="L8" s="77" t="str">
        <f>'申込書（リレー種目）'!R62</f>
        <v/>
      </c>
      <c r="M8" s="77" t="str">
        <f>'申込書（リレー種目）'!R63</f>
        <v/>
      </c>
    </row>
    <row r="9" spans="1:13">
      <c r="A9" s="43">
        <v>8</v>
      </c>
      <c r="B9" s="43" t="str">
        <f>'申込書（リレー種目）'!S64</f>
        <v/>
      </c>
      <c r="C9" s="43" t="str">
        <f>'申込書（リレー種目）'!T64</f>
        <v/>
      </c>
      <c r="D9" s="43" t="str">
        <f>'申込書（リレー種目）'!U64</f>
        <v/>
      </c>
      <c r="E9" s="76" t="e">
        <f>'申込書（リレー種目）'!$AC$4</f>
        <v>#N/A</v>
      </c>
      <c r="F9" s="76" t="str">
        <f>CONCATENATE('申込書（リレー種目）'!$AA$4,'申込書（リレー種目）'!D64)</f>
        <v>0</v>
      </c>
      <c r="G9" s="77" t="str">
        <f>'申込書（リレー種目）'!W64</f>
        <v/>
      </c>
      <c r="H9" s="77" t="str">
        <f>'申込書（リレー種目）'!R64</f>
        <v/>
      </c>
      <c r="I9" s="77" t="str">
        <f>'申込書（リレー種目）'!R65</f>
        <v/>
      </c>
      <c r="J9" s="77" t="str">
        <f>'申込書（リレー種目）'!R66</f>
        <v/>
      </c>
      <c r="K9" s="77" t="str">
        <f>'申込書（リレー種目）'!R67</f>
        <v/>
      </c>
      <c r="L9" s="77" t="str">
        <f>'申込書（リレー種目）'!R68</f>
        <v/>
      </c>
      <c r="M9" s="77" t="str">
        <f>'申込書（リレー種目）'!R69</f>
        <v/>
      </c>
    </row>
  </sheetData>
  <phoneticPr fontId="8"/>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548"/>
  <sheetViews>
    <sheetView view="pageBreakPreview" zoomScale="90" zoomScaleNormal="80" zoomScaleSheetLayoutView="90" workbookViewId="0">
      <selection activeCell="B7" sqref="B7"/>
    </sheetView>
  </sheetViews>
  <sheetFormatPr defaultColWidth="3.625" defaultRowHeight="13.5"/>
  <cols>
    <col min="1" max="1" width="4.625" style="90" bestFit="1" customWidth="1"/>
    <col min="2" max="2" width="7.625" style="90" customWidth="1"/>
    <col min="3" max="3" width="13.75" style="90" customWidth="1"/>
    <col min="4" max="4" width="12.25" style="90" customWidth="1"/>
    <col min="5" max="6" width="4.5" style="90" customWidth="1"/>
    <col min="7" max="7" width="19.875" style="90" customWidth="1"/>
    <col min="8" max="8" width="9.25" style="90" customWidth="1"/>
    <col min="9" max="9" width="3.125" style="90" customWidth="1"/>
    <col min="10" max="10" width="2.5" style="90" customWidth="1"/>
    <col min="11" max="11" width="3.125" style="90" customWidth="1"/>
    <col min="12" max="12" width="2.5" style="90" customWidth="1"/>
    <col min="13" max="13" width="3.125" style="90" customWidth="1"/>
    <col min="14" max="14" width="6.875" style="90" customWidth="1"/>
    <col min="15" max="17" width="3.625" style="90"/>
    <col min="18" max="18" width="10.5" style="22" bestFit="1" customWidth="1"/>
    <col min="19" max="19" width="29" style="23" customWidth="1"/>
    <col min="20" max="22" width="9.5" style="22" bestFit="1" customWidth="1"/>
    <col min="23" max="23" width="8.5" style="22" bestFit="1" customWidth="1"/>
    <col min="24" max="24" width="15" style="22" bestFit="1" customWidth="1"/>
    <col min="25" max="25" width="7" style="22" customWidth="1"/>
    <col min="26" max="26" width="19.375" style="22" bestFit="1" customWidth="1"/>
    <col min="27" max="27" width="12.25" style="22" customWidth="1"/>
    <col min="28" max="28" width="5.5" style="22" bestFit="1" customWidth="1"/>
    <col min="29" max="29" width="7.5" style="22" bestFit="1" customWidth="1"/>
    <col min="30" max="30" width="6.375" style="22" customWidth="1"/>
    <col min="31" max="31" width="6.75" style="22" customWidth="1"/>
    <col min="32" max="32" width="13" style="22" customWidth="1"/>
    <col min="33" max="33" width="7.5" style="87" bestFit="1" customWidth="1"/>
    <col min="34" max="34" width="6.25" style="87" customWidth="1"/>
    <col min="35" max="35" width="14.25" style="91" customWidth="1"/>
    <col min="36" max="37" width="6.25" style="91" customWidth="1"/>
    <col min="38" max="16384" width="3.625" style="90"/>
  </cols>
  <sheetData>
    <row r="1" spans="1:35" ht="32.25" customHeight="1">
      <c r="A1" s="197" t="s">
        <v>1370</v>
      </c>
      <c r="B1" s="197"/>
      <c r="C1" s="197"/>
      <c r="D1" s="197"/>
      <c r="E1" s="197"/>
      <c r="F1" s="197"/>
      <c r="G1" s="197"/>
      <c r="H1" s="197"/>
      <c r="I1" s="197"/>
      <c r="J1" s="197"/>
      <c r="K1" s="197"/>
      <c r="L1" s="197"/>
      <c r="M1" s="197"/>
      <c r="N1" s="197"/>
    </row>
    <row r="2" spans="1:35" ht="7.5" customHeight="1">
      <c r="A2" s="86"/>
      <c r="B2" s="86"/>
      <c r="C2" s="86"/>
      <c r="D2" s="86"/>
      <c r="E2" s="86"/>
      <c r="F2" s="86"/>
      <c r="G2" s="86"/>
      <c r="H2" s="86"/>
      <c r="I2" s="86"/>
      <c r="J2" s="86"/>
      <c r="K2" s="86"/>
      <c r="L2" s="86"/>
      <c r="M2" s="86"/>
      <c r="N2" s="86"/>
    </row>
    <row r="3" spans="1:35" ht="22.5" customHeight="1">
      <c r="A3" s="184" t="s">
        <v>0</v>
      </c>
      <c r="B3" s="185"/>
      <c r="C3" s="186">
        <f>基礎データ!$C$2</f>
        <v>0</v>
      </c>
      <c r="D3" s="187"/>
      <c r="E3" s="187"/>
      <c r="F3" s="187"/>
      <c r="G3" s="188"/>
      <c r="H3" s="184" t="s">
        <v>12</v>
      </c>
      <c r="I3" s="185"/>
      <c r="J3" s="189">
        <f>基礎データ!$C$6</f>
        <v>0</v>
      </c>
      <c r="K3" s="190"/>
      <c r="L3" s="190"/>
      <c r="M3" s="190"/>
      <c r="N3" s="191"/>
      <c r="P3" s="90" t="s">
        <v>1579</v>
      </c>
      <c r="Q3" s="90">
        <f>COUNTIF(F7:F31,"男")</f>
        <v>0</v>
      </c>
      <c r="Y3" s="195"/>
      <c r="Z3" s="195"/>
      <c r="AA3" s="139" t="s">
        <v>494</v>
      </c>
      <c r="AB3" s="139" t="s">
        <v>503</v>
      </c>
      <c r="AC3" s="139" t="s">
        <v>496</v>
      </c>
      <c r="AD3" s="92"/>
    </row>
    <row r="4" spans="1:35" ht="22.5" customHeight="1">
      <c r="A4" s="174" t="s">
        <v>13</v>
      </c>
      <c r="B4" s="175"/>
      <c r="C4" s="176">
        <f>基礎データ!$C$8</f>
        <v>0</v>
      </c>
      <c r="D4" s="177"/>
      <c r="E4" s="177"/>
      <c r="F4" s="177"/>
      <c r="G4" s="178"/>
      <c r="H4" s="179" t="s">
        <v>16</v>
      </c>
      <c r="I4" s="180"/>
      <c r="J4" s="181">
        <f>基礎データ!$C$7</f>
        <v>0</v>
      </c>
      <c r="K4" s="182"/>
      <c r="L4" s="182"/>
      <c r="M4" s="182"/>
      <c r="N4" s="183"/>
      <c r="P4" s="90" t="s">
        <v>1580</v>
      </c>
      <c r="Q4" s="90">
        <f>COUNTIF(F7:F31,"女")</f>
        <v>0</v>
      </c>
      <c r="Y4" s="196"/>
      <c r="Z4" s="196"/>
      <c r="AA4" s="139">
        <f>基礎データ!$C$3</f>
        <v>0</v>
      </c>
      <c r="AB4" s="139" t="e">
        <f>VLOOKUP(AA4,shozoku1,4,FALSE)</f>
        <v>#N/A</v>
      </c>
      <c r="AC4" s="139" t="e">
        <f>VLOOKUP(AA4,shozoku1,3,FALSE)</f>
        <v>#N/A</v>
      </c>
      <c r="AD4" s="92"/>
    </row>
    <row r="5" spans="1:35" ht="17.25" customHeight="1">
      <c r="A5" s="172"/>
      <c r="B5" s="160" t="s">
        <v>1</v>
      </c>
      <c r="C5" s="160" t="s">
        <v>2</v>
      </c>
      <c r="D5" s="160"/>
      <c r="E5" s="160" t="s">
        <v>3</v>
      </c>
      <c r="F5" s="160" t="s">
        <v>4</v>
      </c>
      <c r="G5" s="164" t="s">
        <v>846</v>
      </c>
      <c r="H5" s="165"/>
      <c r="I5" s="160" t="s">
        <v>9</v>
      </c>
      <c r="J5" s="160"/>
      <c r="K5" s="160"/>
      <c r="L5" s="160"/>
      <c r="M5" s="160"/>
      <c r="N5" s="192" t="s">
        <v>6</v>
      </c>
    </row>
    <row r="6" spans="1:35" ht="17.25" customHeight="1" thickBot="1">
      <c r="A6" s="173"/>
      <c r="B6" s="161"/>
      <c r="C6" s="93" t="s">
        <v>11</v>
      </c>
      <c r="D6" s="93" t="s">
        <v>10</v>
      </c>
      <c r="E6" s="161"/>
      <c r="F6" s="161"/>
      <c r="G6" s="166"/>
      <c r="H6" s="167"/>
      <c r="I6" s="161"/>
      <c r="J6" s="161"/>
      <c r="K6" s="161"/>
      <c r="L6" s="161"/>
      <c r="M6" s="161"/>
      <c r="N6" s="193"/>
      <c r="R6" s="20" t="s">
        <v>18</v>
      </c>
      <c r="S6" s="21" t="s">
        <v>498</v>
      </c>
      <c r="T6" s="20" t="s">
        <v>873</v>
      </c>
      <c r="U6" s="20" t="s">
        <v>848</v>
      </c>
      <c r="V6" s="20" t="s">
        <v>851</v>
      </c>
      <c r="W6" s="20" t="s">
        <v>19</v>
      </c>
      <c r="X6" s="20" t="s">
        <v>20</v>
      </c>
      <c r="Y6" s="20" t="s">
        <v>21</v>
      </c>
      <c r="Z6" s="20" t="s">
        <v>22</v>
      </c>
      <c r="AA6" s="20" t="s">
        <v>23</v>
      </c>
      <c r="AB6" s="20" t="s">
        <v>493</v>
      </c>
      <c r="AC6" s="20" t="s">
        <v>24</v>
      </c>
      <c r="AD6" s="20" t="s">
        <v>1243</v>
      </c>
      <c r="AE6" s="20" t="s">
        <v>497</v>
      </c>
      <c r="AF6" s="20" t="s">
        <v>1223</v>
      </c>
      <c r="AG6" s="87" t="s">
        <v>943</v>
      </c>
      <c r="AI6" s="94" t="s">
        <v>1226</v>
      </c>
    </row>
    <row r="7" spans="1:35" ht="22.5" customHeight="1" thickTop="1">
      <c r="A7" s="95">
        <v>1</v>
      </c>
      <c r="B7" s="7"/>
      <c r="C7" s="7"/>
      <c r="D7" s="7"/>
      <c r="E7" s="7"/>
      <c r="F7" s="7"/>
      <c r="G7" s="170"/>
      <c r="H7" s="171"/>
      <c r="I7" s="8"/>
      <c r="J7" s="9"/>
      <c r="K7" s="9"/>
      <c r="L7" s="9"/>
      <c r="M7" s="10"/>
      <c r="N7" s="11"/>
      <c r="R7" s="2" t="str">
        <f>IF(ISBLANK(B7),"",VLOOKUP(CONCATENATE($AB$4,F7),$R$202:$S$211,2,FALSE)+B7*100)</f>
        <v/>
      </c>
      <c r="S7" s="25" t="str">
        <f>IF(ISBLANK(G7),"",G7)</f>
        <v/>
      </c>
      <c r="T7" s="1" t="str">
        <f>IF($S7="","",VLOOKUP($S7,'(種目・作業用)'!$A$2:$D$46,2,FALSE))</f>
        <v/>
      </c>
      <c r="U7" s="1" t="str">
        <f>IF($S7="","",VLOOKUP($S7,'(種目・作業用)'!$A$2:$D$46,3,FALSE))</f>
        <v/>
      </c>
      <c r="V7" s="1" t="str">
        <f>IF($S7="","",VLOOKUP($S7,'(種目・作業用)'!$A$2:$D$46,4,FALSE))</f>
        <v/>
      </c>
      <c r="W7" s="26" t="str">
        <f>IF(ISNUMBER(R7),IF(LEN(I7)=2,CONCATENATE("0",I7,K7,M7),IF(LEN(I7)=1,CONCATENATE("00",I7,K7,M7),CONCATENATE("000",K7,M7))),"")</f>
        <v/>
      </c>
      <c r="X7" s="2" t="str">
        <f>IF(W7="000",V7,CONCATENATE(V7," ",W7))</f>
        <v xml:space="preserve"> </v>
      </c>
      <c r="Y7" s="2" t="str">
        <f>IF(ISBLANK(B7),"",B7)</f>
        <v/>
      </c>
      <c r="Z7" s="2" t="str">
        <f t="shared" ref="Z7:Z70" si="0">IF(ISNUMBER(Y7),IF(ISBLANK(E7),AI7,CONCATENATE(AI7,"(",E7,")")),"")</f>
        <v/>
      </c>
      <c r="AA7" s="2" t="str">
        <f>IF(ISNUMBER(Y7),D7,"")</f>
        <v/>
      </c>
      <c r="AB7" s="3" t="str">
        <f>IF(ISNUMBER(Y7),VLOOKUP(AG7,$AG$201:$AH$248,2,FALSE),"")</f>
        <v/>
      </c>
      <c r="AC7" s="2" t="str">
        <f>IF(ISNUMBER(Y7),$AC$4,"")</f>
        <v/>
      </c>
      <c r="AD7" s="2" t="str">
        <f>IF(ISBLANK(F7),"",IF(F7="男",1,2))</f>
        <v/>
      </c>
      <c r="AE7" s="2"/>
      <c r="AF7" s="2" t="str">
        <f>IF(ISNUMBER(Y7),$AA$4,"")</f>
        <v/>
      </c>
      <c r="AG7" s="96" t="s">
        <v>903</v>
      </c>
      <c r="AI7" s="94" t="str">
        <f>IF(LEN(C7)&gt;6,SUBSTITUTE(C7,"　",""),IF(LEN(C7)=6,C7,IF(LEN(C7)=5,CONCATENATE(C7,"　"),IF(LEN(C7)=4,CONCATENATE(SUBSTITUTE(C7,"　","　　"),"　"),CONCATENATE(SUBSTITUTE(C7,"　","　　　"),"　")))))</f>
        <v>　</v>
      </c>
    </row>
    <row r="8" spans="1:35" ht="22.5" customHeight="1">
      <c r="A8" s="97">
        <v>2</v>
      </c>
      <c r="B8" s="12"/>
      <c r="C8" s="12"/>
      <c r="D8" s="12"/>
      <c r="E8" s="7"/>
      <c r="F8" s="12"/>
      <c r="G8" s="162"/>
      <c r="H8" s="163"/>
      <c r="I8" s="13"/>
      <c r="J8" s="14"/>
      <c r="K8" s="14"/>
      <c r="L8" s="14"/>
      <c r="M8" s="15"/>
      <c r="N8" s="16"/>
      <c r="R8" s="2" t="str">
        <f t="shared" ref="R8:R31" si="1">IF(ISBLANK(B8),"",VLOOKUP(CONCATENATE($AB$4,F8),$R$202:$S$211,2,FALSE)+B8*100)</f>
        <v/>
      </c>
      <c r="S8" s="25" t="str">
        <f t="shared" ref="S8:S31" si="2">IF(ISBLANK(G8),"",G8)</f>
        <v/>
      </c>
      <c r="T8" s="1" t="str">
        <f>IF($S8="","",VLOOKUP($S8,'(種目・作業用)'!$A$2:$D$46,2,FALSE))</f>
        <v/>
      </c>
      <c r="U8" s="1" t="str">
        <f>IF($S8="","",VLOOKUP($S8,'(種目・作業用)'!$A$2:$D$46,3,FALSE))</f>
        <v/>
      </c>
      <c r="V8" s="1" t="str">
        <f>IF($S8="","",VLOOKUP($S8,'(種目・作業用)'!$A$2:$D$46,4,FALSE))</f>
        <v/>
      </c>
      <c r="W8" s="26" t="str">
        <f t="shared" ref="W8:W31" si="3">IF(ISNUMBER(R8),IF(LEN(I8)=2,CONCATENATE("0",I8,K8,M8),IF(LEN(I8)=1,CONCATENATE("00",I8,K8,M8),CONCATENATE("000",K8,M8))),"")</f>
        <v/>
      </c>
      <c r="X8" s="2" t="str">
        <f t="shared" ref="X8:X31" si="4">IF(W8="000",V8,CONCATENATE(V8," ",W8))</f>
        <v xml:space="preserve"> </v>
      </c>
      <c r="Y8" s="2" t="str">
        <f t="shared" ref="Y8:Y31" si="5">IF(ISBLANK(B8),"",B8)</f>
        <v/>
      </c>
      <c r="Z8" s="2" t="str">
        <f t="shared" si="0"/>
        <v/>
      </c>
      <c r="AA8" s="2" t="str">
        <f t="shared" ref="AA8:AA31" si="6">IF(ISNUMBER(Y8),D8,"")</f>
        <v/>
      </c>
      <c r="AB8" s="3" t="str">
        <f t="shared" ref="AB8:AB31" si="7">IF(ISNUMBER(Y8),VLOOKUP(AG8,$AG$201:$AH$248,2,FALSE),"")</f>
        <v/>
      </c>
      <c r="AC8" s="2" t="str">
        <f t="shared" ref="AC8:AC31" si="8">IF(ISNUMBER(Y8),$AC$4,"")</f>
        <v/>
      </c>
      <c r="AD8" s="2" t="str">
        <f t="shared" ref="AD8:AD71" si="9">IF(ISBLANK(F8),"",IF(F8="男",1,2))</f>
        <v/>
      </c>
      <c r="AE8" s="2"/>
      <c r="AF8" s="2" t="str">
        <f t="shared" ref="AF8:AF31" si="10">IF(ISNUMBER(Y8),$AA$4,"")</f>
        <v/>
      </c>
      <c r="AG8" s="96" t="s">
        <v>903</v>
      </c>
      <c r="AI8" s="94" t="str">
        <f t="shared" ref="AI8:AI71" si="11">IF(LEN(C8)&gt;6,SUBSTITUTE(C8,"　",""),IF(LEN(C8)=6,C8,IF(LEN(C8)=5,CONCATENATE(C8,"　"),IF(LEN(C8)=4,CONCATENATE(SUBSTITUTE(C8,"　","　　"),"　"),CONCATENATE(SUBSTITUTE(C8,"　","　　　"),"　")))))</f>
        <v>　</v>
      </c>
    </row>
    <row r="9" spans="1:35" ht="22.5" customHeight="1">
      <c r="A9" s="97">
        <v>3</v>
      </c>
      <c r="B9" s="12"/>
      <c r="C9" s="12"/>
      <c r="D9" s="12"/>
      <c r="E9" s="7"/>
      <c r="F9" s="12"/>
      <c r="G9" s="162"/>
      <c r="H9" s="163"/>
      <c r="I9" s="13"/>
      <c r="J9" s="14"/>
      <c r="K9" s="14"/>
      <c r="L9" s="14"/>
      <c r="M9" s="15"/>
      <c r="N9" s="16"/>
      <c r="R9" s="2" t="str">
        <f t="shared" si="1"/>
        <v/>
      </c>
      <c r="S9" s="25" t="str">
        <f t="shared" si="2"/>
        <v/>
      </c>
      <c r="T9" s="1" t="str">
        <f>IF($S9="","",VLOOKUP($S9,'(種目・作業用)'!$A$2:$D$46,2,FALSE))</f>
        <v/>
      </c>
      <c r="U9" s="1" t="str">
        <f>IF($S9="","",VLOOKUP($S9,'(種目・作業用)'!$A$2:$D$46,3,FALSE))</f>
        <v/>
      </c>
      <c r="V9" s="1" t="str">
        <f>IF($S9="","",VLOOKUP($S9,'(種目・作業用)'!$A$2:$D$46,4,FALSE))</f>
        <v/>
      </c>
      <c r="W9" s="26" t="str">
        <f t="shared" si="3"/>
        <v/>
      </c>
      <c r="X9" s="2" t="str">
        <f t="shared" si="4"/>
        <v xml:space="preserve"> </v>
      </c>
      <c r="Y9" s="2" t="str">
        <f t="shared" si="5"/>
        <v/>
      </c>
      <c r="Z9" s="2" t="str">
        <f t="shared" si="0"/>
        <v/>
      </c>
      <c r="AA9" s="2" t="str">
        <f t="shared" si="6"/>
        <v/>
      </c>
      <c r="AB9" s="3" t="str">
        <f t="shared" si="7"/>
        <v/>
      </c>
      <c r="AC9" s="2" t="str">
        <f t="shared" si="8"/>
        <v/>
      </c>
      <c r="AD9" s="2" t="str">
        <f t="shared" si="9"/>
        <v/>
      </c>
      <c r="AE9" s="2"/>
      <c r="AF9" s="2" t="str">
        <f t="shared" si="10"/>
        <v/>
      </c>
      <c r="AG9" s="96" t="s">
        <v>903</v>
      </c>
      <c r="AI9" s="94" t="str">
        <f t="shared" si="11"/>
        <v>　</v>
      </c>
    </row>
    <row r="10" spans="1:35" ht="22.5" customHeight="1">
      <c r="A10" s="97">
        <v>4</v>
      </c>
      <c r="B10" s="12"/>
      <c r="C10" s="12"/>
      <c r="D10" s="12"/>
      <c r="E10" s="7"/>
      <c r="F10" s="12"/>
      <c r="G10" s="162"/>
      <c r="H10" s="163"/>
      <c r="I10" s="13"/>
      <c r="J10" s="14"/>
      <c r="K10" s="14"/>
      <c r="L10" s="14"/>
      <c r="M10" s="15"/>
      <c r="N10" s="16"/>
      <c r="R10" s="2" t="str">
        <f t="shared" si="1"/>
        <v/>
      </c>
      <c r="S10" s="25" t="str">
        <f t="shared" si="2"/>
        <v/>
      </c>
      <c r="T10" s="1" t="str">
        <f>IF($S10="","",VLOOKUP($S10,'(種目・作業用)'!$A$2:$D$46,2,FALSE))</f>
        <v/>
      </c>
      <c r="U10" s="1" t="str">
        <f>IF($S10="","",VLOOKUP($S10,'(種目・作業用)'!$A$2:$D$46,3,FALSE))</f>
        <v/>
      </c>
      <c r="V10" s="1" t="str">
        <f>IF($S10="","",VLOOKUP($S10,'(種目・作業用)'!$A$2:$D$46,4,FALSE))</f>
        <v/>
      </c>
      <c r="W10" s="26" t="str">
        <f t="shared" si="3"/>
        <v/>
      </c>
      <c r="X10" s="2" t="str">
        <f t="shared" si="4"/>
        <v xml:space="preserve"> </v>
      </c>
      <c r="Y10" s="2" t="str">
        <f t="shared" si="5"/>
        <v/>
      </c>
      <c r="Z10" s="2" t="str">
        <f t="shared" si="0"/>
        <v/>
      </c>
      <c r="AA10" s="2" t="str">
        <f t="shared" si="6"/>
        <v/>
      </c>
      <c r="AB10" s="3" t="str">
        <f t="shared" si="7"/>
        <v/>
      </c>
      <c r="AC10" s="2" t="str">
        <f t="shared" si="8"/>
        <v/>
      </c>
      <c r="AD10" s="2" t="str">
        <f t="shared" si="9"/>
        <v/>
      </c>
      <c r="AE10" s="2"/>
      <c r="AF10" s="2" t="str">
        <f t="shared" si="10"/>
        <v/>
      </c>
      <c r="AG10" s="96" t="s">
        <v>903</v>
      </c>
      <c r="AI10" s="94" t="str">
        <f t="shared" si="11"/>
        <v>　</v>
      </c>
    </row>
    <row r="11" spans="1:35" ht="22.5" customHeight="1">
      <c r="A11" s="97">
        <v>5</v>
      </c>
      <c r="B11" s="12"/>
      <c r="C11" s="12"/>
      <c r="D11" s="12"/>
      <c r="E11" s="7"/>
      <c r="F11" s="12"/>
      <c r="G11" s="162"/>
      <c r="H11" s="163"/>
      <c r="I11" s="13"/>
      <c r="J11" s="14"/>
      <c r="K11" s="14"/>
      <c r="L11" s="14"/>
      <c r="M11" s="15"/>
      <c r="N11" s="16"/>
      <c r="R11" s="2" t="str">
        <f t="shared" si="1"/>
        <v/>
      </c>
      <c r="S11" s="25" t="str">
        <f t="shared" si="2"/>
        <v/>
      </c>
      <c r="T11" s="1" t="str">
        <f>IF($S11="","",VLOOKUP($S11,'(種目・作業用)'!$A$2:$D$46,2,FALSE))</f>
        <v/>
      </c>
      <c r="U11" s="1" t="str">
        <f>IF($S11="","",VLOOKUP($S11,'(種目・作業用)'!$A$2:$D$46,3,FALSE))</f>
        <v/>
      </c>
      <c r="V11" s="1" t="str">
        <f>IF($S11="","",VLOOKUP($S11,'(種目・作業用)'!$A$2:$D$46,4,FALSE))</f>
        <v/>
      </c>
      <c r="W11" s="26" t="str">
        <f t="shared" si="3"/>
        <v/>
      </c>
      <c r="X11" s="2" t="str">
        <f t="shared" si="4"/>
        <v xml:space="preserve"> </v>
      </c>
      <c r="Y11" s="2" t="str">
        <f t="shared" si="5"/>
        <v/>
      </c>
      <c r="Z11" s="2" t="str">
        <f t="shared" si="0"/>
        <v/>
      </c>
      <c r="AA11" s="2" t="str">
        <f t="shared" si="6"/>
        <v/>
      </c>
      <c r="AB11" s="3" t="str">
        <f t="shared" si="7"/>
        <v/>
      </c>
      <c r="AC11" s="2" t="str">
        <f t="shared" si="8"/>
        <v/>
      </c>
      <c r="AD11" s="2" t="str">
        <f t="shared" si="9"/>
        <v/>
      </c>
      <c r="AE11" s="2"/>
      <c r="AF11" s="2" t="str">
        <f t="shared" si="10"/>
        <v/>
      </c>
      <c r="AG11" s="96" t="s">
        <v>903</v>
      </c>
      <c r="AI11" s="94" t="str">
        <f t="shared" si="11"/>
        <v>　</v>
      </c>
    </row>
    <row r="12" spans="1:35" ht="22.5" customHeight="1">
      <c r="A12" s="97">
        <v>6</v>
      </c>
      <c r="B12" s="12"/>
      <c r="C12" s="12"/>
      <c r="D12" s="12"/>
      <c r="E12" s="7"/>
      <c r="F12" s="12"/>
      <c r="G12" s="162"/>
      <c r="H12" s="163"/>
      <c r="I12" s="13"/>
      <c r="J12" s="14"/>
      <c r="K12" s="14"/>
      <c r="L12" s="14"/>
      <c r="M12" s="15"/>
      <c r="N12" s="16"/>
      <c r="R12" s="2" t="str">
        <f t="shared" si="1"/>
        <v/>
      </c>
      <c r="S12" s="25" t="str">
        <f t="shared" si="2"/>
        <v/>
      </c>
      <c r="T12" s="1" t="str">
        <f>IF($S12="","",VLOOKUP($S12,'(種目・作業用)'!$A$2:$D$46,2,FALSE))</f>
        <v/>
      </c>
      <c r="U12" s="1" t="str">
        <f>IF($S12="","",VLOOKUP($S12,'(種目・作業用)'!$A$2:$D$46,3,FALSE))</f>
        <v/>
      </c>
      <c r="V12" s="1" t="str">
        <f>IF($S12="","",VLOOKUP($S12,'(種目・作業用)'!$A$2:$D$46,4,FALSE))</f>
        <v/>
      </c>
      <c r="W12" s="26" t="str">
        <f t="shared" si="3"/>
        <v/>
      </c>
      <c r="X12" s="2" t="str">
        <f t="shared" si="4"/>
        <v xml:space="preserve"> </v>
      </c>
      <c r="Y12" s="2" t="str">
        <f t="shared" si="5"/>
        <v/>
      </c>
      <c r="Z12" s="2" t="str">
        <f t="shared" si="0"/>
        <v/>
      </c>
      <c r="AA12" s="2" t="str">
        <f t="shared" si="6"/>
        <v/>
      </c>
      <c r="AB12" s="3" t="str">
        <f t="shared" si="7"/>
        <v/>
      </c>
      <c r="AC12" s="2" t="str">
        <f t="shared" si="8"/>
        <v/>
      </c>
      <c r="AD12" s="2" t="str">
        <f t="shared" si="9"/>
        <v/>
      </c>
      <c r="AE12" s="2"/>
      <c r="AF12" s="2" t="str">
        <f t="shared" si="10"/>
        <v/>
      </c>
      <c r="AG12" s="96" t="s">
        <v>903</v>
      </c>
      <c r="AI12" s="94" t="str">
        <f t="shared" si="11"/>
        <v>　</v>
      </c>
    </row>
    <row r="13" spans="1:35" ht="22.5" customHeight="1">
      <c r="A13" s="97">
        <v>7</v>
      </c>
      <c r="B13" s="12"/>
      <c r="C13" s="12"/>
      <c r="D13" s="12"/>
      <c r="E13" s="7"/>
      <c r="F13" s="12"/>
      <c r="G13" s="162"/>
      <c r="H13" s="163"/>
      <c r="I13" s="13"/>
      <c r="J13" s="14"/>
      <c r="K13" s="14"/>
      <c r="L13" s="14"/>
      <c r="M13" s="15"/>
      <c r="N13" s="16"/>
      <c r="R13" s="2" t="str">
        <f t="shared" si="1"/>
        <v/>
      </c>
      <c r="S13" s="25" t="str">
        <f t="shared" si="2"/>
        <v/>
      </c>
      <c r="T13" s="1" t="str">
        <f>IF($S13="","",VLOOKUP($S13,'(種目・作業用)'!$A$2:$D$46,2,FALSE))</f>
        <v/>
      </c>
      <c r="U13" s="1" t="str">
        <f>IF($S13="","",VLOOKUP($S13,'(種目・作業用)'!$A$2:$D$46,3,FALSE))</f>
        <v/>
      </c>
      <c r="V13" s="1" t="str">
        <f>IF($S13="","",VLOOKUP($S13,'(種目・作業用)'!$A$2:$D$46,4,FALSE))</f>
        <v/>
      </c>
      <c r="W13" s="26" t="str">
        <f t="shared" si="3"/>
        <v/>
      </c>
      <c r="X13" s="2" t="str">
        <f t="shared" si="4"/>
        <v xml:space="preserve"> </v>
      </c>
      <c r="Y13" s="2" t="str">
        <f t="shared" si="5"/>
        <v/>
      </c>
      <c r="Z13" s="2" t="str">
        <f t="shared" si="0"/>
        <v/>
      </c>
      <c r="AA13" s="2" t="str">
        <f t="shared" si="6"/>
        <v/>
      </c>
      <c r="AB13" s="3" t="str">
        <f t="shared" si="7"/>
        <v/>
      </c>
      <c r="AC13" s="2" t="str">
        <f t="shared" si="8"/>
        <v/>
      </c>
      <c r="AD13" s="2" t="str">
        <f t="shared" si="9"/>
        <v/>
      </c>
      <c r="AE13" s="2"/>
      <c r="AF13" s="2" t="str">
        <f t="shared" si="10"/>
        <v/>
      </c>
      <c r="AG13" s="96" t="s">
        <v>903</v>
      </c>
      <c r="AI13" s="94" t="str">
        <f t="shared" si="11"/>
        <v>　</v>
      </c>
    </row>
    <row r="14" spans="1:35" ht="22.5" customHeight="1">
      <c r="A14" s="97">
        <v>8</v>
      </c>
      <c r="B14" s="12"/>
      <c r="C14" s="12"/>
      <c r="D14" s="12"/>
      <c r="E14" s="7"/>
      <c r="F14" s="12"/>
      <c r="G14" s="162"/>
      <c r="H14" s="163"/>
      <c r="I14" s="13"/>
      <c r="J14" s="14"/>
      <c r="K14" s="14"/>
      <c r="L14" s="14"/>
      <c r="M14" s="15"/>
      <c r="N14" s="16"/>
      <c r="R14" s="2" t="str">
        <f t="shared" si="1"/>
        <v/>
      </c>
      <c r="S14" s="25" t="str">
        <f t="shared" si="2"/>
        <v/>
      </c>
      <c r="T14" s="1" t="str">
        <f>IF($S14="","",VLOOKUP($S14,'(種目・作業用)'!$A$2:$D$46,2,FALSE))</f>
        <v/>
      </c>
      <c r="U14" s="1" t="str">
        <f>IF($S14="","",VLOOKUP($S14,'(種目・作業用)'!$A$2:$D$46,3,FALSE))</f>
        <v/>
      </c>
      <c r="V14" s="1" t="str">
        <f>IF($S14="","",VLOOKUP($S14,'(種目・作業用)'!$A$2:$D$46,4,FALSE))</f>
        <v/>
      </c>
      <c r="W14" s="26" t="str">
        <f t="shared" si="3"/>
        <v/>
      </c>
      <c r="X14" s="2" t="str">
        <f t="shared" si="4"/>
        <v xml:space="preserve"> </v>
      </c>
      <c r="Y14" s="2" t="str">
        <f t="shared" si="5"/>
        <v/>
      </c>
      <c r="Z14" s="2" t="str">
        <f t="shared" si="0"/>
        <v/>
      </c>
      <c r="AA14" s="2" t="str">
        <f t="shared" si="6"/>
        <v/>
      </c>
      <c r="AB14" s="3" t="str">
        <f t="shared" si="7"/>
        <v/>
      </c>
      <c r="AC14" s="2" t="str">
        <f t="shared" si="8"/>
        <v/>
      </c>
      <c r="AD14" s="2" t="str">
        <f t="shared" si="9"/>
        <v/>
      </c>
      <c r="AE14" s="2"/>
      <c r="AF14" s="2" t="str">
        <f t="shared" si="10"/>
        <v/>
      </c>
      <c r="AG14" s="96" t="s">
        <v>903</v>
      </c>
      <c r="AI14" s="94" t="str">
        <f t="shared" si="11"/>
        <v>　</v>
      </c>
    </row>
    <row r="15" spans="1:35" ht="22.5" customHeight="1">
      <c r="A15" s="97">
        <v>9</v>
      </c>
      <c r="B15" s="12"/>
      <c r="C15" s="12"/>
      <c r="D15" s="12"/>
      <c r="E15" s="7"/>
      <c r="F15" s="12"/>
      <c r="G15" s="162"/>
      <c r="H15" s="163"/>
      <c r="I15" s="13"/>
      <c r="J15" s="14"/>
      <c r="K15" s="14"/>
      <c r="L15" s="14"/>
      <c r="M15" s="15"/>
      <c r="N15" s="16"/>
      <c r="R15" s="2" t="str">
        <f t="shared" si="1"/>
        <v/>
      </c>
      <c r="S15" s="25" t="str">
        <f t="shared" si="2"/>
        <v/>
      </c>
      <c r="T15" s="1" t="str">
        <f>IF($S15="","",VLOOKUP($S15,'(種目・作業用)'!$A$2:$D$46,2,FALSE))</f>
        <v/>
      </c>
      <c r="U15" s="1" t="str">
        <f>IF($S15="","",VLOOKUP($S15,'(種目・作業用)'!$A$2:$D$46,3,FALSE))</f>
        <v/>
      </c>
      <c r="V15" s="1" t="str">
        <f>IF($S15="","",VLOOKUP($S15,'(種目・作業用)'!$A$2:$D$46,4,FALSE))</f>
        <v/>
      </c>
      <c r="W15" s="26" t="str">
        <f t="shared" si="3"/>
        <v/>
      </c>
      <c r="X15" s="2" t="str">
        <f t="shared" si="4"/>
        <v xml:space="preserve"> </v>
      </c>
      <c r="Y15" s="2" t="str">
        <f t="shared" si="5"/>
        <v/>
      </c>
      <c r="Z15" s="2" t="str">
        <f t="shared" si="0"/>
        <v/>
      </c>
      <c r="AA15" s="2" t="str">
        <f t="shared" si="6"/>
        <v/>
      </c>
      <c r="AB15" s="3" t="str">
        <f t="shared" si="7"/>
        <v/>
      </c>
      <c r="AC15" s="2" t="str">
        <f t="shared" si="8"/>
        <v/>
      </c>
      <c r="AD15" s="2" t="str">
        <f t="shared" si="9"/>
        <v/>
      </c>
      <c r="AE15" s="2"/>
      <c r="AF15" s="2" t="str">
        <f t="shared" si="10"/>
        <v/>
      </c>
      <c r="AG15" s="96" t="s">
        <v>903</v>
      </c>
      <c r="AI15" s="94" t="str">
        <f t="shared" si="11"/>
        <v>　</v>
      </c>
    </row>
    <row r="16" spans="1:35" ht="22.5" customHeight="1">
      <c r="A16" s="97">
        <v>10</v>
      </c>
      <c r="B16" s="12"/>
      <c r="C16" s="12"/>
      <c r="D16" s="12"/>
      <c r="E16" s="7"/>
      <c r="F16" s="12"/>
      <c r="G16" s="162"/>
      <c r="H16" s="163"/>
      <c r="I16" s="13"/>
      <c r="J16" s="14"/>
      <c r="K16" s="14"/>
      <c r="L16" s="14"/>
      <c r="M16" s="15"/>
      <c r="N16" s="16"/>
      <c r="R16" s="2" t="str">
        <f t="shared" si="1"/>
        <v/>
      </c>
      <c r="S16" s="25" t="str">
        <f t="shared" si="2"/>
        <v/>
      </c>
      <c r="T16" s="1" t="str">
        <f>IF($S16="","",VLOOKUP($S16,'(種目・作業用)'!$A$2:$D$46,2,FALSE))</f>
        <v/>
      </c>
      <c r="U16" s="1" t="str">
        <f>IF($S16="","",VLOOKUP($S16,'(種目・作業用)'!$A$2:$D$46,3,FALSE))</f>
        <v/>
      </c>
      <c r="V16" s="1" t="str">
        <f>IF($S16="","",VLOOKUP($S16,'(種目・作業用)'!$A$2:$D$46,4,FALSE))</f>
        <v/>
      </c>
      <c r="W16" s="26" t="str">
        <f t="shared" si="3"/>
        <v/>
      </c>
      <c r="X16" s="2" t="str">
        <f t="shared" si="4"/>
        <v xml:space="preserve"> </v>
      </c>
      <c r="Y16" s="2" t="str">
        <f t="shared" si="5"/>
        <v/>
      </c>
      <c r="Z16" s="2" t="str">
        <f t="shared" si="0"/>
        <v/>
      </c>
      <c r="AA16" s="2" t="str">
        <f t="shared" si="6"/>
        <v/>
      </c>
      <c r="AB16" s="3" t="str">
        <f t="shared" si="7"/>
        <v/>
      </c>
      <c r="AC16" s="2" t="str">
        <f t="shared" si="8"/>
        <v/>
      </c>
      <c r="AD16" s="2" t="str">
        <f t="shared" si="9"/>
        <v/>
      </c>
      <c r="AE16" s="2"/>
      <c r="AF16" s="2" t="str">
        <f t="shared" si="10"/>
        <v/>
      </c>
      <c r="AG16" s="96" t="s">
        <v>903</v>
      </c>
      <c r="AI16" s="94" t="str">
        <f t="shared" si="11"/>
        <v>　</v>
      </c>
    </row>
    <row r="17" spans="1:35" ht="22.5" customHeight="1">
      <c r="A17" s="97">
        <v>11</v>
      </c>
      <c r="B17" s="12"/>
      <c r="C17" s="12"/>
      <c r="D17" s="12"/>
      <c r="E17" s="7"/>
      <c r="F17" s="12"/>
      <c r="G17" s="162"/>
      <c r="H17" s="163"/>
      <c r="I17" s="13"/>
      <c r="J17" s="14"/>
      <c r="K17" s="14"/>
      <c r="L17" s="14"/>
      <c r="M17" s="15"/>
      <c r="N17" s="16"/>
      <c r="R17" s="2" t="str">
        <f t="shared" si="1"/>
        <v/>
      </c>
      <c r="S17" s="25" t="str">
        <f t="shared" si="2"/>
        <v/>
      </c>
      <c r="T17" s="1" t="str">
        <f>IF($S17="","",VLOOKUP($S17,'(種目・作業用)'!$A$2:$D$46,2,FALSE))</f>
        <v/>
      </c>
      <c r="U17" s="1" t="str">
        <f>IF($S17="","",VLOOKUP($S17,'(種目・作業用)'!$A$2:$D$46,3,FALSE))</f>
        <v/>
      </c>
      <c r="V17" s="1" t="str">
        <f>IF($S17="","",VLOOKUP($S17,'(種目・作業用)'!$A$2:$D$46,4,FALSE))</f>
        <v/>
      </c>
      <c r="W17" s="26" t="str">
        <f t="shared" si="3"/>
        <v/>
      </c>
      <c r="X17" s="2" t="str">
        <f t="shared" si="4"/>
        <v xml:space="preserve"> </v>
      </c>
      <c r="Y17" s="2" t="str">
        <f t="shared" si="5"/>
        <v/>
      </c>
      <c r="Z17" s="2" t="str">
        <f t="shared" si="0"/>
        <v/>
      </c>
      <c r="AA17" s="2" t="str">
        <f t="shared" si="6"/>
        <v/>
      </c>
      <c r="AB17" s="3" t="str">
        <f t="shared" si="7"/>
        <v/>
      </c>
      <c r="AC17" s="2" t="str">
        <f t="shared" si="8"/>
        <v/>
      </c>
      <c r="AD17" s="2" t="str">
        <f t="shared" si="9"/>
        <v/>
      </c>
      <c r="AE17" s="2"/>
      <c r="AF17" s="2" t="str">
        <f t="shared" si="10"/>
        <v/>
      </c>
      <c r="AG17" s="96" t="s">
        <v>903</v>
      </c>
      <c r="AI17" s="94" t="str">
        <f t="shared" si="11"/>
        <v>　</v>
      </c>
    </row>
    <row r="18" spans="1:35" ht="22.5" customHeight="1">
      <c r="A18" s="97">
        <v>12</v>
      </c>
      <c r="B18" s="12"/>
      <c r="C18" s="12"/>
      <c r="D18" s="12"/>
      <c r="E18" s="7"/>
      <c r="F18" s="12"/>
      <c r="G18" s="162"/>
      <c r="H18" s="163"/>
      <c r="I18" s="13"/>
      <c r="J18" s="14"/>
      <c r="K18" s="14"/>
      <c r="L18" s="14"/>
      <c r="M18" s="15"/>
      <c r="N18" s="16"/>
      <c r="R18" s="2" t="str">
        <f t="shared" si="1"/>
        <v/>
      </c>
      <c r="S18" s="25" t="str">
        <f t="shared" si="2"/>
        <v/>
      </c>
      <c r="T18" s="1" t="str">
        <f>IF($S18="","",VLOOKUP($S18,'(種目・作業用)'!$A$2:$D$46,2,FALSE))</f>
        <v/>
      </c>
      <c r="U18" s="1" t="str">
        <f>IF($S18="","",VLOOKUP($S18,'(種目・作業用)'!$A$2:$D$46,3,FALSE))</f>
        <v/>
      </c>
      <c r="V18" s="1" t="str">
        <f>IF($S18="","",VLOOKUP($S18,'(種目・作業用)'!$A$2:$D$46,4,FALSE))</f>
        <v/>
      </c>
      <c r="W18" s="26" t="str">
        <f t="shared" si="3"/>
        <v/>
      </c>
      <c r="X18" s="2" t="str">
        <f t="shared" si="4"/>
        <v xml:space="preserve"> </v>
      </c>
      <c r="Y18" s="2" t="str">
        <f t="shared" si="5"/>
        <v/>
      </c>
      <c r="Z18" s="2" t="str">
        <f t="shared" si="0"/>
        <v/>
      </c>
      <c r="AA18" s="2" t="str">
        <f t="shared" si="6"/>
        <v/>
      </c>
      <c r="AB18" s="3" t="str">
        <f t="shared" si="7"/>
        <v/>
      </c>
      <c r="AC18" s="2" t="str">
        <f t="shared" si="8"/>
        <v/>
      </c>
      <c r="AD18" s="2" t="str">
        <f t="shared" si="9"/>
        <v/>
      </c>
      <c r="AE18" s="2"/>
      <c r="AF18" s="2" t="str">
        <f t="shared" si="10"/>
        <v/>
      </c>
      <c r="AG18" s="96" t="s">
        <v>903</v>
      </c>
      <c r="AI18" s="94" t="str">
        <f t="shared" si="11"/>
        <v>　</v>
      </c>
    </row>
    <row r="19" spans="1:35" ht="22.5" customHeight="1">
      <c r="A19" s="97">
        <v>13</v>
      </c>
      <c r="B19" s="12"/>
      <c r="C19" s="12"/>
      <c r="D19" s="12"/>
      <c r="E19" s="7"/>
      <c r="F19" s="12"/>
      <c r="G19" s="162"/>
      <c r="H19" s="163"/>
      <c r="I19" s="13"/>
      <c r="J19" s="14"/>
      <c r="K19" s="14"/>
      <c r="L19" s="14"/>
      <c r="M19" s="15"/>
      <c r="N19" s="16"/>
      <c r="R19" s="2" t="str">
        <f t="shared" si="1"/>
        <v/>
      </c>
      <c r="S19" s="25" t="str">
        <f t="shared" si="2"/>
        <v/>
      </c>
      <c r="T19" s="1" t="str">
        <f>IF($S19="","",VLOOKUP($S19,'(種目・作業用)'!$A$2:$D$46,2,FALSE))</f>
        <v/>
      </c>
      <c r="U19" s="1" t="str">
        <f>IF($S19="","",VLOOKUP($S19,'(種目・作業用)'!$A$2:$D$46,3,FALSE))</f>
        <v/>
      </c>
      <c r="V19" s="1" t="str">
        <f>IF($S19="","",VLOOKUP($S19,'(種目・作業用)'!$A$2:$D$46,4,FALSE))</f>
        <v/>
      </c>
      <c r="W19" s="26" t="str">
        <f t="shared" si="3"/>
        <v/>
      </c>
      <c r="X19" s="2" t="str">
        <f t="shared" si="4"/>
        <v xml:space="preserve"> </v>
      </c>
      <c r="Y19" s="2" t="str">
        <f t="shared" si="5"/>
        <v/>
      </c>
      <c r="Z19" s="2" t="str">
        <f t="shared" si="0"/>
        <v/>
      </c>
      <c r="AA19" s="2" t="str">
        <f t="shared" si="6"/>
        <v/>
      </c>
      <c r="AB19" s="3" t="str">
        <f t="shared" si="7"/>
        <v/>
      </c>
      <c r="AC19" s="2" t="str">
        <f t="shared" si="8"/>
        <v/>
      </c>
      <c r="AD19" s="2" t="str">
        <f t="shared" si="9"/>
        <v/>
      </c>
      <c r="AE19" s="2"/>
      <c r="AF19" s="2" t="str">
        <f t="shared" si="10"/>
        <v/>
      </c>
      <c r="AG19" s="96" t="s">
        <v>903</v>
      </c>
      <c r="AI19" s="94" t="str">
        <f t="shared" si="11"/>
        <v>　</v>
      </c>
    </row>
    <row r="20" spans="1:35" ht="22.5" customHeight="1">
      <c r="A20" s="97">
        <v>14</v>
      </c>
      <c r="B20" s="12"/>
      <c r="C20" s="12"/>
      <c r="D20" s="12"/>
      <c r="E20" s="7"/>
      <c r="F20" s="12"/>
      <c r="G20" s="162"/>
      <c r="H20" s="163"/>
      <c r="I20" s="13"/>
      <c r="J20" s="14"/>
      <c r="K20" s="14"/>
      <c r="L20" s="14"/>
      <c r="M20" s="15"/>
      <c r="N20" s="16"/>
      <c r="R20" s="2" t="str">
        <f t="shared" si="1"/>
        <v/>
      </c>
      <c r="S20" s="25" t="str">
        <f t="shared" si="2"/>
        <v/>
      </c>
      <c r="T20" s="1" t="str">
        <f>IF($S20="","",VLOOKUP($S20,'(種目・作業用)'!$A$2:$D$46,2,FALSE))</f>
        <v/>
      </c>
      <c r="U20" s="1" t="str">
        <f>IF($S20="","",VLOOKUP($S20,'(種目・作業用)'!$A$2:$D$46,3,FALSE))</f>
        <v/>
      </c>
      <c r="V20" s="1" t="str">
        <f>IF($S20="","",VLOOKUP($S20,'(種目・作業用)'!$A$2:$D$46,4,FALSE))</f>
        <v/>
      </c>
      <c r="W20" s="26" t="str">
        <f t="shared" si="3"/>
        <v/>
      </c>
      <c r="X20" s="2" t="str">
        <f t="shared" si="4"/>
        <v xml:space="preserve"> </v>
      </c>
      <c r="Y20" s="2" t="str">
        <f t="shared" si="5"/>
        <v/>
      </c>
      <c r="Z20" s="2" t="str">
        <f t="shared" si="0"/>
        <v/>
      </c>
      <c r="AA20" s="2" t="str">
        <f t="shared" si="6"/>
        <v/>
      </c>
      <c r="AB20" s="3" t="str">
        <f t="shared" si="7"/>
        <v/>
      </c>
      <c r="AC20" s="2" t="str">
        <f t="shared" si="8"/>
        <v/>
      </c>
      <c r="AD20" s="2" t="str">
        <f t="shared" si="9"/>
        <v/>
      </c>
      <c r="AE20" s="2"/>
      <c r="AF20" s="2" t="str">
        <f t="shared" si="10"/>
        <v/>
      </c>
      <c r="AG20" s="96" t="s">
        <v>903</v>
      </c>
      <c r="AI20" s="94" t="str">
        <f t="shared" si="11"/>
        <v>　</v>
      </c>
    </row>
    <row r="21" spans="1:35" ht="22.5" customHeight="1">
      <c r="A21" s="97">
        <v>15</v>
      </c>
      <c r="B21" s="12"/>
      <c r="C21" s="12"/>
      <c r="D21" s="12"/>
      <c r="E21" s="7"/>
      <c r="F21" s="12"/>
      <c r="G21" s="162"/>
      <c r="H21" s="163"/>
      <c r="I21" s="13"/>
      <c r="J21" s="14"/>
      <c r="K21" s="14"/>
      <c r="L21" s="14"/>
      <c r="M21" s="15"/>
      <c r="N21" s="16"/>
      <c r="R21" s="2" t="str">
        <f t="shared" si="1"/>
        <v/>
      </c>
      <c r="S21" s="25" t="str">
        <f t="shared" si="2"/>
        <v/>
      </c>
      <c r="T21" s="1" t="str">
        <f>IF($S21="","",VLOOKUP($S21,'(種目・作業用)'!$A$2:$D$46,2,FALSE))</f>
        <v/>
      </c>
      <c r="U21" s="1" t="str">
        <f>IF($S21="","",VLOOKUP($S21,'(種目・作業用)'!$A$2:$D$46,3,FALSE))</f>
        <v/>
      </c>
      <c r="V21" s="1" t="str">
        <f>IF($S21="","",VLOOKUP($S21,'(種目・作業用)'!$A$2:$D$46,4,FALSE))</f>
        <v/>
      </c>
      <c r="W21" s="26" t="str">
        <f t="shared" si="3"/>
        <v/>
      </c>
      <c r="X21" s="2" t="str">
        <f t="shared" si="4"/>
        <v xml:space="preserve"> </v>
      </c>
      <c r="Y21" s="2" t="str">
        <f t="shared" si="5"/>
        <v/>
      </c>
      <c r="Z21" s="2" t="str">
        <f t="shared" si="0"/>
        <v/>
      </c>
      <c r="AA21" s="2" t="str">
        <f t="shared" si="6"/>
        <v/>
      </c>
      <c r="AB21" s="3" t="str">
        <f t="shared" si="7"/>
        <v/>
      </c>
      <c r="AC21" s="2" t="str">
        <f t="shared" si="8"/>
        <v/>
      </c>
      <c r="AD21" s="2" t="str">
        <f t="shared" si="9"/>
        <v/>
      </c>
      <c r="AE21" s="2"/>
      <c r="AF21" s="2" t="str">
        <f t="shared" si="10"/>
        <v/>
      </c>
      <c r="AG21" s="96" t="s">
        <v>903</v>
      </c>
      <c r="AI21" s="94" t="str">
        <f t="shared" si="11"/>
        <v>　</v>
      </c>
    </row>
    <row r="22" spans="1:35" ht="22.5" customHeight="1">
      <c r="A22" s="97">
        <v>16</v>
      </c>
      <c r="B22" s="12"/>
      <c r="C22" s="12"/>
      <c r="D22" s="12"/>
      <c r="E22" s="7"/>
      <c r="F22" s="12"/>
      <c r="G22" s="162"/>
      <c r="H22" s="163"/>
      <c r="I22" s="13"/>
      <c r="J22" s="14"/>
      <c r="K22" s="14"/>
      <c r="L22" s="14"/>
      <c r="M22" s="15"/>
      <c r="N22" s="16"/>
      <c r="R22" s="2" t="str">
        <f t="shared" si="1"/>
        <v/>
      </c>
      <c r="S22" s="25" t="str">
        <f t="shared" si="2"/>
        <v/>
      </c>
      <c r="T22" s="1" t="str">
        <f>IF($S22="","",VLOOKUP($S22,'(種目・作業用)'!$A$2:$D$46,2,FALSE))</f>
        <v/>
      </c>
      <c r="U22" s="1" t="str">
        <f>IF($S22="","",VLOOKUP($S22,'(種目・作業用)'!$A$2:$D$46,3,FALSE))</f>
        <v/>
      </c>
      <c r="V22" s="1" t="str">
        <f>IF($S22="","",VLOOKUP($S22,'(種目・作業用)'!$A$2:$D$46,4,FALSE))</f>
        <v/>
      </c>
      <c r="W22" s="26" t="str">
        <f t="shared" si="3"/>
        <v/>
      </c>
      <c r="X22" s="2" t="str">
        <f t="shared" si="4"/>
        <v xml:space="preserve"> </v>
      </c>
      <c r="Y22" s="2" t="str">
        <f t="shared" si="5"/>
        <v/>
      </c>
      <c r="Z22" s="2" t="str">
        <f t="shared" si="0"/>
        <v/>
      </c>
      <c r="AA22" s="2" t="str">
        <f t="shared" si="6"/>
        <v/>
      </c>
      <c r="AB22" s="3" t="str">
        <f t="shared" si="7"/>
        <v/>
      </c>
      <c r="AC22" s="2" t="str">
        <f t="shared" si="8"/>
        <v/>
      </c>
      <c r="AD22" s="2" t="str">
        <f t="shared" si="9"/>
        <v/>
      </c>
      <c r="AE22" s="2"/>
      <c r="AF22" s="2" t="str">
        <f t="shared" si="10"/>
        <v/>
      </c>
      <c r="AG22" s="96" t="s">
        <v>903</v>
      </c>
      <c r="AI22" s="94" t="str">
        <f t="shared" si="11"/>
        <v>　</v>
      </c>
    </row>
    <row r="23" spans="1:35" ht="22.5" customHeight="1">
      <c r="A23" s="97">
        <v>17</v>
      </c>
      <c r="B23" s="12"/>
      <c r="C23" s="12"/>
      <c r="D23" s="12"/>
      <c r="E23" s="7"/>
      <c r="F23" s="12"/>
      <c r="G23" s="162"/>
      <c r="H23" s="163"/>
      <c r="I23" s="13"/>
      <c r="J23" s="14"/>
      <c r="K23" s="14"/>
      <c r="L23" s="14"/>
      <c r="M23" s="15"/>
      <c r="N23" s="16"/>
      <c r="R23" s="2" t="str">
        <f t="shared" si="1"/>
        <v/>
      </c>
      <c r="S23" s="25" t="str">
        <f t="shared" si="2"/>
        <v/>
      </c>
      <c r="T23" s="1" t="str">
        <f>IF($S23="","",VLOOKUP($S23,'(種目・作業用)'!$A$2:$D$46,2,FALSE))</f>
        <v/>
      </c>
      <c r="U23" s="1" t="str">
        <f>IF($S23="","",VLOOKUP($S23,'(種目・作業用)'!$A$2:$D$46,3,FALSE))</f>
        <v/>
      </c>
      <c r="V23" s="1" t="str">
        <f>IF($S23="","",VLOOKUP($S23,'(種目・作業用)'!$A$2:$D$46,4,FALSE))</f>
        <v/>
      </c>
      <c r="W23" s="26" t="str">
        <f t="shared" si="3"/>
        <v/>
      </c>
      <c r="X23" s="2" t="str">
        <f t="shared" si="4"/>
        <v xml:space="preserve"> </v>
      </c>
      <c r="Y23" s="2" t="str">
        <f t="shared" si="5"/>
        <v/>
      </c>
      <c r="Z23" s="2" t="str">
        <f t="shared" si="0"/>
        <v/>
      </c>
      <c r="AA23" s="2" t="str">
        <f t="shared" si="6"/>
        <v/>
      </c>
      <c r="AB23" s="3" t="str">
        <f t="shared" si="7"/>
        <v/>
      </c>
      <c r="AC23" s="2" t="str">
        <f t="shared" si="8"/>
        <v/>
      </c>
      <c r="AD23" s="2" t="str">
        <f t="shared" si="9"/>
        <v/>
      </c>
      <c r="AE23" s="2"/>
      <c r="AF23" s="2" t="str">
        <f t="shared" si="10"/>
        <v/>
      </c>
      <c r="AG23" s="96" t="s">
        <v>903</v>
      </c>
      <c r="AI23" s="94" t="str">
        <f t="shared" si="11"/>
        <v>　</v>
      </c>
    </row>
    <row r="24" spans="1:35" ht="22.5" customHeight="1">
      <c r="A24" s="97">
        <v>18</v>
      </c>
      <c r="B24" s="12"/>
      <c r="C24" s="140"/>
      <c r="D24" s="12"/>
      <c r="E24" s="7"/>
      <c r="F24" s="12"/>
      <c r="G24" s="162"/>
      <c r="H24" s="163"/>
      <c r="I24" s="13"/>
      <c r="J24" s="14"/>
      <c r="K24" s="14"/>
      <c r="L24" s="14"/>
      <c r="M24" s="15"/>
      <c r="N24" s="16"/>
      <c r="R24" s="2" t="str">
        <f t="shared" si="1"/>
        <v/>
      </c>
      <c r="S24" s="25" t="str">
        <f t="shared" si="2"/>
        <v/>
      </c>
      <c r="T24" s="1" t="str">
        <f>IF($S24="","",VLOOKUP($S24,'(種目・作業用)'!$A$2:$D$46,2,FALSE))</f>
        <v/>
      </c>
      <c r="U24" s="1" t="str">
        <f>IF($S24="","",VLOOKUP($S24,'(種目・作業用)'!$A$2:$D$46,3,FALSE))</f>
        <v/>
      </c>
      <c r="V24" s="1" t="str">
        <f>IF($S24="","",VLOOKUP($S24,'(種目・作業用)'!$A$2:$D$46,4,FALSE))</f>
        <v/>
      </c>
      <c r="W24" s="26" t="str">
        <f t="shared" si="3"/>
        <v/>
      </c>
      <c r="X24" s="2" t="str">
        <f t="shared" si="4"/>
        <v xml:space="preserve"> </v>
      </c>
      <c r="Y24" s="2" t="str">
        <f t="shared" si="5"/>
        <v/>
      </c>
      <c r="Z24" s="2" t="str">
        <f t="shared" si="0"/>
        <v/>
      </c>
      <c r="AA24" s="2" t="str">
        <f t="shared" si="6"/>
        <v/>
      </c>
      <c r="AB24" s="3" t="str">
        <f t="shared" si="7"/>
        <v/>
      </c>
      <c r="AC24" s="2" t="str">
        <f t="shared" si="8"/>
        <v/>
      </c>
      <c r="AD24" s="2" t="str">
        <f t="shared" si="9"/>
        <v/>
      </c>
      <c r="AE24" s="2"/>
      <c r="AF24" s="2" t="str">
        <f t="shared" si="10"/>
        <v/>
      </c>
      <c r="AG24" s="96" t="s">
        <v>903</v>
      </c>
      <c r="AI24" s="94" t="str">
        <f t="shared" si="11"/>
        <v>　</v>
      </c>
    </row>
    <row r="25" spans="1:35" ht="22.5" customHeight="1">
      <c r="A25" s="97">
        <v>19</v>
      </c>
      <c r="B25" s="12"/>
      <c r="C25" s="12"/>
      <c r="D25" s="12"/>
      <c r="E25" s="7"/>
      <c r="F25" s="12"/>
      <c r="G25" s="162"/>
      <c r="H25" s="163"/>
      <c r="I25" s="13"/>
      <c r="J25" s="14"/>
      <c r="K25" s="14"/>
      <c r="L25" s="14"/>
      <c r="M25" s="15"/>
      <c r="N25" s="16"/>
      <c r="R25" s="2" t="str">
        <f t="shared" si="1"/>
        <v/>
      </c>
      <c r="S25" s="25" t="str">
        <f t="shared" si="2"/>
        <v/>
      </c>
      <c r="T25" s="1" t="str">
        <f>IF($S25="","",VLOOKUP($S25,'(種目・作業用)'!$A$2:$D$46,2,FALSE))</f>
        <v/>
      </c>
      <c r="U25" s="1" t="str">
        <f>IF($S25="","",VLOOKUP($S25,'(種目・作業用)'!$A$2:$D$46,3,FALSE))</f>
        <v/>
      </c>
      <c r="V25" s="1" t="str">
        <f>IF($S25="","",VLOOKUP($S25,'(種目・作業用)'!$A$2:$D$46,4,FALSE))</f>
        <v/>
      </c>
      <c r="W25" s="26" t="str">
        <f t="shared" si="3"/>
        <v/>
      </c>
      <c r="X25" s="2" t="str">
        <f t="shared" si="4"/>
        <v xml:space="preserve"> </v>
      </c>
      <c r="Y25" s="2" t="str">
        <f t="shared" si="5"/>
        <v/>
      </c>
      <c r="Z25" s="2" t="str">
        <f t="shared" si="0"/>
        <v/>
      </c>
      <c r="AA25" s="2" t="str">
        <f t="shared" si="6"/>
        <v/>
      </c>
      <c r="AB25" s="3" t="str">
        <f t="shared" si="7"/>
        <v/>
      </c>
      <c r="AC25" s="2" t="str">
        <f t="shared" si="8"/>
        <v/>
      </c>
      <c r="AD25" s="2" t="str">
        <f t="shared" si="9"/>
        <v/>
      </c>
      <c r="AE25" s="2"/>
      <c r="AF25" s="2" t="str">
        <f t="shared" si="10"/>
        <v/>
      </c>
      <c r="AG25" s="96" t="s">
        <v>903</v>
      </c>
      <c r="AI25" s="94" t="str">
        <f t="shared" si="11"/>
        <v>　</v>
      </c>
    </row>
    <row r="26" spans="1:35" ht="22.5" customHeight="1">
      <c r="A26" s="97">
        <v>20</v>
      </c>
      <c r="B26" s="12"/>
      <c r="C26" s="12"/>
      <c r="D26" s="12"/>
      <c r="E26" s="7"/>
      <c r="F26" s="12"/>
      <c r="G26" s="162"/>
      <c r="H26" s="163"/>
      <c r="I26" s="13"/>
      <c r="J26" s="14"/>
      <c r="K26" s="14"/>
      <c r="L26" s="14"/>
      <c r="M26" s="15"/>
      <c r="N26" s="16"/>
      <c r="R26" s="2" t="str">
        <f t="shared" si="1"/>
        <v/>
      </c>
      <c r="S26" s="25" t="str">
        <f t="shared" si="2"/>
        <v/>
      </c>
      <c r="T26" s="1" t="str">
        <f>IF($S26="","",VLOOKUP($S26,'(種目・作業用)'!$A$2:$D$46,2,FALSE))</f>
        <v/>
      </c>
      <c r="U26" s="1" t="str">
        <f>IF($S26="","",VLOOKUP($S26,'(種目・作業用)'!$A$2:$D$46,3,FALSE))</f>
        <v/>
      </c>
      <c r="V26" s="1" t="str">
        <f>IF($S26="","",VLOOKUP($S26,'(種目・作業用)'!$A$2:$D$46,4,FALSE))</f>
        <v/>
      </c>
      <c r="W26" s="26" t="str">
        <f t="shared" si="3"/>
        <v/>
      </c>
      <c r="X26" s="2" t="str">
        <f t="shared" si="4"/>
        <v xml:space="preserve"> </v>
      </c>
      <c r="Y26" s="2" t="str">
        <f t="shared" si="5"/>
        <v/>
      </c>
      <c r="Z26" s="2" t="str">
        <f t="shared" si="0"/>
        <v/>
      </c>
      <c r="AA26" s="2" t="str">
        <f t="shared" si="6"/>
        <v/>
      </c>
      <c r="AB26" s="3" t="str">
        <f t="shared" si="7"/>
        <v/>
      </c>
      <c r="AC26" s="2" t="str">
        <f t="shared" si="8"/>
        <v/>
      </c>
      <c r="AD26" s="2" t="str">
        <f t="shared" si="9"/>
        <v/>
      </c>
      <c r="AE26" s="2"/>
      <c r="AF26" s="2" t="str">
        <f t="shared" si="10"/>
        <v/>
      </c>
      <c r="AG26" s="96" t="s">
        <v>903</v>
      </c>
      <c r="AI26" s="94" t="str">
        <f t="shared" si="11"/>
        <v>　</v>
      </c>
    </row>
    <row r="27" spans="1:35" ht="22.5" customHeight="1">
      <c r="A27" s="97">
        <v>21</v>
      </c>
      <c r="B27" s="12"/>
      <c r="C27" s="12"/>
      <c r="D27" s="12"/>
      <c r="E27" s="7"/>
      <c r="F27" s="12"/>
      <c r="G27" s="162"/>
      <c r="H27" s="163"/>
      <c r="I27" s="13"/>
      <c r="J27" s="14"/>
      <c r="K27" s="14"/>
      <c r="L27" s="14"/>
      <c r="M27" s="15"/>
      <c r="N27" s="16"/>
      <c r="R27" s="2" t="str">
        <f t="shared" si="1"/>
        <v/>
      </c>
      <c r="S27" s="25" t="str">
        <f t="shared" si="2"/>
        <v/>
      </c>
      <c r="T27" s="1" t="str">
        <f>IF($S27="","",VLOOKUP($S27,'(種目・作業用)'!$A$2:$D$46,2,FALSE))</f>
        <v/>
      </c>
      <c r="U27" s="1" t="str">
        <f>IF($S27="","",VLOOKUP($S27,'(種目・作業用)'!$A$2:$D$46,3,FALSE))</f>
        <v/>
      </c>
      <c r="V27" s="1" t="str">
        <f>IF($S27="","",VLOOKUP($S27,'(種目・作業用)'!$A$2:$D$46,4,FALSE))</f>
        <v/>
      </c>
      <c r="W27" s="26" t="str">
        <f t="shared" si="3"/>
        <v/>
      </c>
      <c r="X27" s="2" t="str">
        <f t="shared" si="4"/>
        <v xml:space="preserve"> </v>
      </c>
      <c r="Y27" s="2" t="str">
        <f t="shared" si="5"/>
        <v/>
      </c>
      <c r="Z27" s="2" t="str">
        <f t="shared" si="0"/>
        <v/>
      </c>
      <c r="AA27" s="2" t="str">
        <f t="shared" si="6"/>
        <v/>
      </c>
      <c r="AB27" s="3" t="str">
        <f t="shared" si="7"/>
        <v/>
      </c>
      <c r="AC27" s="2" t="str">
        <f t="shared" si="8"/>
        <v/>
      </c>
      <c r="AD27" s="2" t="str">
        <f t="shared" si="9"/>
        <v/>
      </c>
      <c r="AE27" s="2"/>
      <c r="AF27" s="2" t="str">
        <f t="shared" si="10"/>
        <v/>
      </c>
      <c r="AG27" s="96" t="s">
        <v>903</v>
      </c>
      <c r="AI27" s="94" t="str">
        <f t="shared" si="11"/>
        <v>　</v>
      </c>
    </row>
    <row r="28" spans="1:35" ht="22.5" customHeight="1">
      <c r="A28" s="97">
        <v>22</v>
      </c>
      <c r="B28" s="12"/>
      <c r="C28" s="12"/>
      <c r="D28" s="12"/>
      <c r="E28" s="7"/>
      <c r="F28" s="12"/>
      <c r="G28" s="162"/>
      <c r="H28" s="163"/>
      <c r="I28" s="13"/>
      <c r="J28" s="14"/>
      <c r="K28" s="14"/>
      <c r="L28" s="14"/>
      <c r="M28" s="15"/>
      <c r="N28" s="16"/>
      <c r="R28" s="2" t="str">
        <f t="shared" si="1"/>
        <v/>
      </c>
      <c r="S28" s="25" t="str">
        <f t="shared" si="2"/>
        <v/>
      </c>
      <c r="T28" s="1" t="str">
        <f>IF($S28="","",VLOOKUP($S28,'(種目・作業用)'!$A$2:$D$46,2,FALSE))</f>
        <v/>
      </c>
      <c r="U28" s="1" t="str">
        <f>IF($S28="","",VLOOKUP($S28,'(種目・作業用)'!$A$2:$D$46,3,FALSE))</f>
        <v/>
      </c>
      <c r="V28" s="1" t="str">
        <f>IF($S28="","",VLOOKUP($S28,'(種目・作業用)'!$A$2:$D$46,4,FALSE))</f>
        <v/>
      </c>
      <c r="W28" s="26" t="str">
        <f t="shared" si="3"/>
        <v/>
      </c>
      <c r="X28" s="2" t="str">
        <f t="shared" si="4"/>
        <v xml:space="preserve"> </v>
      </c>
      <c r="Y28" s="2" t="str">
        <f t="shared" si="5"/>
        <v/>
      </c>
      <c r="Z28" s="2" t="str">
        <f t="shared" si="0"/>
        <v/>
      </c>
      <c r="AA28" s="2" t="str">
        <f t="shared" si="6"/>
        <v/>
      </c>
      <c r="AB28" s="3" t="str">
        <f t="shared" si="7"/>
        <v/>
      </c>
      <c r="AC28" s="2" t="str">
        <f t="shared" si="8"/>
        <v/>
      </c>
      <c r="AD28" s="2" t="str">
        <f t="shared" si="9"/>
        <v/>
      </c>
      <c r="AE28" s="2"/>
      <c r="AF28" s="2" t="str">
        <f t="shared" si="10"/>
        <v/>
      </c>
      <c r="AG28" s="96" t="s">
        <v>903</v>
      </c>
      <c r="AI28" s="94" t="str">
        <f t="shared" si="11"/>
        <v>　</v>
      </c>
    </row>
    <row r="29" spans="1:35" ht="22.5" customHeight="1">
      <c r="A29" s="97">
        <v>23</v>
      </c>
      <c r="B29" s="12"/>
      <c r="C29" s="12"/>
      <c r="D29" s="12"/>
      <c r="E29" s="7"/>
      <c r="F29" s="12"/>
      <c r="G29" s="162"/>
      <c r="H29" s="163"/>
      <c r="I29" s="13"/>
      <c r="J29" s="14"/>
      <c r="K29" s="14"/>
      <c r="L29" s="14"/>
      <c r="M29" s="15"/>
      <c r="N29" s="16"/>
      <c r="R29" s="2" t="str">
        <f t="shared" si="1"/>
        <v/>
      </c>
      <c r="S29" s="25" t="str">
        <f t="shared" si="2"/>
        <v/>
      </c>
      <c r="T29" s="1" t="str">
        <f>IF($S29="","",VLOOKUP($S29,'(種目・作業用)'!$A$2:$D$46,2,FALSE))</f>
        <v/>
      </c>
      <c r="U29" s="1" t="str">
        <f>IF($S29="","",VLOOKUP($S29,'(種目・作業用)'!$A$2:$D$46,3,FALSE))</f>
        <v/>
      </c>
      <c r="V29" s="1" t="str">
        <f>IF($S29="","",VLOOKUP($S29,'(種目・作業用)'!$A$2:$D$46,4,FALSE))</f>
        <v/>
      </c>
      <c r="W29" s="26" t="str">
        <f t="shared" si="3"/>
        <v/>
      </c>
      <c r="X29" s="2" t="str">
        <f t="shared" si="4"/>
        <v xml:space="preserve"> </v>
      </c>
      <c r="Y29" s="2" t="str">
        <f t="shared" si="5"/>
        <v/>
      </c>
      <c r="Z29" s="2" t="str">
        <f t="shared" si="0"/>
        <v/>
      </c>
      <c r="AA29" s="2" t="str">
        <f t="shared" si="6"/>
        <v/>
      </c>
      <c r="AB29" s="3" t="str">
        <f t="shared" si="7"/>
        <v/>
      </c>
      <c r="AC29" s="2" t="str">
        <f t="shared" si="8"/>
        <v/>
      </c>
      <c r="AD29" s="2" t="str">
        <f t="shared" si="9"/>
        <v/>
      </c>
      <c r="AE29" s="2"/>
      <c r="AF29" s="2" t="str">
        <f t="shared" si="10"/>
        <v/>
      </c>
      <c r="AG29" s="96" t="s">
        <v>903</v>
      </c>
      <c r="AI29" s="94" t="str">
        <f t="shared" si="11"/>
        <v>　</v>
      </c>
    </row>
    <row r="30" spans="1:35" ht="22.5" customHeight="1">
      <c r="A30" s="97">
        <v>24</v>
      </c>
      <c r="B30" s="12"/>
      <c r="C30" s="12"/>
      <c r="D30" s="12"/>
      <c r="E30" s="7"/>
      <c r="F30" s="12"/>
      <c r="G30" s="162"/>
      <c r="H30" s="163"/>
      <c r="I30" s="13"/>
      <c r="J30" s="14"/>
      <c r="K30" s="14"/>
      <c r="L30" s="14"/>
      <c r="M30" s="15"/>
      <c r="N30" s="16"/>
      <c r="R30" s="2" t="str">
        <f t="shared" si="1"/>
        <v/>
      </c>
      <c r="S30" s="25" t="str">
        <f t="shared" si="2"/>
        <v/>
      </c>
      <c r="T30" s="1" t="str">
        <f>IF($S30="","",VLOOKUP($S30,'(種目・作業用)'!$A$2:$D$46,2,FALSE))</f>
        <v/>
      </c>
      <c r="U30" s="1" t="str">
        <f>IF($S30="","",VLOOKUP($S30,'(種目・作業用)'!$A$2:$D$46,3,FALSE))</f>
        <v/>
      </c>
      <c r="V30" s="1" t="str">
        <f>IF($S30="","",VLOOKUP($S30,'(種目・作業用)'!$A$2:$D$46,4,FALSE))</f>
        <v/>
      </c>
      <c r="W30" s="26" t="str">
        <f t="shared" si="3"/>
        <v/>
      </c>
      <c r="X30" s="2" t="str">
        <f t="shared" si="4"/>
        <v xml:space="preserve"> </v>
      </c>
      <c r="Y30" s="2" t="str">
        <f t="shared" si="5"/>
        <v/>
      </c>
      <c r="Z30" s="2" t="str">
        <f t="shared" si="0"/>
        <v/>
      </c>
      <c r="AA30" s="2" t="str">
        <f t="shared" si="6"/>
        <v/>
      </c>
      <c r="AB30" s="3" t="str">
        <f t="shared" si="7"/>
        <v/>
      </c>
      <c r="AC30" s="2" t="str">
        <f t="shared" si="8"/>
        <v/>
      </c>
      <c r="AD30" s="2" t="str">
        <f t="shared" si="9"/>
        <v/>
      </c>
      <c r="AE30" s="2"/>
      <c r="AF30" s="2" t="str">
        <f t="shared" si="10"/>
        <v/>
      </c>
      <c r="AG30" s="96" t="s">
        <v>903</v>
      </c>
      <c r="AI30" s="94" t="str">
        <f t="shared" si="11"/>
        <v>　</v>
      </c>
    </row>
    <row r="31" spans="1:35" ht="22.5" customHeight="1">
      <c r="A31" s="98">
        <v>25</v>
      </c>
      <c r="B31" s="12"/>
      <c r="C31" s="12"/>
      <c r="D31" s="12"/>
      <c r="E31" s="7"/>
      <c r="F31" s="12"/>
      <c r="G31" s="162"/>
      <c r="H31" s="163"/>
      <c r="I31" s="13"/>
      <c r="J31" s="14"/>
      <c r="K31" s="14"/>
      <c r="L31" s="14"/>
      <c r="M31" s="15"/>
      <c r="N31" s="16"/>
      <c r="R31" s="2" t="str">
        <f t="shared" si="1"/>
        <v/>
      </c>
      <c r="S31" s="25" t="str">
        <f t="shared" si="2"/>
        <v/>
      </c>
      <c r="T31" s="1" t="str">
        <f>IF($S31="","",VLOOKUP($S31,'(種目・作業用)'!$A$2:$D$46,2,FALSE))</f>
        <v/>
      </c>
      <c r="U31" s="1" t="str">
        <f>IF($S31="","",VLOOKUP($S31,'(種目・作業用)'!$A$2:$D$46,3,FALSE))</f>
        <v/>
      </c>
      <c r="V31" s="1" t="str">
        <f>IF($S31="","",VLOOKUP($S31,'(種目・作業用)'!$A$2:$D$46,4,FALSE))</f>
        <v/>
      </c>
      <c r="W31" s="26" t="str">
        <f t="shared" si="3"/>
        <v/>
      </c>
      <c r="X31" s="2" t="str">
        <f t="shared" si="4"/>
        <v xml:space="preserve"> </v>
      </c>
      <c r="Y31" s="2" t="str">
        <f t="shared" si="5"/>
        <v/>
      </c>
      <c r="Z31" s="2" t="str">
        <f t="shared" si="0"/>
        <v/>
      </c>
      <c r="AA31" s="2" t="str">
        <f t="shared" si="6"/>
        <v/>
      </c>
      <c r="AB31" s="3" t="str">
        <f t="shared" si="7"/>
        <v/>
      </c>
      <c r="AC31" s="2" t="str">
        <f t="shared" si="8"/>
        <v/>
      </c>
      <c r="AD31" s="2" t="str">
        <f t="shared" si="9"/>
        <v/>
      </c>
      <c r="AE31" s="2"/>
      <c r="AF31" s="2" t="str">
        <f t="shared" si="10"/>
        <v/>
      </c>
      <c r="AG31" s="96" t="s">
        <v>903</v>
      </c>
      <c r="AI31" s="94" t="str">
        <f t="shared" si="11"/>
        <v>　</v>
      </c>
    </row>
    <row r="32" spans="1:35" ht="22.5" customHeight="1">
      <c r="A32" s="99"/>
      <c r="B32" s="100"/>
      <c r="C32" s="100"/>
      <c r="D32" s="100"/>
      <c r="E32" s="100"/>
      <c r="F32" s="100"/>
      <c r="G32" s="101" t="s">
        <v>1373</v>
      </c>
      <c r="H32" s="169">
        <f>基礎データ!$C$5</f>
        <v>0</v>
      </c>
      <c r="I32" s="169"/>
      <c r="J32" s="169"/>
      <c r="K32" s="169"/>
      <c r="L32" s="169"/>
      <c r="M32" s="169"/>
      <c r="N32" s="102" t="s">
        <v>14</v>
      </c>
      <c r="Z32" s="2"/>
      <c r="AB32" s="24"/>
      <c r="AD32" s="2"/>
      <c r="AI32" s="94"/>
    </row>
    <row r="33" spans="1:35" ht="7.5" customHeight="1">
      <c r="A33" s="82"/>
      <c r="B33" s="82"/>
      <c r="C33" s="82"/>
      <c r="D33" s="82"/>
      <c r="E33" s="82"/>
      <c r="F33" s="82"/>
      <c r="G33" s="83"/>
      <c r="H33" s="84"/>
      <c r="I33" s="84"/>
      <c r="J33" s="84"/>
      <c r="K33" s="84"/>
      <c r="L33" s="84"/>
      <c r="M33" s="84"/>
      <c r="N33" s="85"/>
      <c r="Z33" s="2"/>
      <c r="AB33" s="24"/>
      <c r="AD33" s="2"/>
      <c r="AI33" s="94"/>
    </row>
    <row r="34" spans="1:35" ht="22.5" customHeight="1">
      <c r="A34" s="159" t="s">
        <v>1115</v>
      </c>
      <c r="B34" s="159"/>
      <c r="C34" s="159"/>
      <c r="D34" s="159"/>
      <c r="E34" s="159"/>
      <c r="F34" s="159"/>
      <c r="G34" s="159"/>
      <c r="H34" s="159"/>
      <c r="I34" s="159"/>
      <c r="J34" s="159"/>
      <c r="K34" s="159"/>
      <c r="L34" s="159"/>
      <c r="M34" s="159"/>
      <c r="N34" s="159"/>
      <c r="Z34" s="2"/>
      <c r="AB34" s="24"/>
      <c r="AD34" s="2"/>
      <c r="AI34" s="94"/>
    </row>
    <row r="35" spans="1:35" ht="7.5" customHeight="1">
      <c r="A35" s="86"/>
      <c r="B35" s="86"/>
      <c r="C35" s="86"/>
      <c r="D35" s="86"/>
      <c r="E35" s="86"/>
      <c r="F35" s="86"/>
      <c r="G35" s="86"/>
      <c r="H35" s="86"/>
      <c r="I35" s="86"/>
      <c r="J35" s="86"/>
      <c r="K35" s="86"/>
      <c r="L35" s="86"/>
      <c r="M35" s="86"/>
      <c r="N35" s="86"/>
      <c r="Z35" s="2"/>
      <c r="AB35" s="24"/>
      <c r="AD35" s="2"/>
      <c r="AI35" s="94"/>
    </row>
    <row r="36" spans="1:35">
      <c r="A36" s="86"/>
      <c r="B36" s="86"/>
      <c r="C36" s="86" t="s">
        <v>15</v>
      </c>
      <c r="D36" s="86"/>
      <c r="E36" s="86"/>
      <c r="F36" s="86"/>
      <c r="G36" s="86"/>
      <c r="H36" s="86"/>
      <c r="I36" s="86"/>
      <c r="J36" s="86"/>
      <c r="K36" s="86"/>
      <c r="L36" s="86"/>
      <c r="M36" s="86"/>
      <c r="N36" s="86"/>
      <c r="Z36" s="2"/>
      <c r="AB36" s="24"/>
      <c r="AD36" s="2"/>
      <c r="AI36" s="94"/>
    </row>
    <row r="37" spans="1:35">
      <c r="A37" s="86"/>
      <c r="B37" s="86"/>
      <c r="C37" s="86"/>
      <c r="D37" s="86"/>
      <c r="E37" s="86"/>
      <c r="F37" s="86"/>
      <c r="G37" s="86"/>
      <c r="H37" s="86"/>
      <c r="I37" s="86"/>
      <c r="J37" s="86"/>
      <c r="K37" s="86"/>
      <c r="L37" s="86"/>
      <c r="M37" s="86"/>
      <c r="N37" s="86"/>
      <c r="Z37" s="2"/>
      <c r="AB37" s="24"/>
      <c r="AD37" s="2"/>
      <c r="AI37" s="94"/>
    </row>
    <row r="38" spans="1:35">
      <c r="A38" s="86"/>
      <c r="B38" s="86"/>
      <c r="C38" s="194" t="s">
        <v>1374</v>
      </c>
      <c r="D38" s="194"/>
      <c r="E38" s="86"/>
      <c r="F38" s="86"/>
      <c r="G38" s="86"/>
      <c r="H38" s="86"/>
      <c r="I38" s="86"/>
      <c r="J38" s="86"/>
      <c r="K38" s="86"/>
      <c r="L38" s="86"/>
      <c r="M38" s="86"/>
      <c r="N38" s="86"/>
      <c r="Z38" s="2"/>
      <c r="AB38" s="24"/>
      <c r="AD38" s="2"/>
      <c r="AI38" s="94"/>
    </row>
    <row r="39" spans="1:35" ht="22.5" customHeight="1">
      <c r="A39" s="86"/>
      <c r="B39" s="86"/>
      <c r="C39" s="86"/>
      <c r="D39" s="86"/>
      <c r="E39" s="159">
        <f>基礎データ!$C$2</f>
        <v>0</v>
      </c>
      <c r="F39" s="159"/>
      <c r="G39" s="159"/>
      <c r="H39" s="159"/>
      <c r="I39" s="159"/>
      <c r="J39" s="159"/>
      <c r="K39" s="159"/>
      <c r="L39" s="159"/>
      <c r="M39" s="86"/>
      <c r="N39" s="86"/>
      <c r="Z39" s="2"/>
      <c r="AB39" s="24"/>
      <c r="AD39" s="2"/>
      <c r="AI39" s="94"/>
    </row>
    <row r="40" spans="1:35" ht="22.5" customHeight="1">
      <c r="A40" s="86"/>
      <c r="B40" s="86"/>
      <c r="C40" s="86"/>
      <c r="D40" s="86"/>
      <c r="E40" s="86"/>
      <c r="F40" s="86"/>
      <c r="G40" s="104" t="s">
        <v>17</v>
      </c>
      <c r="H40" s="159">
        <f>基礎データ!$C$4</f>
        <v>0</v>
      </c>
      <c r="I40" s="159"/>
      <c r="J40" s="159"/>
      <c r="K40" s="159"/>
      <c r="L40" s="159"/>
      <c r="M40" s="105" t="s">
        <v>14</v>
      </c>
      <c r="N40" s="86"/>
      <c r="Z40" s="2"/>
      <c r="AB40" s="24"/>
      <c r="AD40" s="2"/>
      <c r="AI40" s="94"/>
    </row>
    <row r="41" spans="1:35" ht="32.25" customHeight="1">
      <c r="A41" s="197" t="str">
        <f>A1</f>
        <v>山形陸上競技協会第47回強化記録会　参加申込書（個人種目）</v>
      </c>
      <c r="B41" s="197"/>
      <c r="C41" s="197"/>
      <c r="D41" s="197"/>
      <c r="E41" s="197"/>
      <c r="F41" s="197"/>
      <c r="G41" s="197"/>
      <c r="H41" s="197"/>
      <c r="I41" s="197"/>
      <c r="J41" s="197"/>
      <c r="K41" s="197"/>
      <c r="L41" s="197"/>
      <c r="M41" s="197"/>
      <c r="N41" s="197"/>
      <c r="Z41" s="2"/>
      <c r="AB41" s="24"/>
      <c r="AD41" s="2"/>
      <c r="AI41" s="94"/>
    </row>
    <row r="42" spans="1:35" ht="7.5" customHeight="1">
      <c r="A42" s="86"/>
      <c r="B42" s="86"/>
      <c r="C42" s="86"/>
      <c r="D42" s="86"/>
      <c r="E42" s="86"/>
      <c r="F42" s="86"/>
      <c r="G42" s="86"/>
      <c r="H42" s="86"/>
      <c r="I42" s="86"/>
      <c r="J42" s="86"/>
      <c r="K42" s="86"/>
      <c r="L42" s="86"/>
      <c r="M42" s="86"/>
      <c r="N42" s="86"/>
      <c r="Z42" s="2"/>
      <c r="AB42" s="24"/>
      <c r="AD42" s="2"/>
      <c r="AI42" s="94"/>
    </row>
    <row r="43" spans="1:35" ht="22.5" customHeight="1">
      <c r="A43" s="184" t="s">
        <v>0</v>
      </c>
      <c r="B43" s="185"/>
      <c r="C43" s="186">
        <f>基礎データ!$C$2</f>
        <v>0</v>
      </c>
      <c r="D43" s="187"/>
      <c r="E43" s="187"/>
      <c r="F43" s="187"/>
      <c r="G43" s="188"/>
      <c r="H43" s="184" t="s">
        <v>12</v>
      </c>
      <c r="I43" s="185"/>
      <c r="J43" s="189">
        <f>基礎データ!$C$6</f>
        <v>0</v>
      </c>
      <c r="K43" s="190"/>
      <c r="L43" s="190"/>
      <c r="M43" s="190"/>
      <c r="N43" s="191"/>
      <c r="P43" s="90" t="s">
        <v>1579</v>
      </c>
      <c r="Q43" s="90">
        <f>COUNTIF(F47:F71,"男")</f>
        <v>0</v>
      </c>
      <c r="Z43" s="2"/>
      <c r="AB43" s="24"/>
      <c r="AD43" s="2"/>
      <c r="AI43" s="94"/>
    </row>
    <row r="44" spans="1:35" ht="22.5" customHeight="1">
      <c r="A44" s="174" t="s">
        <v>1340</v>
      </c>
      <c r="B44" s="175"/>
      <c r="C44" s="176">
        <f>基礎データ!$C$8</f>
        <v>0</v>
      </c>
      <c r="D44" s="177"/>
      <c r="E44" s="177"/>
      <c r="F44" s="177"/>
      <c r="G44" s="178"/>
      <c r="H44" s="179" t="s">
        <v>16</v>
      </c>
      <c r="I44" s="180"/>
      <c r="J44" s="181">
        <f>基礎データ!$C$7</f>
        <v>0</v>
      </c>
      <c r="K44" s="182"/>
      <c r="L44" s="182"/>
      <c r="M44" s="182"/>
      <c r="N44" s="183"/>
      <c r="P44" s="90" t="s">
        <v>1580</v>
      </c>
      <c r="Q44" s="90">
        <f>COUNTIF(F47:F71,"女")</f>
        <v>0</v>
      </c>
      <c r="Z44" s="2"/>
      <c r="AB44" s="24"/>
      <c r="AD44" s="2"/>
      <c r="AI44" s="94"/>
    </row>
    <row r="45" spans="1:35" ht="17.25" customHeight="1">
      <c r="A45" s="172"/>
      <c r="B45" s="160" t="s">
        <v>1</v>
      </c>
      <c r="C45" s="160" t="s">
        <v>2</v>
      </c>
      <c r="D45" s="160"/>
      <c r="E45" s="160" t="s">
        <v>3</v>
      </c>
      <c r="F45" s="160" t="s">
        <v>4</v>
      </c>
      <c r="G45" s="164" t="s">
        <v>846</v>
      </c>
      <c r="H45" s="165"/>
      <c r="I45" s="160" t="s">
        <v>9</v>
      </c>
      <c r="J45" s="160"/>
      <c r="K45" s="160"/>
      <c r="L45" s="160"/>
      <c r="M45" s="160"/>
      <c r="N45" s="192" t="s">
        <v>6</v>
      </c>
      <c r="Z45" s="2"/>
      <c r="AB45" s="24"/>
      <c r="AD45" s="2"/>
      <c r="AI45" s="94"/>
    </row>
    <row r="46" spans="1:35" ht="17.25" customHeight="1" thickBot="1">
      <c r="A46" s="173"/>
      <c r="B46" s="161"/>
      <c r="C46" s="93" t="s">
        <v>11</v>
      </c>
      <c r="D46" s="93" t="s">
        <v>10</v>
      </c>
      <c r="E46" s="161"/>
      <c r="F46" s="161"/>
      <c r="G46" s="166"/>
      <c r="H46" s="167"/>
      <c r="I46" s="161"/>
      <c r="J46" s="161"/>
      <c r="K46" s="161"/>
      <c r="L46" s="161"/>
      <c r="M46" s="161"/>
      <c r="N46" s="193"/>
      <c r="Z46" s="2"/>
      <c r="AB46" s="24"/>
      <c r="AD46" s="2"/>
      <c r="AI46" s="94"/>
    </row>
    <row r="47" spans="1:35" ht="22.5" customHeight="1" thickTop="1">
      <c r="A47" s="95">
        <v>26</v>
      </c>
      <c r="B47" s="7"/>
      <c r="C47" s="7"/>
      <c r="D47" s="7"/>
      <c r="E47" s="7"/>
      <c r="F47" s="7"/>
      <c r="G47" s="170"/>
      <c r="H47" s="171"/>
      <c r="I47" s="8"/>
      <c r="J47" s="9"/>
      <c r="K47" s="9"/>
      <c r="L47" s="9"/>
      <c r="M47" s="10"/>
      <c r="N47" s="11"/>
      <c r="R47" s="2" t="str">
        <f t="shared" ref="R47:R71" si="12">IF(ISBLANK(B47),"",VLOOKUP(CONCATENATE($AB$4,F47),$R$202:$S$211,2,FALSE)+B47*100)</f>
        <v/>
      </c>
      <c r="S47" s="25" t="str">
        <f t="shared" ref="S47:S71" si="13">IF(ISBLANK(G47),"",G47)</f>
        <v/>
      </c>
      <c r="T47" s="1" t="str">
        <f>IF($S47="","",VLOOKUP($S47,'(種目・作業用)'!$A$2:$D$46,2,FALSE))</f>
        <v/>
      </c>
      <c r="U47" s="1" t="str">
        <f>IF($S47="","",VLOOKUP($S47,'(種目・作業用)'!$A$2:$D$46,3,FALSE))</f>
        <v/>
      </c>
      <c r="V47" s="1" t="str">
        <f>IF($S47="","",VLOOKUP($S47,'(種目・作業用)'!$A$2:$D$46,4,FALSE))</f>
        <v/>
      </c>
      <c r="W47" s="26" t="str">
        <f t="shared" ref="W47:W71" si="14">IF(ISNUMBER(R47),IF(LEN(I47)=2,CONCATENATE("0",I47,K47,M47),IF(LEN(I47)=1,CONCATENATE("00",I47,K47,M47),CONCATENATE("000",K47,M47))),"")</f>
        <v/>
      </c>
      <c r="X47" s="2" t="str">
        <f t="shared" ref="X47:X71" si="15">IF(W47="000",V47,CONCATENATE(V47," ",W47))</f>
        <v xml:space="preserve"> </v>
      </c>
      <c r="Y47" s="2" t="str">
        <f t="shared" ref="Y47:Y71" si="16">IF(ISBLANK(B47),"",B47)</f>
        <v/>
      </c>
      <c r="Z47" s="2" t="str">
        <f t="shared" si="0"/>
        <v/>
      </c>
      <c r="AA47" s="2" t="str">
        <f t="shared" ref="AA47:AA71" si="17">IF(ISNUMBER(Y47),D47,"")</f>
        <v/>
      </c>
      <c r="AB47" s="3" t="str">
        <f>IF(ISNUMBER(Y47),VLOOKUP(AG47,$AG$201:$AH$248,2,FALSE),"")</f>
        <v/>
      </c>
      <c r="AC47" s="2" t="str">
        <f t="shared" ref="AC47:AC71" si="18">IF(ISNUMBER(Y47),$AC$4,"")</f>
        <v/>
      </c>
      <c r="AD47" s="2" t="str">
        <f t="shared" si="9"/>
        <v/>
      </c>
      <c r="AE47" s="2"/>
      <c r="AF47" s="2" t="str">
        <f t="shared" ref="AF47:AF71" si="19">IF(ISNUMBER(Y47),$AA$4,"")</f>
        <v/>
      </c>
      <c r="AG47" s="96" t="s">
        <v>903</v>
      </c>
      <c r="AI47" s="94" t="str">
        <f t="shared" si="11"/>
        <v>　</v>
      </c>
    </row>
    <row r="48" spans="1:35" ht="22.5" customHeight="1">
      <c r="A48" s="97">
        <v>27</v>
      </c>
      <c r="B48" s="12"/>
      <c r="C48" s="12"/>
      <c r="D48" s="12"/>
      <c r="E48" s="7"/>
      <c r="F48" s="12"/>
      <c r="G48" s="162"/>
      <c r="H48" s="163"/>
      <c r="I48" s="13"/>
      <c r="J48" s="14"/>
      <c r="K48" s="14"/>
      <c r="L48" s="14"/>
      <c r="M48" s="15"/>
      <c r="N48" s="16"/>
      <c r="R48" s="2" t="str">
        <f t="shared" si="12"/>
        <v/>
      </c>
      <c r="S48" s="25" t="str">
        <f t="shared" si="13"/>
        <v/>
      </c>
      <c r="T48" s="1" t="str">
        <f>IF($S48="","",VLOOKUP($S48,'(種目・作業用)'!$A$2:$D$46,2,FALSE))</f>
        <v/>
      </c>
      <c r="U48" s="1" t="str">
        <f>IF($S48="","",VLOOKUP($S48,'(種目・作業用)'!$A$2:$D$46,3,FALSE))</f>
        <v/>
      </c>
      <c r="V48" s="1" t="str">
        <f>IF($S48="","",VLOOKUP($S48,'(種目・作業用)'!$A$2:$D$46,4,FALSE))</f>
        <v/>
      </c>
      <c r="W48" s="26" t="str">
        <f t="shared" si="14"/>
        <v/>
      </c>
      <c r="X48" s="2" t="str">
        <f t="shared" si="15"/>
        <v xml:space="preserve"> </v>
      </c>
      <c r="Y48" s="2" t="str">
        <f t="shared" si="16"/>
        <v/>
      </c>
      <c r="Z48" s="2" t="str">
        <f t="shared" si="0"/>
        <v/>
      </c>
      <c r="AA48" s="2" t="str">
        <f t="shared" si="17"/>
        <v/>
      </c>
      <c r="AB48" s="3" t="str">
        <f t="shared" ref="AB48:AB71" si="20">IF(ISNUMBER(Y48),VLOOKUP(AG48,$AG$201:$AH$248,2,FALSE),"")</f>
        <v/>
      </c>
      <c r="AC48" s="2" t="str">
        <f t="shared" si="18"/>
        <v/>
      </c>
      <c r="AD48" s="2" t="str">
        <f t="shared" si="9"/>
        <v/>
      </c>
      <c r="AE48" s="2"/>
      <c r="AF48" s="2" t="str">
        <f t="shared" si="19"/>
        <v/>
      </c>
      <c r="AG48" s="96" t="s">
        <v>903</v>
      </c>
      <c r="AI48" s="94" t="str">
        <f t="shared" si="11"/>
        <v>　</v>
      </c>
    </row>
    <row r="49" spans="1:35" ht="22.5" customHeight="1">
      <c r="A49" s="97">
        <v>28</v>
      </c>
      <c r="B49" s="12"/>
      <c r="C49" s="12"/>
      <c r="D49" s="12"/>
      <c r="E49" s="7"/>
      <c r="F49" s="12"/>
      <c r="G49" s="162"/>
      <c r="H49" s="163"/>
      <c r="I49" s="13"/>
      <c r="J49" s="14"/>
      <c r="K49" s="14"/>
      <c r="L49" s="14"/>
      <c r="M49" s="15"/>
      <c r="N49" s="16"/>
      <c r="R49" s="2" t="str">
        <f t="shared" si="12"/>
        <v/>
      </c>
      <c r="S49" s="25" t="str">
        <f t="shared" si="13"/>
        <v/>
      </c>
      <c r="T49" s="1" t="str">
        <f>IF($S49="","",VLOOKUP($S49,'(種目・作業用)'!$A$2:$D$46,2,FALSE))</f>
        <v/>
      </c>
      <c r="U49" s="1" t="str">
        <f>IF($S49="","",VLOOKUP($S49,'(種目・作業用)'!$A$2:$D$46,3,FALSE))</f>
        <v/>
      </c>
      <c r="V49" s="1" t="str">
        <f>IF($S49="","",VLOOKUP($S49,'(種目・作業用)'!$A$2:$D$46,4,FALSE))</f>
        <v/>
      </c>
      <c r="W49" s="26" t="str">
        <f t="shared" si="14"/>
        <v/>
      </c>
      <c r="X49" s="2" t="str">
        <f t="shared" si="15"/>
        <v xml:space="preserve"> </v>
      </c>
      <c r="Y49" s="2" t="str">
        <f t="shared" si="16"/>
        <v/>
      </c>
      <c r="Z49" s="2" t="str">
        <f t="shared" si="0"/>
        <v/>
      </c>
      <c r="AA49" s="2" t="str">
        <f t="shared" si="17"/>
        <v/>
      </c>
      <c r="AB49" s="3" t="str">
        <f t="shared" si="20"/>
        <v/>
      </c>
      <c r="AC49" s="2" t="str">
        <f t="shared" si="18"/>
        <v/>
      </c>
      <c r="AD49" s="2" t="str">
        <f t="shared" si="9"/>
        <v/>
      </c>
      <c r="AE49" s="2"/>
      <c r="AF49" s="2" t="str">
        <f t="shared" si="19"/>
        <v/>
      </c>
      <c r="AG49" s="96" t="s">
        <v>903</v>
      </c>
      <c r="AI49" s="94" t="str">
        <f t="shared" si="11"/>
        <v>　</v>
      </c>
    </row>
    <row r="50" spans="1:35" ht="22.5" customHeight="1">
      <c r="A50" s="97">
        <v>29</v>
      </c>
      <c r="B50" s="12"/>
      <c r="C50" s="12"/>
      <c r="D50" s="12"/>
      <c r="E50" s="7"/>
      <c r="F50" s="12"/>
      <c r="G50" s="162"/>
      <c r="H50" s="163"/>
      <c r="I50" s="13"/>
      <c r="J50" s="14"/>
      <c r="K50" s="14"/>
      <c r="L50" s="14"/>
      <c r="M50" s="15"/>
      <c r="N50" s="16"/>
      <c r="R50" s="2" t="str">
        <f t="shared" si="12"/>
        <v/>
      </c>
      <c r="S50" s="25" t="str">
        <f t="shared" si="13"/>
        <v/>
      </c>
      <c r="T50" s="1" t="str">
        <f>IF($S50="","",VLOOKUP($S50,'(種目・作業用)'!$A$2:$D$46,2,FALSE))</f>
        <v/>
      </c>
      <c r="U50" s="1" t="str">
        <f>IF($S50="","",VLOOKUP($S50,'(種目・作業用)'!$A$2:$D$46,3,FALSE))</f>
        <v/>
      </c>
      <c r="V50" s="1" t="str">
        <f>IF($S50="","",VLOOKUP($S50,'(種目・作業用)'!$A$2:$D$46,4,FALSE))</f>
        <v/>
      </c>
      <c r="W50" s="26" t="str">
        <f t="shared" si="14"/>
        <v/>
      </c>
      <c r="X50" s="2" t="str">
        <f t="shared" si="15"/>
        <v xml:space="preserve"> </v>
      </c>
      <c r="Y50" s="2" t="str">
        <f t="shared" si="16"/>
        <v/>
      </c>
      <c r="Z50" s="2" t="str">
        <f t="shared" si="0"/>
        <v/>
      </c>
      <c r="AA50" s="2" t="str">
        <f t="shared" si="17"/>
        <v/>
      </c>
      <c r="AB50" s="3" t="str">
        <f t="shared" si="20"/>
        <v/>
      </c>
      <c r="AC50" s="2" t="str">
        <f t="shared" si="18"/>
        <v/>
      </c>
      <c r="AD50" s="2" t="str">
        <f t="shared" si="9"/>
        <v/>
      </c>
      <c r="AE50" s="2"/>
      <c r="AF50" s="2" t="str">
        <f t="shared" si="19"/>
        <v/>
      </c>
      <c r="AG50" s="96" t="s">
        <v>903</v>
      </c>
      <c r="AI50" s="94" t="str">
        <f t="shared" si="11"/>
        <v>　</v>
      </c>
    </row>
    <row r="51" spans="1:35" ht="22.5" customHeight="1">
      <c r="A51" s="97">
        <v>30</v>
      </c>
      <c r="B51" s="12"/>
      <c r="C51" s="12"/>
      <c r="D51" s="12"/>
      <c r="E51" s="7"/>
      <c r="F51" s="12"/>
      <c r="G51" s="162"/>
      <c r="H51" s="163"/>
      <c r="I51" s="13"/>
      <c r="J51" s="14"/>
      <c r="K51" s="14"/>
      <c r="L51" s="14"/>
      <c r="M51" s="15"/>
      <c r="N51" s="16"/>
      <c r="R51" s="2" t="str">
        <f t="shared" si="12"/>
        <v/>
      </c>
      <c r="S51" s="25" t="str">
        <f t="shared" si="13"/>
        <v/>
      </c>
      <c r="T51" s="1" t="str">
        <f>IF($S51="","",VLOOKUP($S51,'(種目・作業用)'!$A$2:$D$46,2,FALSE))</f>
        <v/>
      </c>
      <c r="U51" s="1" t="str">
        <f>IF($S51="","",VLOOKUP($S51,'(種目・作業用)'!$A$2:$D$46,3,FALSE))</f>
        <v/>
      </c>
      <c r="V51" s="1" t="str">
        <f>IF($S51="","",VLOOKUP($S51,'(種目・作業用)'!$A$2:$D$46,4,FALSE))</f>
        <v/>
      </c>
      <c r="W51" s="26" t="str">
        <f t="shared" si="14"/>
        <v/>
      </c>
      <c r="X51" s="2" t="str">
        <f t="shared" si="15"/>
        <v xml:space="preserve"> </v>
      </c>
      <c r="Y51" s="2" t="str">
        <f t="shared" si="16"/>
        <v/>
      </c>
      <c r="Z51" s="2" t="str">
        <f t="shared" si="0"/>
        <v/>
      </c>
      <c r="AA51" s="2" t="str">
        <f t="shared" si="17"/>
        <v/>
      </c>
      <c r="AB51" s="3" t="str">
        <f t="shared" si="20"/>
        <v/>
      </c>
      <c r="AC51" s="2" t="str">
        <f t="shared" si="18"/>
        <v/>
      </c>
      <c r="AD51" s="2" t="str">
        <f t="shared" si="9"/>
        <v/>
      </c>
      <c r="AE51" s="2"/>
      <c r="AF51" s="2" t="str">
        <f t="shared" si="19"/>
        <v/>
      </c>
      <c r="AG51" s="96" t="s">
        <v>903</v>
      </c>
      <c r="AI51" s="94" t="str">
        <f t="shared" si="11"/>
        <v>　</v>
      </c>
    </row>
    <row r="52" spans="1:35" ht="22.5" customHeight="1">
      <c r="A52" s="97">
        <v>31</v>
      </c>
      <c r="B52" s="12"/>
      <c r="C52" s="12"/>
      <c r="D52" s="12"/>
      <c r="E52" s="7"/>
      <c r="F52" s="12"/>
      <c r="G52" s="162"/>
      <c r="H52" s="163"/>
      <c r="I52" s="13"/>
      <c r="J52" s="14"/>
      <c r="K52" s="14"/>
      <c r="L52" s="14"/>
      <c r="M52" s="15"/>
      <c r="N52" s="16"/>
      <c r="R52" s="2" t="str">
        <f t="shared" si="12"/>
        <v/>
      </c>
      <c r="S52" s="25" t="str">
        <f t="shared" si="13"/>
        <v/>
      </c>
      <c r="T52" s="1" t="str">
        <f>IF($S52="","",VLOOKUP($S52,'(種目・作業用)'!$A$2:$D$46,2,FALSE))</f>
        <v/>
      </c>
      <c r="U52" s="1" t="str">
        <f>IF($S52="","",VLOOKUP($S52,'(種目・作業用)'!$A$2:$D$46,3,FALSE))</f>
        <v/>
      </c>
      <c r="V52" s="1" t="str">
        <f>IF($S52="","",VLOOKUP($S52,'(種目・作業用)'!$A$2:$D$46,4,FALSE))</f>
        <v/>
      </c>
      <c r="W52" s="26" t="str">
        <f t="shared" si="14"/>
        <v/>
      </c>
      <c r="X52" s="2" t="str">
        <f t="shared" si="15"/>
        <v xml:space="preserve"> </v>
      </c>
      <c r="Y52" s="2" t="str">
        <f t="shared" si="16"/>
        <v/>
      </c>
      <c r="Z52" s="2" t="str">
        <f t="shared" si="0"/>
        <v/>
      </c>
      <c r="AA52" s="2" t="str">
        <f t="shared" si="17"/>
        <v/>
      </c>
      <c r="AB52" s="3" t="str">
        <f t="shared" si="20"/>
        <v/>
      </c>
      <c r="AC52" s="2" t="str">
        <f t="shared" si="18"/>
        <v/>
      </c>
      <c r="AD52" s="2" t="str">
        <f t="shared" si="9"/>
        <v/>
      </c>
      <c r="AE52" s="2"/>
      <c r="AF52" s="2" t="str">
        <f t="shared" si="19"/>
        <v/>
      </c>
      <c r="AG52" s="96" t="s">
        <v>903</v>
      </c>
      <c r="AI52" s="94" t="str">
        <f t="shared" si="11"/>
        <v>　</v>
      </c>
    </row>
    <row r="53" spans="1:35" ht="22.5" customHeight="1">
      <c r="A53" s="97">
        <v>32</v>
      </c>
      <c r="B53" s="12"/>
      <c r="C53" s="12"/>
      <c r="D53" s="12"/>
      <c r="E53" s="7"/>
      <c r="F53" s="12"/>
      <c r="G53" s="162"/>
      <c r="H53" s="163"/>
      <c r="I53" s="13"/>
      <c r="J53" s="14"/>
      <c r="K53" s="14"/>
      <c r="L53" s="14"/>
      <c r="M53" s="15"/>
      <c r="N53" s="16"/>
      <c r="R53" s="2" t="str">
        <f t="shared" si="12"/>
        <v/>
      </c>
      <c r="S53" s="25" t="str">
        <f t="shared" si="13"/>
        <v/>
      </c>
      <c r="T53" s="1" t="str">
        <f>IF($S53="","",VLOOKUP($S53,'(種目・作業用)'!$A$2:$D$46,2,FALSE))</f>
        <v/>
      </c>
      <c r="U53" s="1" t="str">
        <f>IF($S53="","",VLOOKUP($S53,'(種目・作業用)'!$A$2:$D$46,3,FALSE))</f>
        <v/>
      </c>
      <c r="V53" s="1" t="str">
        <f>IF($S53="","",VLOOKUP($S53,'(種目・作業用)'!$A$2:$D$46,4,FALSE))</f>
        <v/>
      </c>
      <c r="W53" s="26" t="str">
        <f t="shared" si="14"/>
        <v/>
      </c>
      <c r="X53" s="2" t="str">
        <f t="shared" si="15"/>
        <v xml:space="preserve"> </v>
      </c>
      <c r="Y53" s="2" t="str">
        <f t="shared" si="16"/>
        <v/>
      </c>
      <c r="Z53" s="2" t="str">
        <f t="shared" si="0"/>
        <v/>
      </c>
      <c r="AA53" s="2" t="str">
        <f t="shared" si="17"/>
        <v/>
      </c>
      <c r="AB53" s="3" t="str">
        <f t="shared" si="20"/>
        <v/>
      </c>
      <c r="AC53" s="2" t="str">
        <f t="shared" si="18"/>
        <v/>
      </c>
      <c r="AD53" s="2" t="str">
        <f t="shared" si="9"/>
        <v/>
      </c>
      <c r="AE53" s="2"/>
      <c r="AF53" s="2" t="str">
        <f t="shared" si="19"/>
        <v/>
      </c>
      <c r="AG53" s="96" t="s">
        <v>903</v>
      </c>
      <c r="AI53" s="94" t="str">
        <f t="shared" si="11"/>
        <v>　</v>
      </c>
    </row>
    <row r="54" spans="1:35" ht="22.5" customHeight="1">
      <c r="A54" s="97">
        <v>33</v>
      </c>
      <c r="B54" s="12"/>
      <c r="C54" s="12"/>
      <c r="D54" s="12"/>
      <c r="E54" s="7"/>
      <c r="F54" s="12"/>
      <c r="G54" s="162"/>
      <c r="H54" s="163"/>
      <c r="I54" s="13"/>
      <c r="J54" s="14"/>
      <c r="K54" s="14"/>
      <c r="L54" s="14"/>
      <c r="M54" s="15"/>
      <c r="N54" s="16"/>
      <c r="R54" s="2" t="str">
        <f t="shared" si="12"/>
        <v/>
      </c>
      <c r="S54" s="25" t="str">
        <f t="shared" si="13"/>
        <v/>
      </c>
      <c r="T54" s="1" t="str">
        <f>IF($S54="","",VLOOKUP($S54,'(種目・作業用)'!$A$2:$D$46,2,FALSE))</f>
        <v/>
      </c>
      <c r="U54" s="1" t="str">
        <f>IF($S54="","",VLOOKUP($S54,'(種目・作業用)'!$A$2:$D$46,3,FALSE))</f>
        <v/>
      </c>
      <c r="V54" s="1" t="str">
        <f>IF($S54="","",VLOOKUP($S54,'(種目・作業用)'!$A$2:$D$46,4,FALSE))</f>
        <v/>
      </c>
      <c r="W54" s="26" t="str">
        <f t="shared" si="14"/>
        <v/>
      </c>
      <c r="X54" s="2" t="str">
        <f t="shared" si="15"/>
        <v xml:space="preserve"> </v>
      </c>
      <c r="Y54" s="2" t="str">
        <f t="shared" si="16"/>
        <v/>
      </c>
      <c r="Z54" s="2" t="str">
        <f t="shared" si="0"/>
        <v/>
      </c>
      <c r="AA54" s="2" t="str">
        <f t="shared" si="17"/>
        <v/>
      </c>
      <c r="AB54" s="3" t="str">
        <f t="shared" si="20"/>
        <v/>
      </c>
      <c r="AC54" s="2" t="str">
        <f t="shared" si="18"/>
        <v/>
      </c>
      <c r="AD54" s="2" t="str">
        <f t="shared" si="9"/>
        <v/>
      </c>
      <c r="AE54" s="2"/>
      <c r="AF54" s="2" t="str">
        <f t="shared" si="19"/>
        <v/>
      </c>
      <c r="AG54" s="96" t="s">
        <v>903</v>
      </c>
      <c r="AI54" s="94" t="str">
        <f t="shared" si="11"/>
        <v>　</v>
      </c>
    </row>
    <row r="55" spans="1:35" ht="22.5" customHeight="1">
      <c r="A55" s="97">
        <v>34</v>
      </c>
      <c r="B55" s="12"/>
      <c r="C55" s="12"/>
      <c r="D55" s="12"/>
      <c r="E55" s="7"/>
      <c r="F55" s="12"/>
      <c r="G55" s="162"/>
      <c r="H55" s="163"/>
      <c r="I55" s="13"/>
      <c r="J55" s="14"/>
      <c r="K55" s="14"/>
      <c r="L55" s="14"/>
      <c r="M55" s="15"/>
      <c r="N55" s="16"/>
      <c r="R55" s="2" t="str">
        <f t="shared" si="12"/>
        <v/>
      </c>
      <c r="S55" s="25" t="str">
        <f t="shared" si="13"/>
        <v/>
      </c>
      <c r="T55" s="1" t="str">
        <f>IF($S55="","",VLOOKUP($S55,'(種目・作業用)'!$A$2:$D$46,2,FALSE))</f>
        <v/>
      </c>
      <c r="U55" s="1" t="str">
        <f>IF($S55="","",VLOOKUP($S55,'(種目・作業用)'!$A$2:$D$46,3,FALSE))</f>
        <v/>
      </c>
      <c r="V55" s="1" t="str">
        <f>IF($S55="","",VLOOKUP($S55,'(種目・作業用)'!$A$2:$D$46,4,FALSE))</f>
        <v/>
      </c>
      <c r="W55" s="26" t="str">
        <f t="shared" si="14"/>
        <v/>
      </c>
      <c r="X55" s="2" t="str">
        <f t="shared" si="15"/>
        <v xml:space="preserve"> </v>
      </c>
      <c r="Y55" s="2" t="str">
        <f t="shared" si="16"/>
        <v/>
      </c>
      <c r="Z55" s="2" t="str">
        <f t="shared" si="0"/>
        <v/>
      </c>
      <c r="AA55" s="2" t="str">
        <f t="shared" si="17"/>
        <v/>
      </c>
      <c r="AB55" s="3" t="str">
        <f t="shared" si="20"/>
        <v/>
      </c>
      <c r="AC55" s="2" t="str">
        <f t="shared" si="18"/>
        <v/>
      </c>
      <c r="AD55" s="2" t="str">
        <f t="shared" si="9"/>
        <v/>
      </c>
      <c r="AE55" s="2"/>
      <c r="AF55" s="2" t="str">
        <f t="shared" si="19"/>
        <v/>
      </c>
      <c r="AG55" s="96" t="s">
        <v>903</v>
      </c>
      <c r="AI55" s="94" t="str">
        <f t="shared" si="11"/>
        <v>　</v>
      </c>
    </row>
    <row r="56" spans="1:35" ht="22.5" customHeight="1">
      <c r="A56" s="97">
        <v>35</v>
      </c>
      <c r="B56" s="12"/>
      <c r="C56" s="12"/>
      <c r="D56" s="12"/>
      <c r="E56" s="7"/>
      <c r="F56" s="12"/>
      <c r="G56" s="162"/>
      <c r="H56" s="163"/>
      <c r="I56" s="13"/>
      <c r="J56" s="14"/>
      <c r="K56" s="14"/>
      <c r="L56" s="14"/>
      <c r="M56" s="15"/>
      <c r="N56" s="16"/>
      <c r="R56" s="2" t="str">
        <f t="shared" si="12"/>
        <v/>
      </c>
      <c r="S56" s="25" t="str">
        <f t="shared" si="13"/>
        <v/>
      </c>
      <c r="T56" s="1" t="str">
        <f>IF($S56="","",VLOOKUP($S56,'(種目・作業用)'!$A$2:$D$46,2,FALSE))</f>
        <v/>
      </c>
      <c r="U56" s="1" t="str">
        <f>IF($S56="","",VLOOKUP($S56,'(種目・作業用)'!$A$2:$D$46,3,FALSE))</f>
        <v/>
      </c>
      <c r="V56" s="1" t="str">
        <f>IF($S56="","",VLOOKUP($S56,'(種目・作業用)'!$A$2:$D$46,4,FALSE))</f>
        <v/>
      </c>
      <c r="W56" s="26" t="str">
        <f t="shared" si="14"/>
        <v/>
      </c>
      <c r="X56" s="2" t="str">
        <f t="shared" si="15"/>
        <v xml:space="preserve"> </v>
      </c>
      <c r="Y56" s="2" t="str">
        <f t="shared" si="16"/>
        <v/>
      </c>
      <c r="Z56" s="2" t="str">
        <f t="shared" si="0"/>
        <v/>
      </c>
      <c r="AA56" s="2" t="str">
        <f t="shared" si="17"/>
        <v/>
      </c>
      <c r="AB56" s="3" t="str">
        <f t="shared" si="20"/>
        <v/>
      </c>
      <c r="AC56" s="2" t="str">
        <f t="shared" si="18"/>
        <v/>
      </c>
      <c r="AD56" s="2" t="str">
        <f t="shared" si="9"/>
        <v/>
      </c>
      <c r="AE56" s="2"/>
      <c r="AF56" s="2" t="str">
        <f t="shared" si="19"/>
        <v/>
      </c>
      <c r="AG56" s="96" t="s">
        <v>903</v>
      </c>
      <c r="AI56" s="94" t="str">
        <f t="shared" si="11"/>
        <v>　</v>
      </c>
    </row>
    <row r="57" spans="1:35" ht="22.5" customHeight="1">
      <c r="A57" s="97">
        <v>36</v>
      </c>
      <c r="B57" s="12"/>
      <c r="C57" s="12"/>
      <c r="D57" s="12"/>
      <c r="E57" s="7"/>
      <c r="F57" s="12"/>
      <c r="G57" s="162"/>
      <c r="H57" s="163"/>
      <c r="I57" s="13"/>
      <c r="J57" s="14"/>
      <c r="K57" s="14"/>
      <c r="L57" s="14"/>
      <c r="M57" s="15"/>
      <c r="N57" s="16"/>
      <c r="R57" s="2" t="str">
        <f t="shared" si="12"/>
        <v/>
      </c>
      <c r="S57" s="25" t="str">
        <f t="shared" si="13"/>
        <v/>
      </c>
      <c r="T57" s="1" t="str">
        <f>IF($S57="","",VLOOKUP($S57,'(種目・作業用)'!$A$2:$D$46,2,FALSE))</f>
        <v/>
      </c>
      <c r="U57" s="1" t="str">
        <f>IF($S57="","",VLOOKUP($S57,'(種目・作業用)'!$A$2:$D$46,3,FALSE))</f>
        <v/>
      </c>
      <c r="V57" s="1" t="str">
        <f>IF($S57="","",VLOOKUP($S57,'(種目・作業用)'!$A$2:$D$46,4,FALSE))</f>
        <v/>
      </c>
      <c r="W57" s="26" t="str">
        <f t="shared" si="14"/>
        <v/>
      </c>
      <c r="X57" s="2" t="str">
        <f t="shared" si="15"/>
        <v xml:space="preserve"> </v>
      </c>
      <c r="Y57" s="2" t="str">
        <f t="shared" si="16"/>
        <v/>
      </c>
      <c r="Z57" s="2" t="str">
        <f t="shared" si="0"/>
        <v/>
      </c>
      <c r="AA57" s="2" t="str">
        <f t="shared" si="17"/>
        <v/>
      </c>
      <c r="AB57" s="3" t="str">
        <f t="shared" si="20"/>
        <v/>
      </c>
      <c r="AC57" s="2" t="str">
        <f t="shared" si="18"/>
        <v/>
      </c>
      <c r="AD57" s="2" t="str">
        <f t="shared" si="9"/>
        <v/>
      </c>
      <c r="AE57" s="2"/>
      <c r="AF57" s="2" t="str">
        <f t="shared" si="19"/>
        <v/>
      </c>
      <c r="AG57" s="96" t="s">
        <v>903</v>
      </c>
      <c r="AI57" s="94" t="str">
        <f t="shared" si="11"/>
        <v>　</v>
      </c>
    </row>
    <row r="58" spans="1:35" ht="22.5" customHeight="1">
      <c r="A58" s="97">
        <v>37</v>
      </c>
      <c r="B58" s="12"/>
      <c r="C58" s="12"/>
      <c r="D58" s="12"/>
      <c r="E58" s="7"/>
      <c r="F58" s="12"/>
      <c r="G58" s="162"/>
      <c r="H58" s="163"/>
      <c r="I58" s="13"/>
      <c r="J58" s="14"/>
      <c r="K58" s="14"/>
      <c r="L58" s="14"/>
      <c r="M58" s="15"/>
      <c r="N58" s="16"/>
      <c r="R58" s="2" t="str">
        <f t="shared" si="12"/>
        <v/>
      </c>
      <c r="S58" s="25" t="str">
        <f t="shared" si="13"/>
        <v/>
      </c>
      <c r="T58" s="1" t="str">
        <f>IF($S58="","",VLOOKUP($S58,'(種目・作業用)'!$A$2:$D$46,2,FALSE))</f>
        <v/>
      </c>
      <c r="U58" s="1" t="str">
        <f>IF($S58="","",VLOOKUP($S58,'(種目・作業用)'!$A$2:$D$46,3,FALSE))</f>
        <v/>
      </c>
      <c r="V58" s="1" t="str">
        <f>IF($S58="","",VLOOKUP($S58,'(種目・作業用)'!$A$2:$D$46,4,FALSE))</f>
        <v/>
      </c>
      <c r="W58" s="26" t="str">
        <f t="shared" si="14"/>
        <v/>
      </c>
      <c r="X58" s="2" t="str">
        <f t="shared" si="15"/>
        <v xml:space="preserve"> </v>
      </c>
      <c r="Y58" s="2" t="str">
        <f t="shared" si="16"/>
        <v/>
      </c>
      <c r="Z58" s="2" t="str">
        <f t="shared" si="0"/>
        <v/>
      </c>
      <c r="AA58" s="2" t="str">
        <f t="shared" si="17"/>
        <v/>
      </c>
      <c r="AB58" s="3" t="str">
        <f t="shared" si="20"/>
        <v/>
      </c>
      <c r="AC58" s="2" t="str">
        <f t="shared" si="18"/>
        <v/>
      </c>
      <c r="AD58" s="2" t="str">
        <f t="shared" si="9"/>
        <v/>
      </c>
      <c r="AE58" s="2"/>
      <c r="AF58" s="2" t="str">
        <f t="shared" si="19"/>
        <v/>
      </c>
      <c r="AG58" s="96" t="s">
        <v>903</v>
      </c>
      <c r="AI58" s="94" t="str">
        <f t="shared" si="11"/>
        <v>　</v>
      </c>
    </row>
    <row r="59" spans="1:35" ht="22.5" customHeight="1">
      <c r="A59" s="97">
        <v>38</v>
      </c>
      <c r="B59" s="12"/>
      <c r="C59" s="12"/>
      <c r="D59" s="12"/>
      <c r="E59" s="7"/>
      <c r="F59" s="12"/>
      <c r="G59" s="162"/>
      <c r="H59" s="163"/>
      <c r="I59" s="13"/>
      <c r="J59" s="14"/>
      <c r="K59" s="14"/>
      <c r="L59" s="14"/>
      <c r="M59" s="15"/>
      <c r="N59" s="16"/>
      <c r="R59" s="2" t="str">
        <f t="shared" si="12"/>
        <v/>
      </c>
      <c r="S59" s="25" t="str">
        <f t="shared" si="13"/>
        <v/>
      </c>
      <c r="T59" s="1" t="str">
        <f>IF($S59="","",VLOOKUP($S59,'(種目・作業用)'!$A$2:$D$46,2,FALSE))</f>
        <v/>
      </c>
      <c r="U59" s="1" t="str">
        <f>IF($S59="","",VLOOKUP($S59,'(種目・作業用)'!$A$2:$D$46,3,FALSE))</f>
        <v/>
      </c>
      <c r="V59" s="1" t="str">
        <f>IF($S59="","",VLOOKUP($S59,'(種目・作業用)'!$A$2:$D$46,4,FALSE))</f>
        <v/>
      </c>
      <c r="W59" s="26" t="str">
        <f t="shared" si="14"/>
        <v/>
      </c>
      <c r="X59" s="2" t="str">
        <f t="shared" si="15"/>
        <v xml:space="preserve"> </v>
      </c>
      <c r="Y59" s="2" t="str">
        <f t="shared" si="16"/>
        <v/>
      </c>
      <c r="Z59" s="2" t="str">
        <f t="shared" si="0"/>
        <v/>
      </c>
      <c r="AA59" s="2" t="str">
        <f t="shared" si="17"/>
        <v/>
      </c>
      <c r="AB59" s="3" t="str">
        <f t="shared" si="20"/>
        <v/>
      </c>
      <c r="AC59" s="2" t="str">
        <f t="shared" si="18"/>
        <v/>
      </c>
      <c r="AD59" s="2" t="str">
        <f t="shared" si="9"/>
        <v/>
      </c>
      <c r="AE59" s="2"/>
      <c r="AF59" s="2" t="str">
        <f t="shared" si="19"/>
        <v/>
      </c>
      <c r="AG59" s="96" t="s">
        <v>903</v>
      </c>
      <c r="AI59" s="94" t="str">
        <f t="shared" si="11"/>
        <v>　</v>
      </c>
    </row>
    <row r="60" spans="1:35" ht="22.5" customHeight="1">
      <c r="A60" s="97">
        <v>39</v>
      </c>
      <c r="B60" s="12"/>
      <c r="C60" s="12"/>
      <c r="D60" s="12"/>
      <c r="E60" s="7"/>
      <c r="F60" s="12"/>
      <c r="G60" s="162"/>
      <c r="H60" s="163"/>
      <c r="I60" s="13"/>
      <c r="J60" s="14"/>
      <c r="K60" s="14"/>
      <c r="L60" s="14"/>
      <c r="M60" s="15"/>
      <c r="N60" s="16"/>
      <c r="R60" s="2" t="str">
        <f t="shared" si="12"/>
        <v/>
      </c>
      <c r="S60" s="25" t="str">
        <f t="shared" si="13"/>
        <v/>
      </c>
      <c r="T60" s="1" t="str">
        <f>IF($S60="","",VLOOKUP($S60,'(種目・作業用)'!$A$2:$D$46,2,FALSE))</f>
        <v/>
      </c>
      <c r="U60" s="1" t="str">
        <f>IF($S60="","",VLOOKUP($S60,'(種目・作業用)'!$A$2:$D$46,3,FALSE))</f>
        <v/>
      </c>
      <c r="V60" s="1" t="str">
        <f>IF($S60="","",VLOOKUP($S60,'(種目・作業用)'!$A$2:$D$46,4,FALSE))</f>
        <v/>
      </c>
      <c r="W60" s="26" t="str">
        <f t="shared" si="14"/>
        <v/>
      </c>
      <c r="X60" s="2" t="str">
        <f t="shared" si="15"/>
        <v xml:space="preserve"> </v>
      </c>
      <c r="Y60" s="2" t="str">
        <f t="shared" si="16"/>
        <v/>
      </c>
      <c r="Z60" s="2" t="str">
        <f t="shared" si="0"/>
        <v/>
      </c>
      <c r="AA60" s="2" t="str">
        <f t="shared" si="17"/>
        <v/>
      </c>
      <c r="AB60" s="3" t="str">
        <f t="shared" si="20"/>
        <v/>
      </c>
      <c r="AC60" s="2" t="str">
        <f t="shared" si="18"/>
        <v/>
      </c>
      <c r="AD60" s="2" t="str">
        <f t="shared" si="9"/>
        <v/>
      </c>
      <c r="AE60" s="2"/>
      <c r="AF60" s="2" t="str">
        <f t="shared" si="19"/>
        <v/>
      </c>
      <c r="AG60" s="96" t="s">
        <v>903</v>
      </c>
      <c r="AI60" s="94" t="str">
        <f t="shared" si="11"/>
        <v>　</v>
      </c>
    </row>
    <row r="61" spans="1:35" ht="22.5" customHeight="1">
      <c r="A61" s="97">
        <v>40</v>
      </c>
      <c r="B61" s="12"/>
      <c r="C61" s="12"/>
      <c r="D61" s="12"/>
      <c r="E61" s="7"/>
      <c r="F61" s="12"/>
      <c r="G61" s="162"/>
      <c r="H61" s="163"/>
      <c r="I61" s="13"/>
      <c r="J61" s="14"/>
      <c r="K61" s="14"/>
      <c r="L61" s="14"/>
      <c r="M61" s="15"/>
      <c r="N61" s="16"/>
      <c r="R61" s="2" t="str">
        <f t="shared" si="12"/>
        <v/>
      </c>
      <c r="S61" s="25" t="str">
        <f t="shared" si="13"/>
        <v/>
      </c>
      <c r="T61" s="1" t="str">
        <f>IF($S61="","",VLOOKUP($S61,'(種目・作業用)'!$A$2:$D$46,2,FALSE))</f>
        <v/>
      </c>
      <c r="U61" s="1" t="str">
        <f>IF($S61="","",VLOOKUP($S61,'(種目・作業用)'!$A$2:$D$46,3,FALSE))</f>
        <v/>
      </c>
      <c r="V61" s="1" t="str">
        <f>IF($S61="","",VLOOKUP($S61,'(種目・作業用)'!$A$2:$D$46,4,FALSE))</f>
        <v/>
      </c>
      <c r="W61" s="26" t="str">
        <f t="shared" si="14"/>
        <v/>
      </c>
      <c r="X61" s="2" t="str">
        <f t="shared" si="15"/>
        <v xml:space="preserve"> </v>
      </c>
      <c r="Y61" s="2" t="str">
        <f t="shared" si="16"/>
        <v/>
      </c>
      <c r="Z61" s="2" t="str">
        <f t="shared" si="0"/>
        <v/>
      </c>
      <c r="AA61" s="2" t="str">
        <f t="shared" si="17"/>
        <v/>
      </c>
      <c r="AB61" s="3" t="str">
        <f t="shared" si="20"/>
        <v/>
      </c>
      <c r="AC61" s="2" t="str">
        <f t="shared" si="18"/>
        <v/>
      </c>
      <c r="AD61" s="2" t="str">
        <f t="shared" si="9"/>
        <v/>
      </c>
      <c r="AE61" s="2"/>
      <c r="AF61" s="2" t="str">
        <f t="shared" si="19"/>
        <v/>
      </c>
      <c r="AG61" s="96" t="s">
        <v>903</v>
      </c>
      <c r="AI61" s="94" t="str">
        <f t="shared" si="11"/>
        <v>　</v>
      </c>
    </row>
    <row r="62" spans="1:35" ht="22.5" customHeight="1">
      <c r="A62" s="97">
        <v>41</v>
      </c>
      <c r="B62" s="12"/>
      <c r="C62" s="12"/>
      <c r="D62" s="12"/>
      <c r="E62" s="7"/>
      <c r="F62" s="12"/>
      <c r="G62" s="162"/>
      <c r="H62" s="163"/>
      <c r="I62" s="13"/>
      <c r="J62" s="14"/>
      <c r="K62" s="14"/>
      <c r="L62" s="14"/>
      <c r="M62" s="15"/>
      <c r="N62" s="16"/>
      <c r="R62" s="2" t="str">
        <f t="shared" si="12"/>
        <v/>
      </c>
      <c r="S62" s="25" t="str">
        <f t="shared" si="13"/>
        <v/>
      </c>
      <c r="T62" s="1" t="str">
        <f>IF($S62="","",VLOOKUP($S62,'(種目・作業用)'!$A$2:$D$46,2,FALSE))</f>
        <v/>
      </c>
      <c r="U62" s="1" t="str">
        <f>IF($S62="","",VLOOKUP($S62,'(種目・作業用)'!$A$2:$D$46,3,FALSE))</f>
        <v/>
      </c>
      <c r="V62" s="1" t="str">
        <f>IF($S62="","",VLOOKUP($S62,'(種目・作業用)'!$A$2:$D$46,4,FALSE))</f>
        <v/>
      </c>
      <c r="W62" s="26" t="str">
        <f t="shared" si="14"/>
        <v/>
      </c>
      <c r="X62" s="2" t="str">
        <f t="shared" si="15"/>
        <v xml:space="preserve"> </v>
      </c>
      <c r="Y62" s="2" t="str">
        <f t="shared" si="16"/>
        <v/>
      </c>
      <c r="Z62" s="2" t="str">
        <f t="shared" si="0"/>
        <v/>
      </c>
      <c r="AA62" s="2" t="str">
        <f t="shared" si="17"/>
        <v/>
      </c>
      <c r="AB62" s="3" t="str">
        <f t="shared" si="20"/>
        <v/>
      </c>
      <c r="AC62" s="2" t="str">
        <f t="shared" si="18"/>
        <v/>
      </c>
      <c r="AD62" s="2" t="str">
        <f t="shared" si="9"/>
        <v/>
      </c>
      <c r="AE62" s="2"/>
      <c r="AF62" s="2" t="str">
        <f t="shared" si="19"/>
        <v/>
      </c>
      <c r="AG62" s="96" t="s">
        <v>903</v>
      </c>
      <c r="AI62" s="94" t="str">
        <f t="shared" si="11"/>
        <v>　</v>
      </c>
    </row>
    <row r="63" spans="1:35" ht="22.5" customHeight="1">
      <c r="A63" s="97">
        <v>42</v>
      </c>
      <c r="B63" s="12"/>
      <c r="C63" s="12"/>
      <c r="D63" s="12"/>
      <c r="E63" s="7"/>
      <c r="F63" s="12"/>
      <c r="G63" s="162"/>
      <c r="H63" s="163"/>
      <c r="I63" s="13"/>
      <c r="J63" s="14"/>
      <c r="K63" s="14"/>
      <c r="L63" s="14"/>
      <c r="M63" s="15"/>
      <c r="N63" s="16"/>
      <c r="R63" s="2" t="str">
        <f t="shared" si="12"/>
        <v/>
      </c>
      <c r="S63" s="25" t="str">
        <f t="shared" si="13"/>
        <v/>
      </c>
      <c r="T63" s="1" t="str">
        <f>IF($S63="","",VLOOKUP($S63,'(種目・作業用)'!$A$2:$D$46,2,FALSE))</f>
        <v/>
      </c>
      <c r="U63" s="1" t="str">
        <f>IF($S63="","",VLOOKUP($S63,'(種目・作業用)'!$A$2:$D$46,3,FALSE))</f>
        <v/>
      </c>
      <c r="V63" s="1" t="str">
        <f>IF($S63="","",VLOOKUP($S63,'(種目・作業用)'!$A$2:$D$46,4,FALSE))</f>
        <v/>
      </c>
      <c r="W63" s="26" t="str">
        <f t="shared" si="14"/>
        <v/>
      </c>
      <c r="X63" s="2" t="str">
        <f t="shared" si="15"/>
        <v xml:space="preserve"> </v>
      </c>
      <c r="Y63" s="2" t="str">
        <f t="shared" si="16"/>
        <v/>
      </c>
      <c r="Z63" s="2" t="str">
        <f t="shared" si="0"/>
        <v/>
      </c>
      <c r="AA63" s="2" t="str">
        <f t="shared" si="17"/>
        <v/>
      </c>
      <c r="AB63" s="3" t="str">
        <f t="shared" si="20"/>
        <v/>
      </c>
      <c r="AC63" s="2" t="str">
        <f t="shared" si="18"/>
        <v/>
      </c>
      <c r="AD63" s="2" t="str">
        <f t="shared" si="9"/>
        <v/>
      </c>
      <c r="AE63" s="2"/>
      <c r="AF63" s="2" t="str">
        <f t="shared" si="19"/>
        <v/>
      </c>
      <c r="AG63" s="96" t="s">
        <v>903</v>
      </c>
      <c r="AI63" s="94" t="str">
        <f t="shared" si="11"/>
        <v>　</v>
      </c>
    </row>
    <row r="64" spans="1:35" ht="22.5" customHeight="1">
      <c r="A64" s="97">
        <v>43</v>
      </c>
      <c r="B64" s="12"/>
      <c r="C64" s="140"/>
      <c r="D64" s="12"/>
      <c r="E64" s="7"/>
      <c r="F64" s="12"/>
      <c r="G64" s="162"/>
      <c r="H64" s="163"/>
      <c r="I64" s="13"/>
      <c r="J64" s="14"/>
      <c r="K64" s="14"/>
      <c r="L64" s="14"/>
      <c r="M64" s="15"/>
      <c r="N64" s="16"/>
      <c r="R64" s="2" t="str">
        <f t="shared" si="12"/>
        <v/>
      </c>
      <c r="S64" s="25" t="str">
        <f t="shared" si="13"/>
        <v/>
      </c>
      <c r="T64" s="1" t="str">
        <f>IF($S64="","",VLOOKUP($S64,'(種目・作業用)'!$A$2:$D$46,2,FALSE))</f>
        <v/>
      </c>
      <c r="U64" s="1" t="str">
        <f>IF($S64="","",VLOOKUP($S64,'(種目・作業用)'!$A$2:$D$46,3,FALSE))</f>
        <v/>
      </c>
      <c r="V64" s="1" t="str">
        <f>IF($S64="","",VLOOKUP($S64,'(種目・作業用)'!$A$2:$D$46,4,FALSE))</f>
        <v/>
      </c>
      <c r="W64" s="26" t="str">
        <f t="shared" si="14"/>
        <v/>
      </c>
      <c r="X64" s="2" t="str">
        <f t="shared" si="15"/>
        <v xml:space="preserve"> </v>
      </c>
      <c r="Y64" s="2" t="str">
        <f t="shared" si="16"/>
        <v/>
      </c>
      <c r="Z64" s="2" t="str">
        <f t="shared" si="0"/>
        <v/>
      </c>
      <c r="AA64" s="2" t="str">
        <f t="shared" si="17"/>
        <v/>
      </c>
      <c r="AB64" s="3" t="str">
        <f t="shared" si="20"/>
        <v/>
      </c>
      <c r="AC64" s="2" t="str">
        <f t="shared" si="18"/>
        <v/>
      </c>
      <c r="AD64" s="2" t="str">
        <f t="shared" si="9"/>
        <v/>
      </c>
      <c r="AE64" s="2"/>
      <c r="AF64" s="2" t="str">
        <f t="shared" si="19"/>
        <v/>
      </c>
      <c r="AG64" s="96" t="s">
        <v>903</v>
      </c>
      <c r="AI64" s="94" t="str">
        <f t="shared" si="11"/>
        <v>　</v>
      </c>
    </row>
    <row r="65" spans="1:35" ht="22.5" customHeight="1">
      <c r="A65" s="97">
        <v>44</v>
      </c>
      <c r="B65" s="12"/>
      <c r="C65" s="12"/>
      <c r="D65" s="12"/>
      <c r="E65" s="7"/>
      <c r="F65" s="12"/>
      <c r="G65" s="162"/>
      <c r="H65" s="163"/>
      <c r="I65" s="13"/>
      <c r="J65" s="14"/>
      <c r="K65" s="14"/>
      <c r="L65" s="14"/>
      <c r="M65" s="15"/>
      <c r="N65" s="16"/>
      <c r="R65" s="2" t="str">
        <f t="shared" si="12"/>
        <v/>
      </c>
      <c r="S65" s="25" t="str">
        <f t="shared" si="13"/>
        <v/>
      </c>
      <c r="T65" s="1" t="str">
        <f>IF($S65="","",VLOOKUP($S65,'(種目・作業用)'!$A$2:$D$46,2,FALSE))</f>
        <v/>
      </c>
      <c r="U65" s="1" t="str">
        <f>IF($S65="","",VLOOKUP($S65,'(種目・作業用)'!$A$2:$D$46,3,FALSE))</f>
        <v/>
      </c>
      <c r="V65" s="1" t="str">
        <f>IF($S65="","",VLOOKUP($S65,'(種目・作業用)'!$A$2:$D$46,4,FALSE))</f>
        <v/>
      </c>
      <c r="W65" s="26" t="str">
        <f t="shared" si="14"/>
        <v/>
      </c>
      <c r="X65" s="2" t="str">
        <f t="shared" si="15"/>
        <v xml:space="preserve"> </v>
      </c>
      <c r="Y65" s="2" t="str">
        <f t="shared" si="16"/>
        <v/>
      </c>
      <c r="Z65" s="2" t="str">
        <f t="shared" si="0"/>
        <v/>
      </c>
      <c r="AA65" s="2" t="str">
        <f t="shared" si="17"/>
        <v/>
      </c>
      <c r="AB65" s="3" t="str">
        <f t="shared" si="20"/>
        <v/>
      </c>
      <c r="AC65" s="2" t="str">
        <f t="shared" si="18"/>
        <v/>
      </c>
      <c r="AD65" s="2" t="str">
        <f t="shared" si="9"/>
        <v/>
      </c>
      <c r="AE65" s="2"/>
      <c r="AF65" s="2" t="str">
        <f t="shared" si="19"/>
        <v/>
      </c>
      <c r="AG65" s="96" t="s">
        <v>903</v>
      </c>
      <c r="AI65" s="94" t="str">
        <f t="shared" si="11"/>
        <v>　</v>
      </c>
    </row>
    <row r="66" spans="1:35" ht="22.5" customHeight="1">
      <c r="A66" s="97">
        <v>45</v>
      </c>
      <c r="B66" s="12"/>
      <c r="C66" s="12"/>
      <c r="D66" s="12"/>
      <c r="E66" s="7"/>
      <c r="F66" s="12"/>
      <c r="G66" s="162"/>
      <c r="H66" s="163"/>
      <c r="I66" s="13"/>
      <c r="J66" s="14"/>
      <c r="K66" s="14"/>
      <c r="L66" s="14"/>
      <c r="M66" s="15"/>
      <c r="N66" s="16"/>
      <c r="R66" s="2" t="str">
        <f t="shared" si="12"/>
        <v/>
      </c>
      <c r="S66" s="25" t="str">
        <f t="shared" si="13"/>
        <v/>
      </c>
      <c r="T66" s="1" t="str">
        <f>IF($S66="","",VLOOKUP($S66,'(種目・作業用)'!$A$2:$D$46,2,FALSE))</f>
        <v/>
      </c>
      <c r="U66" s="1" t="str">
        <f>IF($S66="","",VLOOKUP($S66,'(種目・作業用)'!$A$2:$D$46,3,FALSE))</f>
        <v/>
      </c>
      <c r="V66" s="1" t="str">
        <f>IF($S66="","",VLOOKUP($S66,'(種目・作業用)'!$A$2:$D$46,4,FALSE))</f>
        <v/>
      </c>
      <c r="W66" s="26" t="str">
        <f t="shared" si="14"/>
        <v/>
      </c>
      <c r="X66" s="2" t="str">
        <f t="shared" si="15"/>
        <v xml:space="preserve"> </v>
      </c>
      <c r="Y66" s="2" t="str">
        <f t="shared" si="16"/>
        <v/>
      </c>
      <c r="Z66" s="2" t="str">
        <f t="shared" si="0"/>
        <v/>
      </c>
      <c r="AA66" s="2" t="str">
        <f t="shared" si="17"/>
        <v/>
      </c>
      <c r="AB66" s="3" t="str">
        <f t="shared" si="20"/>
        <v/>
      </c>
      <c r="AC66" s="2" t="str">
        <f t="shared" si="18"/>
        <v/>
      </c>
      <c r="AD66" s="2" t="str">
        <f t="shared" si="9"/>
        <v/>
      </c>
      <c r="AE66" s="2"/>
      <c r="AF66" s="2" t="str">
        <f t="shared" si="19"/>
        <v/>
      </c>
      <c r="AG66" s="96" t="s">
        <v>903</v>
      </c>
      <c r="AI66" s="94" t="str">
        <f t="shared" si="11"/>
        <v>　</v>
      </c>
    </row>
    <row r="67" spans="1:35" ht="22.5" customHeight="1">
      <c r="A67" s="97">
        <v>46</v>
      </c>
      <c r="B67" s="12"/>
      <c r="C67" s="12"/>
      <c r="D67" s="12"/>
      <c r="E67" s="7"/>
      <c r="F67" s="12"/>
      <c r="G67" s="162"/>
      <c r="H67" s="163"/>
      <c r="I67" s="13"/>
      <c r="J67" s="14"/>
      <c r="K67" s="14"/>
      <c r="L67" s="14"/>
      <c r="M67" s="15"/>
      <c r="N67" s="16"/>
      <c r="R67" s="2" t="str">
        <f t="shared" si="12"/>
        <v/>
      </c>
      <c r="S67" s="25" t="str">
        <f t="shared" si="13"/>
        <v/>
      </c>
      <c r="T67" s="1" t="str">
        <f>IF($S67="","",VLOOKUP($S67,'(種目・作業用)'!$A$2:$D$46,2,FALSE))</f>
        <v/>
      </c>
      <c r="U67" s="1" t="str">
        <f>IF($S67="","",VLOOKUP($S67,'(種目・作業用)'!$A$2:$D$46,3,FALSE))</f>
        <v/>
      </c>
      <c r="V67" s="1" t="str">
        <f>IF($S67="","",VLOOKUP($S67,'(種目・作業用)'!$A$2:$D$46,4,FALSE))</f>
        <v/>
      </c>
      <c r="W67" s="26" t="str">
        <f t="shared" si="14"/>
        <v/>
      </c>
      <c r="X67" s="2" t="str">
        <f t="shared" si="15"/>
        <v xml:space="preserve"> </v>
      </c>
      <c r="Y67" s="2" t="str">
        <f t="shared" si="16"/>
        <v/>
      </c>
      <c r="Z67" s="2" t="str">
        <f t="shared" si="0"/>
        <v/>
      </c>
      <c r="AA67" s="2" t="str">
        <f t="shared" si="17"/>
        <v/>
      </c>
      <c r="AB67" s="3" t="str">
        <f t="shared" si="20"/>
        <v/>
      </c>
      <c r="AC67" s="2" t="str">
        <f t="shared" si="18"/>
        <v/>
      </c>
      <c r="AD67" s="2" t="str">
        <f t="shared" si="9"/>
        <v/>
      </c>
      <c r="AE67" s="2"/>
      <c r="AF67" s="2" t="str">
        <f t="shared" si="19"/>
        <v/>
      </c>
      <c r="AG67" s="96" t="s">
        <v>903</v>
      </c>
      <c r="AI67" s="94" t="str">
        <f t="shared" si="11"/>
        <v>　</v>
      </c>
    </row>
    <row r="68" spans="1:35" ht="22.5" customHeight="1">
      <c r="A68" s="97">
        <v>47</v>
      </c>
      <c r="B68" s="12"/>
      <c r="C68" s="12"/>
      <c r="D68" s="12"/>
      <c r="E68" s="7"/>
      <c r="F68" s="12"/>
      <c r="G68" s="162"/>
      <c r="H68" s="163"/>
      <c r="I68" s="13"/>
      <c r="J68" s="14"/>
      <c r="K68" s="14"/>
      <c r="L68" s="14"/>
      <c r="M68" s="15"/>
      <c r="N68" s="16"/>
      <c r="R68" s="2" t="str">
        <f t="shared" si="12"/>
        <v/>
      </c>
      <c r="S68" s="25" t="str">
        <f t="shared" si="13"/>
        <v/>
      </c>
      <c r="T68" s="1" t="str">
        <f>IF($S68="","",VLOOKUP($S68,'(種目・作業用)'!$A$2:$D$46,2,FALSE))</f>
        <v/>
      </c>
      <c r="U68" s="1" t="str">
        <f>IF($S68="","",VLOOKUP($S68,'(種目・作業用)'!$A$2:$D$46,3,FALSE))</f>
        <v/>
      </c>
      <c r="V68" s="1" t="str">
        <f>IF($S68="","",VLOOKUP($S68,'(種目・作業用)'!$A$2:$D$46,4,FALSE))</f>
        <v/>
      </c>
      <c r="W68" s="26" t="str">
        <f t="shared" si="14"/>
        <v/>
      </c>
      <c r="X68" s="2" t="str">
        <f t="shared" si="15"/>
        <v xml:space="preserve"> </v>
      </c>
      <c r="Y68" s="2" t="str">
        <f t="shared" si="16"/>
        <v/>
      </c>
      <c r="Z68" s="2" t="str">
        <f t="shared" si="0"/>
        <v/>
      </c>
      <c r="AA68" s="2" t="str">
        <f t="shared" si="17"/>
        <v/>
      </c>
      <c r="AB68" s="3" t="str">
        <f t="shared" si="20"/>
        <v/>
      </c>
      <c r="AC68" s="2" t="str">
        <f t="shared" si="18"/>
        <v/>
      </c>
      <c r="AD68" s="2" t="str">
        <f t="shared" si="9"/>
        <v/>
      </c>
      <c r="AE68" s="2"/>
      <c r="AF68" s="2" t="str">
        <f t="shared" si="19"/>
        <v/>
      </c>
      <c r="AG68" s="96" t="s">
        <v>903</v>
      </c>
      <c r="AI68" s="94" t="str">
        <f t="shared" si="11"/>
        <v>　</v>
      </c>
    </row>
    <row r="69" spans="1:35" ht="22.5" customHeight="1">
      <c r="A69" s="97">
        <v>48</v>
      </c>
      <c r="B69" s="12"/>
      <c r="C69" s="12"/>
      <c r="D69" s="12"/>
      <c r="E69" s="7"/>
      <c r="F69" s="12"/>
      <c r="G69" s="162"/>
      <c r="H69" s="163"/>
      <c r="I69" s="13"/>
      <c r="J69" s="14"/>
      <c r="K69" s="14"/>
      <c r="L69" s="14"/>
      <c r="M69" s="15"/>
      <c r="N69" s="16"/>
      <c r="R69" s="2" t="str">
        <f t="shared" si="12"/>
        <v/>
      </c>
      <c r="S69" s="25" t="str">
        <f t="shared" si="13"/>
        <v/>
      </c>
      <c r="T69" s="1" t="str">
        <f>IF($S69="","",VLOOKUP($S69,'(種目・作業用)'!$A$2:$D$46,2,FALSE))</f>
        <v/>
      </c>
      <c r="U69" s="1" t="str">
        <f>IF($S69="","",VLOOKUP($S69,'(種目・作業用)'!$A$2:$D$46,3,FALSE))</f>
        <v/>
      </c>
      <c r="V69" s="1" t="str">
        <f>IF($S69="","",VLOOKUP($S69,'(種目・作業用)'!$A$2:$D$46,4,FALSE))</f>
        <v/>
      </c>
      <c r="W69" s="26" t="str">
        <f t="shared" si="14"/>
        <v/>
      </c>
      <c r="X69" s="2" t="str">
        <f t="shared" si="15"/>
        <v xml:space="preserve"> </v>
      </c>
      <c r="Y69" s="2" t="str">
        <f t="shared" si="16"/>
        <v/>
      </c>
      <c r="Z69" s="2" t="str">
        <f t="shared" si="0"/>
        <v/>
      </c>
      <c r="AA69" s="2" t="str">
        <f t="shared" si="17"/>
        <v/>
      </c>
      <c r="AB69" s="3" t="str">
        <f t="shared" si="20"/>
        <v/>
      </c>
      <c r="AC69" s="2" t="str">
        <f t="shared" si="18"/>
        <v/>
      </c>
      <c r="AD69" s="2" t="str">
        <f t="shared" si="9"/>
        <v/>
      </c>
      <c r="AE69" s="2"/>
      <c r="AF69" s="2" t="str">
        <f t="shared" si="19"/>
        <v/>
      </c>
      <c r="AG69" s="96" t="s">
        <v>903</v>
      </c>
      <c r="AI69" s="94" t="str">
        <f t="shared" si="11"/>
        <v>　</v>
      </c>
    </row>
    <row r="70" spans="1:35" ht="22.5" customHeight="1">
      <c r="A70" s="97">
        <v>49</v>
      </c>
      <c r="B70" s="12"/>
      <c r="C70" s="12"/>
      <c r="D70" s="12"/>
      <c r="E70" s="7"/>
      <c r="F70" s="12"/>
      <c r="G70" s="162"/>
      <c r="H70" s="163"/>
      <c r="I70" s="13"/>
      <c r="J70" s="14"/>
      <c r="K70" s="14"/>
      <c r="L70" s="14"/>
      <c r="M70" s="15"/>
      <c r="N70" s="16"/>
      <c r="R70" s="2" t="str">
        <f t="shared" si="12"/>
        <v/>
      </c>
      <c r="S70" s="25" t="str">
        <f t="shared" si="13"/>
        <v/>
      </c>
      <c r="T70" s="1" t="str">
        <f>IF($S70="","",VLOOKUP($S70,'(種目・作業用)'!$A$2:$D$46,2,FALSE))</f>
        <v/>
      </c>
      <c r="U70" s="1" t="str">
        <f>IF($S70="","",VLOOKUP($S70,'(種目・作業用)'!$A$2:$D$46,3,FALSE))</f>
        <v/>
      </c>
      <c r="V70" s="1" t="str">
        <f>IF($S70="","",VLOOKUP($S70,'(種目・作業用)'!$A$2:$D$46,4,FALSE))</f>
        <v/>
      </c>
      <c r="W70" s="26" t="str">
        <f t="shared" si="14"/>
        <v/>
      </c>
      <c r="X70" s="2" t="str">
        <f t="shared" si="15"/>
        <v xml:space="preserve"> </v>
      </c>
      <c r="Y70" s="2" t="str">
        <f t="shared" si="16"/>
        <v/>
      </c>
      <c r="Z70" s="2" t="str">
        <f t="shared" si="0"/>
        <v/>
      </c>
      <c r="AA70" s="2" t="str">
        <f t="shared" si="17"/>
        <v/>
      </c>
      <c r="AB70" s="3" t="str">
        <f t="shared" si="20"/>
        <v/>
      </c>
      <c r="AC70" s="2" t="str">
        <f t="shared" si="18"/>
        <v/>
      </c>
      <c r="AD70" s="2" t="str">
        <f t="shared" si="9"/>
        <v/>
      </c>
      <c r="AE70" s="2"/>
      <c r="AF70" s="2" t="str">
        <f t="shared" si="19"/>
        <v/>
      </c>
      <c r="AG70" s="96" t="s">
        <v>903</v>
      </c>
      <c r="AI70" s="94" t="str">
        <f t="shared" si="11"/>
        <v>　</v>
      </c>
    </row>
    <row r="71" spans="1:35" ht="22.5" customHeight="1">
      <c r="A71" s="98">
        <v>50</v>
      </c>
      <c r="B71" s="12"/>
      <c r="C71" s="12"/>
      <c r="D71" s="12"/>
      <c r="E71" s="7"/>
      <c r="F71" s="12"/>
      <c r="G71" s="162"/>
      <c r="H71" s="163"/>
      <c r="I71" s="13"/>
      <c r="J71" s="14"/>
      <c r="K71" s="14"/>
      <c r="L71" s="14"/>
      <c r="M71" s="15"/>
      <c r="N71" s="16"/>
      <c r="R71" s="2" t="str">
        <f t="shared" si="12"/>
        <v/>
      </c>
      <c r="S71" s="25" t="str">
        <f t="shared" si="13"/>
        <v/>
      </c>
      <c r="T71" s="1" t="str">
        <f>IF($S71="","",VLOOKUP($S71,'(種目・作業用)'!$A$2:$D$46,2,FALSE))</f>
        <v/>
      </c>
      <c r="U71" s="1" t="str">
        <f>IF($S71="","",VLOOKUP($S71,'(種目・作業用)'!$A$2:$D$46,3,FALSE))</f>
        <v/>
      </c>
      <c r="V71" s="1" t="str">
        <f>IF($S71="","",VLOOKUP($S71,'(種目・作業用)'!$A$2:$D$46,4,FALSE))</f>
        <v/>
      </c>
      <c r="W71" s="26" t="str">
        <f t="shared" si="14"/>
        <v/>
      </c>
      <c r="X71" s="2" t="str">
        <f t="shared" si="15"/>
        <v xml:space="preserve"> </v>
      </c>
      <c r="Y71" s="2" t="str">
        <f t="shared" si="16"/>
        <v/>
      </c>
      <c r="Z71" s="2" t="str">
        <f t="shared" ref="Z71:Z134" si="21">IF(ISNUMBER(Y71),IF(ISBLANK(E71),AI71,CONCATENATE(AI71,"(",E71,")")),"")</f>
        <v/>
      </c>
      <c r="AA71" s="2" t="str">
        <f t="shared" si="17"/>
        <v/>
      </c>
      <c r="AB71" s="3" t="str">
        <f t="shared" si="20"/>
        <v/>
      </c>
      <c r="AC71" s="2" t="str">
        <f t="shared" si="18"/>
        <v/>
      </c>
      <c r="AD71" s="2" t="str">
        <f t="shared" si="9"/>
        <v/>
      </c>
      <c r="AE71" s="2"/>
      <c r="AF71" s="2" t="str">
        <f t="shared" si="19"/>
        <v/>
      </c>
      <c r="AG71" s="96" t="s">
        <v>903</v>
      </c>
      <c r="AI71" s="94" t="str">
        <f t="shared" si="11"/>
        <v>　</v>
      </c>
    </row>
    <row r="72" spans="1:35" ht="22.5" customHeight="1">
      <c r="A72" s="99"/>
      <c r="B72" s="100"/>
      <c r="C72" s="100"/>
      <c r="D72" s="100"/>
      <c r="E72" s="100"/>
      <c r="F72" s="100"/>
      <c r="G72" s="101" t="s">
        <v>1373</v>
      </c>
      <c r="H72" s="169">
        <f>基礎データ!$C$5</f>
        <v>0</v>
      </c>
      <c r="I72" s="169"/>
      <c r="J72" s="169"/>
      <c r="K72" s="169"/>
      <c r="L72" s="169"/>
      <c r="M72" s="169"/>
      <c r="N72" s="102" t="s">
        <v>14</v>
      </c>
      <c r="Z72" s="2"/>
      <c r="AB72" s="24"/>
      <c r="AD72" s="2"/>
      <c r="AI72" s="94"/>
    </row>
    <row r="73" spans="1:35" ht="7.5" customHeight="1">
      <c r="A73" s="82"/>
      <c r="B73" s="82"/>
      <c r="C73" s="82"/>
      <c r="D73" s="82"/>
      <c r="E73" s="82"/>
      <c r="F73" s="82"/>
      <c r="G73" s="83"/>
      <c r="H73" s="84"/>
      <c r="I73" s="84"/>
      <c r="J73" s="84"/>
      <c r="K73" s="84"/>
      <c r="L73" s="84"/>
      <c r="M73" s="84"/>
      <c r="N73" s="85"/>
      <c r="Z73" s="2"/>
      <c r="AB73" s="24"/>
      <c r="AD73" s="2"/>
      <c r="AI73" s="94"/>
    </row>
    <row r="74" spans="1:35" ht="22.5" customHeight="1">
      <c r="A74" s="159" t="s">
        <v>1115</v>
      </c>
      <c r="B74" s="159"/>
      <c r="C74" s="159"/>
      <c r="D74" s="159"/>
      <c r="E74" s="159"/>
      <c r="F74" s="159"/>
      <c r="G74" s="159"/>
      <c r="H74" s="159"/>
      <c r="I74" s="159"/>
      <c r="J74" s="159"/>
      <c r="K74" s="159"/>
      <c r="L74" s="159"/>
      <c r="M74" s="159"/>
      <c r="N74" s="159"/>
      <c r="Z74" s="2"/>
      <c r="AB74" s="24"/>
      <c r="AD74" s="2"/>
      <c r="AI74" s="94"/>
    </row>
    <row r="75" spans="1:35" ht="7.5" customHeight="1">
      <c r="A75" s="86"/>
      <c r="B75" s="86"/>
      <c r="C75" s="86"/>
      <c r="D75" s="86"/>
      <c r="E75" s="86"/>
      <c r="F75" s="86"/>
      <c r="G75" s="86"/>
      <c r="H75" s="86"/>
      <c r="I75" s="86"/>
      <c r="J75" s="86"/>
      <c r="K75" s="86"/>
      <c r="L75" s="86"/>
      <c r="M75" s="86"/>
      <c r="N75" s="86"/>
      <c r="Z75" s="2"/>
      <c r="AB75" s="24"/>
      <c r="AD75" s="2"/>
      <c r="AI75" s="94"/>
    </row>
    <row r="76" spans="1:35">
      <c r="A76" s="86"/>
      <c r="B76" s="86"/>
      <c r="C76" s="86" t="s">
        <v>15</v>
      </c>
      <c r="D76" s="86"/>
      <c r="E76" s="86"/>
      <c r="F76" s="86"/>
      <c r="G76" s="86"/>
      <c r="H76" s="86"/>
      <c r="I76" s="86"/>
      <c r="J76" s="86"/>
      <c r="K76" s="86"/>
      <c r="L76" s="86"/>
      <c r="M76" s="86"/>
      <c r="N76" s="86"/>
      <c r="Z76" s="2"/>
      <c r="AB76" s="24"/>
      <c r="AD76" s="2"/>
      <c r="AI76" s="94"/>
    </row>
    <row r="77" spans="1:35">
      <c r="A77" s="86"/>
      <c r="B77" s="86"/>
      <c r="C77" s="86"/>
      <c r="D77" s="86"/>
      <c r="E77" s="86"/>
      <c r="F77" s="86"/>
      <c r="G77" s="86"/>
      <c r="H77" s="86"/>
      <c r="I77" s="86"/>
      <c r="J77" s="86"/>
      <c r="K77" s="86"/>
      <c r="L77" s="86"/>
      <c r="M77" s="86"/>
      <c r="N77" s="86"/>
      <c r="Z77" s="2"/>
      <c r="AB77" s="24"/>
      <c r="AD77" s="2"/>
      <c r="AI77" s="94"/>
    </row>
    <row r="78" spans="1:35">
      <c r="A78" s="86"/>
      <c r="B78" s="86"/>
      <c r="C78" s="168" t="str">
        <f>$C$38</f>
        <v>2018年   月   日</v>
      </c>
      <c r="D78" s="168"/>
      <c r="E78" s="86"/>
      <c r="F78" s="86"/>
      <c r="G78" s="86"/>
      <c r="H78" s="86"/>
      <c r="I78" s="86"/>
      <c r="J78" s="86"/>
      <c r="K78" s="86"/>
      <c r="L78" s="86"/>
      <c r="M78" s="86"/>
      <c r="N78" s="86"/>
      <c r="Z78" s="2"/>
      <c r="AB78" s="24"/>
      <c r="AD78" s="2"/>
      <c r="AI78" s="94"/>
    </row>
    <row r="79" spans="1:35" ht="22.5" customHeight="1">
      <c r="A79" s="86"/>
      <c r="B79" s="86"/>
      <c r="C79" s="86"/>
      <c r="D79" s="86"/>
      <c r="E79" s="159">
        <f>基礎データ!$C$2</f>
        <v>0</v>
      </c>
      <c r="F79" s="159"/>
      <c r="G79" s="159"/>
      <c r="H79" s="159"/>
      <c r="I79" s="159"/>
      <c r="J79" s="159"/>
      <c r="K79" s="159"/>
      <c r="L79" s="159"/>
      <c r="M79" s="86"/>
      <c r="N79" s="86"/>
      <c r="Z79" s="2"/>
      <c r="AB79" s="24"/>
      <c r="AD79" s="2"/>
      <c r="AI79" s="94"/>
    </row>
    <row r="80" spans="1:35" ht="22.5" customHeight="1">
      <c r="A80" s="86"/>
      <c r="B80" s="86"/>
      <c r="C80" s="86"/>
      <c r="D80" s="86"/>
      <c r="E80" s="86"/>
      <c r="F80" s="86"/>
      <c r="G80" s="104" t="s">
        <v>17</v>
      </c>
      <c r="H80" s="159">
        <f>基礎データ!$C$4</f>
        <v>0</v>
      </c>
      <c r="I80" s="159"/>
      <c r="J80" s="159"/>
      <c r="K80" s="159"/>
      <c r="L80" s="159"/>
      <c r="M80" s="105" t="s">
        <v>14</v>
      </c>
      <c r="N80" s="86"/>
      <c r="Z80" s="2"/>
      <c r="AB80" s="24"/>
      <c r="AD80" s="2"/>
      <c r="AI80" s="94"/>
    </row>
    <row r="81" spans="1:35" ht="32.25" customHeight="1">
      <c r="A81" s="197" t="str">
        <f>A1</f>
        <v>山形陸上競技協会第47回強化記録会　参加申込書（個人種目）</v>
      </c>
      <c r="B81" s="197"/>
      <c r="C81" s="197"/>
      <c r="D81" s="197"/>
      <c r="E81" s="197"/>
      <c r="F81" s="197"/>
      <c r="G81" s="197"/>
      <c r="H81" s="197"/>
      <c r="I81" s="197"/>
      <c r="J81" s="197"/>
      <c r="K81" s="197"/>
      <c r="L81" s="197"/>
      <c r="M81" s="197"/>
      <c r="N81" s="197"/>
      <c r="Z81" s="2"/>
      <c r="AB81" s="24"/>
      <c r="AD81" s="2"/>
      <c r="AI81" s="94"/>
    </row>
    <row r="82" spans="1:35" ht="7.5" customHeight="1">
      <c r="A82" s="86"/>
      <c r="B82" s="86"/>
      <c r="C82" s="86"/>
      <c r="D82" s="86"/>
      <c r="E82" s="86"/>
      <c r="F82" s="86"/>
      <c r="G82" s="86"/>
      <c r="H82" s="86"/>
      <c r="I82" s="86"/>
      <c r="J82" s="86"/>
      <c r="K82" s="86"/>
      <c r="L82" s="86"/>
      <c r="M82" s="86"/>
      <c r="N82" s="86"/>
      <c r="Z82" s="2"/>
      <c r="AB82" s="24"/>
      <c r="AD82" s="2"/>
      <c r="AI82" s="94"/>
    </row>
    <row r="83" spans="1:35" ht="22.5" customHeight="1">
      <c r="A83" s="184" t="s">
        <v>0</v>
      </c>
      <c r="B83" s="185"/>
      <c r="C83" s="186">
        <f>基礎データ!$C$2</f>
        <v>0</v>
      </c>
      <c r="D83" s="187"/>
      <c r="E83" s="187"/>
      <c r="F83" s="187"/>
      <c r="G83" s="188"/>
      <c r="H83" s="184" t="s">
        <v>12</v>
      </c>
      <c r="I83" s="185"/>
      <c r="J83" s="189">
        <f>基礎データ!$C$6</f>
        <v>0</v>
      </c>
      <c r="K83" s="190"/>
      <c r="L83" s="190"/>
      <c r="M83" s="190"/>
      <c r="N83" s="191"/>
      <c r="P83" s="90" t="s">
        <v>1579</v>
      </c>
      <c r="Q83" s="90">
        <f>COUNTIF(F87:F111,"男")</f>
        <v>0</v>
      </c>
      <c r="Z83" s="2"/>
      <c r="AB83" s="24"/>
      <c r="AD83" s="2"/>
      <c r="AI83" s="94"/>
    </row>
    <row r="84" spans="1:35" ht="22.5" customHeight="1">
      <c r="A84" s="174" t="s">
        <v>1340</v>
      </c>
      <c r="B84" s="175"/>
      <c r="C84" s="176">
        <f>基礎データ!$C$8</f>
        <v>0</v>
      </c>
      <c r="D84" s="177"/>
      <c r="E84" s="177"/>
      <c r="F84" s="177"/>
      <c r="G84" s="178"/>
      <c r="H84" s="179" t="s">
        <v>16</v>
      </c>
      <c r="I84" s="180"/>
      <c r="J84" s="181">
        <f>基礎データ!$C$7</f>
        <v>0</v>
      </c>
      <c r="K84" s="182"/>
      <c r="L84" s="182"/>
      <c r="M84" s="182"/>
      <c r="N84" s="183"/>
      <c r="P84" s="90" t="s">
        <v>1580</v>
      </c>
      <c r="Q84" s="90">
        <f>COUNTIF(F87:F111,"女")</f>
        <v>0</v>
      </c>
      <c r="Z84" s="2"/>
      <c r="AB84" s="24"/>
      <c r="AD84" s="2"/>
      <c r="AI84" s="94"/>
    </row>
    <row r="85" spans="1:35" ht="17.25" customHeight="1">
      <c r="A85" s="172"/>
      <c r="B85" s="160" t="s">
        <v>1</v>
      </c>
      <c r="C85" s="160" t="s">
        <v>2</v>
      </c>
      <c r="D85" s="160"/>
      <c r="E85" s="160" t="s">
        <v>3</v>
      </c>
      <c r="F85" s="160" t="s">
        <v>4</v>
      </c>
      <c r="G85" s="164" t="s">
        <v>846</v>
      </c>
      <c r="H85" s="165"/>
      <c r="I85" s="160" t="s">
        <v>9</v>
      </c>
      <c r="J85" s="160"/>
      <c r="K85" s="160"/>
      <c r="L85" s="160"/>
      <c r="M85" s="160"/>
      <c r="N85" s="192" t="s">
        <v>6</v>
      </c>
      <c r="Z85" s="2"/>
      <c r="AB85" s="24"/>
      <c r="AD85" s="2"/>
      <c r="AI85" s="94"/>
    </row>
    <row r="86" spans="1:35" ht="17.25" customHeight="1" thickBot="1">
      <c r="A86" s="173"/>
      <c r="B86" s="161"/>
      <c r="C86" s="93" t="s">
        <v>11</v>
      </c>
      <c r="D86" s="93" t="s">
        <v>10</v>
      </c>
      <c r="E86" s="161"/>
      <c r="F86" s="161"/>
      <c r="G86" s="166"/>
      <c r="H86" s="167"/>
      <c r="I86" s="161"/>
      <c r="J86" s="161"/>
      <c r="K86" s="161"/>
      <c r="L86" s="161"/>
      <c r="M86" s="161"/>
      <c r="N86" s="193"/>
      <c r="Z86" s="2"/>
      <c r="AB86" s="24"/>
      <c r="AD86" s="2"/>
      <c r="AI86" s="94"/>
    </row>
    <row r="87" spans="1:35" ht="22.5" customHeight="1" thickTop="1">
      <c r="A87" s="95">
        <v>51</v>
      </c>
      <c r="B87" s="7"/>
      <c r="C87" s="7"/>
      <c r="D87" s="7"/>
      <c r="E87" s="7"/>
      <c r="F87" s="7"/>
      <c r="G87" s="170"/>
      <c r="H87" s="171"/>
      <c r="I87" s="8"/>
      <c r="J87" s="9"/>
      <c r="K87" s="9"/>
      <c r="L87" s="9"/>
      <c r="M87" s="10"/>
      <c r="N87" s="11"/>
      <c r="R87" s="2" t="str">
        <f t="shared" ref="R87:R111" si="22">IF(ISBLANK(B87),"",VLOOKUP(CONCATENATE($AB$4,F87),$R$202:$S$211,2,FALSE)+B87*100)</f>
        <v/>
      </c>
      <c r="S87" s="25" t="str">
        <f t="shared" ref="S87:S111" si="23">IF(ISBLANK(G87),"",G87)</f>
        <v/>
      </c>
      <c r="T87" s="1" t="str">
        <f>IF($S87="","",VLOOKUP($S87,'(種目・作業用)'!$A$2:$D$46,2,FALSE))</f>
        <v/>
      </c>
      <c r="U87" s="1" t="str">
        <f>IF($S87="","",VLOOKUP($S87,'(種目・作業用)'!$A$2:$D$46,3,FALSE))</f>
        <v/>
      </c>
      <c r="V87" s="1" t="str">
        <f>IF($S87="","",VLOOKUP($S87,'(種目・作業用)'!$A$2:$D$46,4,FALSE))</f>
        <v/>
      </c>
      <c r="W87" s="26" t="str">
        <f t="shared" ref="W87:W111" si="24">IF(ISNUMBER(R87),IF(LEN(I87)=2,CONCATENATE("0",I87,K87,M87),IF(LEN(I87)=1,CONCATENATE("00",I87,K87,M87),CONCATENATE("000",K87,M87))),"")</f>
        <v/>
      </c>
      <c r="X87" s="2" t="str">
        <f t="shared" ref="X87:X111" si="25">IF(W87="000",V87,CONCATENATE(V87," ",W87))</f>
        <v xml:space="preserve"> </v>
      </c>
      <c r="Y87" s="2" t="str">
        <f t="shared" ref="Y87:Y111" si="26">IF(ISBLANK(B87),"",B87)</f>
        <v/>
      </c>
      <c r="Z87" s="2" t="str">
        <f t="shared" si="21"/>
        <v/>
      </c>
      <c r="AA87" s="2" t="str">
        <f t="shared" ref="AA87:AA111" si="27">IF(ISNUMBER(Y87),D87,"")</f>
        <v/>
      </c>
      <c r="AB87" s="3" t="str">
        <f>IF(ISNUMBER(Y87),VLOOKUP(AG87,$AG$201:$AH$248,2,FALSE),"")</f>
        <v/>
      </c>
      <c r="AC87" s="2" t="str">
        <f t="shared" ref="AC87:AC111" si="28">IF(ISNUMBER(Y87),$AC$4,"")</f>
        <v/>
      </c>
      <c r="AD87" s="2" t="str">
        <f t="shared" ref="AD87:AD150" si="29">IF(ISBLANK(F87),"",IF(F87="男",1,2))</f>
        <v/>
      </c>
      <c r="AE87" s="2"/>
      <c r="AF87" s="2" t="str">
        <f t="shared" ref="AF87:AF111" si="30">IF(ISNUMBER(Y87),$AA$4,"")</f>
        <v/>
      </c>
      <c r="AG87" s="96" t="s">
        <v>903</v>
      </c>
      <c r="AI87" s="94" t="str">
        <f t="shared" ref="AI87:AI135" si="31">IF(LEN(C87)&gt;6,SUBSTITUTE(C87,"　",""),IF(LEN(C87)=6,C87,IF(LEN(C87)=5,CONCATENATE(C87,"　"),IF(LEN(C87)=4,CONCATENATE(SUBSTITUTE(C87,"　","　　"),"　"),CONCATENATE(SUBSTITUTE(C87,"　","　　　"),"　")))))</f>
        <v>　</v>
      </c>
    </row>
    <row r="88" spans="1:35" ht="22.5" customHeight="1">
      <c r="A88" s="97">
        <v>52</v>
      </c>
      <c r="B88" s="12"/>
      <c r="C88" s="12"/>
      <c r="D88" s="12"/>
      <c r="E88" s="7"/>
      <c r="F88" s="12"/>
      <c r="G88" s="162"/>
      <c r="H88" s="163"/>
      <c r="I88" s="13"/>
      <c r="J88" s="14"/>
      <c r="K88" s="14"/>
      <c r="L88" s="14"/>
      <c r="M88" s="15"/>
      <c r="N88" s="16"/>
      <c r="R88" s="2" t="str">
        <f t="shared" si="22"/>
        <v/>
      </c>
      <c r="S88" s="25" t="str">
        <f t="shared" si="23"/>
        <v/>
      </c>
      <c r="T88" s="1" t="str">
        <f>IF($S88="","",VLOOKUP($S88,'(種目・作業用)'!$A$2:$D$46,2,FALSE))</f>
        <v/>
      </c>
      <c r="U88" s="1" t="str">
        <f>IF($S88="","",VLOOKUP($S88,'(種目・作業用)'!$A$2:$D$46,3,FALSE))</f>
        <v/>
      </c>
      <c r="V88" s="1" t="str">
        <f>IF($S88="","",VLOOKUP($S88,'(種目・作業用)'!$A$2:$D$46,4,FALSE))</f>
        <v/>
      </c>
      <c r="W88" s="26" t="str">
        <f t="shared" si="24"/>
        <v/>
      </c>
      <c r="X88" s="2" t="str">
        <f t="shared" si="25"/>
        <v xml:space="preserve"> </v>
      </c>
      <c r="Y88" s="2" t="str">
        <f t="shared" si="26"/>
        <v/>
      </c>
      <c r="Z88" s="2" t="str">
        <f t="shared" si="21"/>
        <v/>
      </c>
      <c r="AA88" s="2" t="str">
        <f t="shared" si="27"/>
        <v/>
      </c>
      <c r="AB88" s="3" t="str">
        <f t="shared" ref="AB88:AB111" si="32">IF(ISNUMBER(Y88),VLOOKUP(AG88,$AG$201:$AH$248,2,FALSE),"")</f>
        <v/>
      </c>
      <c r="AC88" s="2" t="str">
        <f t="shared" si="28"/>
        <v/>
      </c>
      <c r="AD88" s="2" t="str">
        <f t="shared" si="29"/>
        <v/>
      </c>
      <c r="AE88" s="2"/>
      <c r="AF88" s="2" t="str">
        <f t="shared" si="30"/>
        <v/>
      </c>
      <c r="AG88" s="96" t="s">
        <v>903</v>
      </c>
      <c r="AI88" s="94" t="str">
        <f t="shared" si="31"/>
        <v>　</v>
      </c>
    </row>
    <row r="89" spans="1:35" ht="22.5" customHeight="1">
      <c r="A89" s="97">
        <v>53</v>
      </c>
      <c r="B89" s="12"/>
      <c r="C89" s="12"/>
      <c r="D89" s="12"/>
      <c r="E89" s="7"/>
      <c r="F89" s="12"/>
      <c r="G89" s="162"/>
      <c r="H89" s="163"/>
      <c r="I89" s="13"/>
      <c r="J89" s="14"/>
      <c r="K89" s="14"/>
      <c r="L89" s="14"/>
      <c r="M89" s="15"/>
      <c r="N89" s="16"/>
      <c r="R89" s="2" t="str">
        <f t="shared" si="22"/>
        <v/>
      </c>
      <c r="S89" s="25" t="str">
        <f t="shared" si="23"/>
        <v/>
      </c>
      <c r="T89" s="1" t="str">
        <f>IF($S89="","",VLOOKUP($S89,'(種目・作業用)'!$A$2:$D$46,2,FALSE))</f>
        <v/>
      </c>
      <c r="U89" s="1" t="str">
        <f>IF($S89="","",VLOOKUP($S89,'(種目・作業用)'!$A$2:$D$46,3,FALSE))</f>
        <v/>
      </c>
      <c r="V89" s="1" t="str">
        <f>IF($S89="","",VLOOKUP($S89,'(種目・作業用)'!$A$2:$D$46,4,FALSE))</f>
        <v/>
      </c>
      <c r="W89" s="26" t="str">
        <f t="shared" si="24"/>
        <v/>
      </c>
      <c r="X89" s="2" t="str">
        <f t="shared" si="25"/>
        <v xml:space="preserve"> </v>
      </c>
      <c r="Y89" s="2" t="str">
        <f t="shared" si="26"/>
        <v/>
      </c>
      <c r="Z89" s="2" t="str">
        <f t="shared" si="21"/>
        <v/>
      </c>
      <c r="AA89" s="2" t="str">
        <f t="shared" si="27"/>
        <v/>
      </c>
      <c r="AB89" s="3" t="str">
        <f t="shared" si="32"/>
        <v/>
      </c>
      <c r="AC89" s="2" t="str">
        <f t="shared" si="28"/>
        <v/>
      </c>
      <c r="AD89" s="2" t="str">
        <f t="shared" si="29"/>
        <v/>
      </c>
      <c r="AE89" s="2"/>
      <c r="AF89" s="2" t="str">
        <f t="shared" si="30"/>
        <v/>
      </c>
      <c r="AG89" s="96" t="s">
        <v>903</v>
      </c>
      <c r="AI89" s="94" t="str">
        <f t="shared" si="31"/>
        <v>　</v>
      </c>
    </row>
    <row r="90" spans="1:35" ht="22.5" customHeight="1">
      <c r="A90" s="97">
        <v>54</v>
      </c>
      <c r="B90" s="12"/>
      <c r="C90" s="12"/>
      <c r="D90" s="12"/>
      <c r="E90" s="7"/>
      <c r="F90" s="12"/>
      <c r="G90" s="162"/>
      <c r="H90" s="163"/>
      <c r="I90" s="13"/>
      <c r="J90" s="14"/>
      <c r="K90" s="14"/>
      <c r="L90" s="14"/>
      <c r="M90" s="15"/>
      <c r="N90" s="16"/>
      <c r="R90" s="2" t="str">
        <f t="shared" si="22"/>
        <v/>
      </c>
      <c r="S90" s="25" t="str">
        <f t="shared" si="23"/>
        <v/>
      </c>
      <c r="T90" s="1" t="str">
        <f>IF($S90="","",VLOOKUP($S90,'(種目・作業用)'!$A$2:$D$46,2,FALSE))</f>
        <v/>
      </c>
      <c r="U90" s="1" t="str">
        <f>IF($S90="","",VLOOKUP($S90,'(種目・作業用)'!$A$2:$D$46,3,FALSE))</f>
        <v/>
      </c>
      <c r="V90" s="1" t="str">
        <f>IF($S90="","",VLOOKUP($S90,'(種目・作業用)'!$A$2:$D$46,4,FALSE))</f>
        <v/>
      </c>
      <c r="W90" s="26" t="str">
        <f t="shared" si="24"/>
        <v/>
      </c>
      <c r="X90" s="2" t="str">
        <f t="shared" si="25"/>
        <v xml:space="preserve"> </v>
      </c>
      <c r="Y90" s="2" t="str">
        <f t="shared" si="26"/>
        <v/>
      </c>
      <c r="Z90" s="2" t="str">
        <f t="shared" si="21"/>
        <v/>
      </c>
      <c r="AA90" s="2" t="str">
        <f t="shared" si="27"/>
        <v/>
      </c>
      <c r="AB90" s="3" t="str">
        <f t="shared" si="32"/>
        <v/>
      </c>
      <c r="AC90" s="2" t="str">
        <f t="shared" si="28"/>
        <v/>
      </c>
      <c r="AD90" s="2" t="str">
        <f t="shared" si="29"/>
        <v/>
      </c>
      <c r="AE90" s="2"/>
      <c r="AF90" s="2" t="str">
        <f t="shared" si="30"/>
        <v/>
      </c>
      <c r="AG90" s="96" t="s">
        <v>903</v>
      </c>
      <c r="AI90" s="94" t="str">
        <f t="shared" si="31"/>
        <v>　</v>
      </c>
    </row>
    <row r="91" spans="1:35" ht="22.5" customHeight="1">
      <c r="A91" s="97">
        <v>55</v>
      </c>
      <c r="B91" s="12"/>
      <c r="C91" s="12"/>
      <c r="D91" s="12"/>
      <c r="E91" s="7"/>
      <c r="F91" s="12"/>
      <c r="G91" s="162"/>
      <c r="H91" s="163"/>
      <c r="I91" s="13"/>
      <c r="J91" s="14"/>
      <c r="K91" s="14"/>
      <c r="L91" s="14"/>
      <c r="M91" s="15"/>
      <c r="N91" s="16"/>
      <c r="R91" s="2" t="str">
        <f t="shared" si="22"/>
        <v/>
      </c>
      <c r="S91" s="25" t="str">
        <f t="shared" si="23"/>
        <v/>
      </c>
      <c r="T91" s="1" t="str">
        <f>IF($S91="","",VLOOKUP($S91,'(種目・作業用)'!$A$2:$D$46,2,FALSE))</f>
        <v/>
      </c>
      <c r="U91" s="1" t="str">
        <f>IF($S91="","",VLOOKUP($S91,'(種目・作業用)'!$A$2:$D$46,3,FALSE))</f>
        <v/>
      </c>
      <c r="V91" s="1" t="str">
        <f>IF($S91="","",VLOOKUP($S91,'(種目・作業用)'!$A$2:$D$46,4,FALSE))</f>
        <v/>
      </c>
      <c r="W91" s="26" t="str">
        <f t="shared" si="24"/>
        <v/>
      </c>
      <c r="X91" s="2" t="str">
        <f t="shared" si="25"/>
        <v xml:space="preserve"> </v>
      </c>
      <c r="Y91" s="2" t="str">
        <f t="shared" si="26"/>
        <v/>
      </c>
      <c r="Z91" s="2" t="str">
        <f t="shared" si="21"/>
        <v/>
      </c>
      <c r="AA91" s="2" t="str">
        <f t="shared" si="27"/>
        <v/>
      </c>
      <c r="AB91" s="3" t="str">
        <f t="shared" si="32"/>
        <v/>
      </c>
      <c r="AC91" s="2" t="str">
        <f t="shared" si="28"/>
        <v/>
      </c>
      <c r="AD91" s="2" t="str">
        <f t="shared" si="29"/>
        <v/>
      </c>
      <c r="AE91" s="2"/>
      <c r="AF91" s="2" t="str">
        <f t="shared" si="30"/>
        <v/>
      </c>
      <c r="AG91" s="96" t="s">
        <v>903</v>
      </c>
      <c r="AI91" s="94" t="str">
        <f t="shared" si="31"/>
        <v>　</v>
      </c>
    </row>
    <row r="92" spans="1:35" ht="22.5" customHeight="1">
      <c r="A92" s="97">
        <v>56</v>
      </c>
      <c r="B92" s="12"/>
      <c r="C92" s="12"/>
      <c r="D92" s="12"/>
      <c r="E92" s="7"/>
      <c r="F92" s="12"/>
      <c r="G92" s="162"/>
      <c r="H92" s="163"/>
      <c r="I92" s="13"/>
      <c r="J92" s="14"/>
      <c r="K92" s="14"/>
      <c r="L92" s="14"/>
      <c r="M92" s="15"/>
      <c r="N92" s="16"/>
      <c r="R92" s="2" t="str">
        <f t="shared" si="22"/>
        <v/>
      </c>
      <c r="S92" s="25" t="str">
        <f t="shared" si="23"/>
        <v/>
      </c>
      <c r="T92" s="1" t="str">
        <f>IF($S92="","",VLOOKUP($S92,'(種目・作業用)'!$A$2:$D$46,2,FALSE))</f>
        <v/>
      </c>
      <c r="U92" s="1" t="str">
        <f>IF($S92="","",VLOOKUP($S92,'(種目・作業用)'!$A$2:$D$46,3,FALSE))</f>
        <v/>
      </c>
      <c r="V92" s="1" t="str">
        <f>IF($S92="","",VLOOKUP($S92,'(種目・作業用)'!$A$2:$D$46,4,FALSE))</f>
        <v/>
      </c>
      <c r="W92" s="26" t="str">
        <f t="shared" si="24"/>
        <v/>
      </c>
      <c r="X92" s="2" t="str">
        <f t="shared" si="25"/>
        <v xml:space="preserve"> </v>
      </c>
      <c r="Y92" s="2" t="str">
        <f t="shared" si="26"/>
        <v/>
      </c>
      <c r="Z92" s="2" t="str">
        <f t="shared" si="21"/>
        <v/>
      </c>
      <c r="AA92" s="2" t="str">
        <f t="shared" si="27"/>
        <v/>
      </c>
      <c r="AB92" s="3" t="str">
        <f t="shared" si="32"/>
        <v/>
      </c>
      <c r="AC92" s="2" t="str">
        <f t="shared" si="28"/>
        <v/>
      </c>
      <c r="AD92" s="2" t="str">
        <f t="shared" si="29"/>
        <v/>
      </c>
      <c r="AE92" s="2"/>
      <c r="AF92" s="2" t="str">
        <f t="shared" si="30"/>
        <v/>
      </c>
      <c r="AG92" s="96" t="s">
        <v>903</v>
      </c>
      <c r="AI92" s="94" t="str">
        <f t="shared" si="31"/>
        <v>　</v>
      </c>
    </row>
    <row r="93" spans="1:35" ht="22.5" customHeight="1">
      <c r="A93" s="97">
        <v>57</v>
      </c>
      <c r="B93" s="12"/>
      <c r="C93" s="12"/>
      <c r="D93" s="12"/>
      <c r="E93" s="7"/>
      <c r="F93" s="12"/>
      <c r="G93" s="162"/>
      <c r="H93" s="163"/>
      <c r="I93" s="13"/>
      <c r="J93" s="14"/>
      <c r="K93" s="14"/>
      <c r="L93" s="14"/>
      <c r="M93" s="15"/>
      <c r="N93" s="16"/>
      <c r="R93" s="2" t="str">
        <f t="shared" si="22"/>
        <v/>
      </c>
      <c r="S93" s="25" t="str">
        <f t="shared" si="23"/>
        <v/>
      </c>
      <c r="T93" s="1" t="str">
        <f>IF($S93="","",VLOOKUP($S93,'(種目・作業用)'!$A$2:$D$46,2,FALSE))</f>
        <v/>
      </c>
      <c r="U93" s="1" t="str">
        <f>IF($S93="","",VLOOKUP($S93,'(種目・作業用)'!$A$2:$D$46,3,FALSE))</f>
        <v/>
      </c>
      <c r="V93" s="1" t="str">
        <f>IF($S93="","",VLOOKUP($S93,'(種目・作業用)'!$A$2:$D$46,4,FALSE))</f>
        <v/>
      </c>
      <c r="W93" s="26" t="str">
        <f t="shared" si="24"/>
        <v/>
      </c>
      <c r="X93" s="2" t="str">
        <f t="shared" si="25"/>
        <v xml:space="preserve"> </v>
      </c>
      <c r="Y93" s="2" t="str">
        <f t="shared" si="26"/>
        <v/>
      </c>
      <c r="Z93" s="2" t="str">
        <f t="shared" si="21"/>
        <v/>
      </c>
      <c r="AA93" s="2" t="str">
        <f t="shared" si="27"/>
        <v/>
      </c>
      <c r="AB93" s="3" t="str">
        <f t="shared" si="32"/>
        <v/>
      </c>
      <c r="AC93" s="2" t="str">
        <f t="shared" si="28"/>
        <v/>
      </c>
      <c r="AD93" s="2" t="str">
        <f t="shared" si="29"/>
        <v/>
      </c>
      <c r="AE93" s="2"/>
      <c r="AF93" s="2" t="str">
        <f t="shared" si="30"/>
        <v/>
      </c>
      <c r="AG93" s="96" t="s">
        <v>903</v>
      </c>
      <c r="AI93" s="94" t="str">
        <f t="shared" si="31"/>
        <v>　</v>
      </c>
    </row>
    <row r="94" spans="1:35" ht="22.5" customHeight="1">
      <c r="A94" s="97">
        <v>58</v>
      </c>
      <c r="B94" s="12"/>
      <c r="C94" s="12"/>
      <c r="D94" s="12"/>
      <c r="E94" s="7"/>
      <c r="F94" s="12"/>
      <c r="G94" s="162"/>
      <c r="H94" s="163"/>
      <c r="I94" s="13"/>
      <c r="J94" s="14"/>
      <c r="K94" s="14"/>
      <c r="L94" s="14"/>
      <c r="M94" s="15"/>
      <c r="N94" s="16"/>
      <c r="R94" s="2" t="str">
        <f t="shared" si="22"/>
        <v/>
      </c>
      <c r="S94" s="25" t="str">
        <f t="shared" si="23"/>
        <v/>
      </c>
      <c r="T94" s="1" t="str">
        <f>IF($S94="","",VLOOKUP($S94,'(種目・作業用)'!$A$2:$D$46,2,FALSE))</f>
        <v/>
      </c>
      <c r="U94" s="1" t="str">
        <f>IF($S94="","",VLOOKUP($S94,'(種目・作業用)'!$A$2:$D$46,3,FALSE))</f>
        <v/>
      </c>
      <c r="V94" s="1" t="str">
        <f>IF($S94="","",VLOOKUP($S94,'(種目・作業用)'!$A$2:$D$46,4,FALSE))</f>
        <v/>
      </c>
      <c r="W94" s="26" t="str">
        <f t="shared" si="24"/>
        <v/>
      </c>
      <c r="X94" s="2" t="str">
        <f t="shared" si="25"/>
        <v xml:space="preserve"> </v>
      </c>
      <c r="Y94" s="2" t="str">
        <f t="shared" si="26"/>
        <v/>
      </c>
      <c r="Z94" s="2" t="str">
        <f t="shared" si="21"/>
        <v/>
      </c>
      <c r="AA94" s="2" t="str">
        <f t="shared" si="27"/>
        <v/>
      </c>
      <c r="AB94" s="3" t="str">
        <f t="shared" si="32"/>
        <v/>
      </c>
      <c r="AC94" s="2" t="str">
        <f t="shared" si="28"/>
        <v/>
      </c>
      <c r="AD94" s="2" t="str">
        <f t="shared" si="29"/>
        <v/>
      </c>
      <c r="AE94" s="2"/>
      <c r="AF94" s="2" t="str">
        <f t="shared" si="30"/>
        <v/>
      </c>
      <c r="AG94" s="96" t="s">
        <v>903</v>
      </c>
      <c r="AI94" s="94" t="str">
        <f t="shared" si="31"/>
        <v>　</v>
      </c>
    </row>
    <row r="95" spans="1:35" ht="22.5" customHeight="1">
      <c r="A95" s="97">
        <v>59</v>
      </c>
      <c r="B95" s="12"/>
      <c r="C95" s="12"/>
      <c r="D95" s="12"/>
      <c r="E95" s="7"/>
      <c r="F95" s="12"/>
      <c r="G95" s="162"/>
      <c r="H95" s="163"/>
      <c r="I95" s="13"/>
      <c r="J95" s="14"/>
      <c r="K95" s="14"/>
      <c r="L95" s="14"/>
      <c r="M95" s="15"/>
      <c r="N95" s="16"/>
      <c r="R95" s="2" t="str">
        <f t="shared" si="22"/>
        <v/>
      </c>
      <c r="S95" s="25" t="str">
        <f t="shared" si="23"/>
        <v/>
      </c>
      <c r="T95" s="1" t="str">
        <f>IF($S95="","",VLOOKUP($S95,'(種目・作業用)'!$A$2:$D$46,2,FALSE))</f>
        <v/>
      </c>
      <c r="U95" s="1" t="str">
        <f>IF($S95="","",VLOOKUP($S95,'(種目・作業用)'!$A$2:$D$46,3,FALSE))</f>
        <v/>
      </c>
      <c r="V95" s="1" t="str">
        <f>IF($S95="","",VLOOKUP($S95,'(種目・作業用)'!$A$2:$D$46,4,FALSE))</f>
        <v/>
      </c>
      <c r="W95" s="26" t="str">
        <f t="shared" si="24"/>
        <v/>
      </c>
      <c r="X95" s="2" t="str">
        <f t="shared" si="25"/>
        <v xml:space="preserve"> </v>
      </c>
      <c r="Y95" s="2" t="str">
        <f t="shared" si="26"/>
        <v/>
      </c>
      <c r="Z95" s="2" t="str">
        <f t="shared" si="21"/>
        <v/>
      </c>
      <c r="AA95" s="2" t="str">
        <f t="shared" si="27"/>
        <v/>
      </c>
      <c r="AB95" s="3" t="str">
        <f t="shared" si="32"/>
        <v/>
      </c>
      <c r="AC95" s="2" t="str">
        <f t="shared" si="28"/>
        <v/>
      </c>
      <c r="AD95" s="2" t="str">
        <f t="shared" si="29"/>
        <v/>
      </c>
      <c r="AE95" s="2"/>
      <c r="AF95" s="2" t="str">
        <f t="shared" si="30"/>
        <v/>
      </c>
      <c r="AG95" s="96" t="s">
        <v>903</v>
      </c>
      <c r="AI95" s="94" t="str">
        <f t="shared" si="31"/>
        <v>　</v>
      </c>
    </row>
    <row r="96" spans="1:35" ht="22.5" customHeight="1">
      <c r="A96" s="97">
        <v>60</v>
      </c>
      <c r="B96" s="12"/>
      <c r="C96" s="12"/>
      <c r="D96" s="12"/>
      <c r="E96" s="7"/>
      <c r="F96" s="12"/>
      <c r="G96" s="162"/>
      <c r="H96" s="163"/>
      <c r="I96" s="13"/>
      <c r="J96" s="14"/>
      <c r="K96" s="14"/>
      <c r="L96" s="14"/>
      <c r="M96" s="15"/>
      <c r="N96" s="16"/>
      <c r="R96" s="2" t="str">
        <f t="shared" si="22"/>
        <v/>
      </c>
      <c r="S96" s="25" t="str">
        <f t="shared" si="23"/>
        <v/>
      </c>
      <c r="T96" s="1" t="str">
        <f>IF($S96="","",VLOOKUP($S96,'(種目・作業用)'!$A$2:$D$46,2,FALSE))</f>
        <v/>
      </c>
      <c r="U96" s="1" t="str">
        <f>IF($S96="","",VLOOKUP($S96,'(種目・作業用)'!$A$2:$D$46,3,FALSE))</f>
        <v/>
      </c>
      <c r="V96" s="1" t="str">
        <f>IF($S96="","",VLOOKUP($S96,'(種目・作業用)'!$A$2:$D$46,4,FALSE))</f>
        <v/>
      </c>
      <c r="W96" s="26" t="str">
        <f t="shared" si="24"/>
        <v/>
      </c>
      <c r="X96" s="2" t="str">
        <f t="shared" si="25"/>
        <v xml:space="preserve"> </v>
      </c>
      <c r="Y96" s="2" t="str">
        <f t="shared" si="26"/>
        <v/>
      </c>
      <c r="Z96" s="2" t="str">
        <f t="shared" si="21"/>
        <v/>
      </c>
      <c r="AA96" s="2" t="str">
        <f t="shared" si="27"/>
        <v/>
      </c>
      <c r="AB96" s="3" t="str">
        <f t="shared" si="32"/>
        <v/>
      </c>
      <c r="AC96" s="2" t="str">
        <f t="shared" si="28"/>
        <v/>
      </c>
      <c r="AD96" s="2" t="str">
        <f t="shared" si="29"/>
        <v/>
      </c>
      <c r="AE96" s="2"/>
      <c r="AF96" s="2" t="str">
        <f t="shared" si="30"/>
        <v/>
      </c>
      <c r="AG96" s="96" t="s">
        <v>903</v>
      </c>
      <c r="AI96" s="94" t="str">
        <f t="shared" si="31"/>
        <v>　</v>
      </c>
    </row>
    <row r="97" spans="1:35" ht="22.5" customHeight="1">
      <c r="A97" s="97">
        <v>61</v>
      </c>
      <c r="B97" s="12"/>
      <c r="C97" s="12"/>
      <c r="D97" s="12"/>
      <c r="E97" s="7"/>
      <c r="F97" s="12"/>
      <c r="G97" s="162"/>
      <c r="H97" s="163"/>
      <c r="I97" s="13"/>
      <c r="J97" s="14"/>
      <c r="K97" s="14"/>
      <c r="L97" s="14"/>
      <c r="M97" s="15"/>
      <c r="N97" s="16"/>
      <c r="R97" s="2" t="str">
        <f t="shared" si="22"/>
        <v/>
      </c>
      <c r="S97" s="25" t="str">
        <f t="shared" si="23"/>
        <v/>
      </c>
      <c r="T97" s="1" t="str">
        <f>IF($S97="","",VLOOKUP($S97,'(種目・作業用)'!$A$2:$D$46,2,FALSE))</f>
        <v/>
      </c>
      <c r="U97" s="1" t="str">
        <f>IF($S97="","",VLOOKUP($S97,'(種目・作業用)'!$A$2:$D$46,3,FALSE))</f>
        <v/>
      </c>
      <c r="V97" s="1" t="str">
        <f>IF($S97="","",VLOOKUP($S97,'(種目・作業用)'!$A$2:$D$46,4,FALSE))</f>
        <v/>
      </c>
      <c r="W97" s="26" t="str">
        <f t="shared" si="24"/>
        <v/>
      </c>
      <c r="X97" s="2" t="str">
        <f t="shared" si="25"/>
        <v xml:space="preserve"> </v>
      </c>
      <c r="Y97" s="2" t="str">
        <f t="shared" si="26"/>
        <v/>
      </c>
      <c r="Z97" s="2" t="str">
        <f t="shared" si="21"/>
        <v/>
      </c>
      <c r="AA97" s="2" t="str">
        <f t="shared" si="27"/>
        <v/>
      </c>
      <c r="AB97" s="3" t="str">
        <f t="shared" si="32"/>
        <v/>
      </c>
      <c r="AC97" s="2" t="str">
        <f t="shared" si="28"/>
        <v/>
      </c>
      <c r="AD97" s="2" t="str">
        <f t="shared" si="29"/>
        <v/>
      </c>
      <c r="AE97" s="2"/>
      <c r="AF97" s="2" t="str">
        <f t="shared" si="30"/>
        <v/>
      </c>
      <c r="AG97" s="96" t="s">
        <v>903</v>
      </c>
      <c r="AI97" s="94" t="str">
        <f t="shared" si="31"/>
        <v>　</v>
      </c>
    </row>
    <row r="98" spans="1:35" ht="22.5" customHeight="1">
      <c r="A98" s="97">
        <v>62</v>
      </c>
      <c r="B98" s="12"/>
      <c r="C98" s="12"/>
      <c r="D98" s="12"/>
      <c r="E98" s="7"/>
      <c r="F98" s="12"/>
      <c r="G98" s="162"/>
      <c r="H98" s="163"/>
      <c r="I98" s="13"/>
      <c r="J98" s="14"/>
      <c r="K98" s="14"/>
      <c r="L98" s="14"/>
      <c r="M98" s="15"/>
      <c r="N98" s="16"/>
      <c r="R98" s="2" t="str">
        <f t="shared" si="22"/>
        <v/>
      </c>
      <c r="S98" s="25" t="str">
        <f t="shared" si="23"/>
        <v/>
      </c>
      <c r="T98" s="1" t="str">
        <f>IF($S98="","",VLOOKUP($S98,'(種目・作業用)'!$A$2:$D$46,2,FALSE))</f>
        <v/>
      </c>
      <c r="U98" s="1" t="str">
        <f>IF($S98="","",VLOOKUP($S98,'(種目・作業用)'!$A$2:$D$46,3,FALSE))</f>
        <v/>
      </c>
      <c r="V98" s="1" t="str">
        <f>IF($S98="","",VLOOKUP($S98,'(種目・作業用)'!$A$2:$D$46,4,FALSE))</f>
        <v/>
      </c>
      <c r="W98" s="26" t="str">
        <f t="shared" si="24"/>
        <v/>
      </c>
      <c r="X98" s="2" t="str">
        <f t="shared" si="25"/>
        <v xml:space="preserve"> </v>
      </c>
      <c r="Y98" s="2" t="str">
        <f t="shared" si="26"/>
        <v/>
      </c>
      <c r="Z98" s="2" t="str">
        <f t="shared" si="21"/>
        <v/>
      </c>
      <c r="AA98" s="2" t="str">
        <f t="shared" si="27"/>
        <v/>
      </c>
      <c r="AB98" s="3" t="str">
        <f t="shared" si="32"/>
        <v/>
      </c>
      <c r="AC98" s="2" t="str">
        <f t="shared" si="28"/>
        <v/>
      </c>
      <c r="AD98" s="2" t="str">
        <f t="shared" si="29"/>
        <v/>
      </c>
      <c r="AE98" s="2"/>
      <c r="AF98" s="2" t="str">
        <f t="shared" si="30"/>
        <v/>
      </c>
      <c r="AG98" s="96" t="s">
        <v>903</v>
      </c>
      <c r="AI98" s="94" t="str">
        <f t="shared" si="31"/>
        <v>　</v>
      </c>
    </row>
    <row r="99" spans="1:35" ht="22.5" customHeight="1">
      <c r="A99" s="97">
        <v>63</v>
      </c>
      <c r="B99" s="12"/>
      <c r="C99" s="12"/>
      <c r="D99" s="12"/>
      <c r="E99" s="7"/>
      <c r="F99" s="12"/>
      <c r="G99" s="162"/>
      <c r="H99" s="163"/>
      <c r="I99" s="13"/>
      <c r="J99" s="14"/>
      <c r="K99" s="14"/>
      <c r="L99" s="14"/>
      <c r="M99" s="15"/>
      <c r="N99" s="16"/>
      <c r="R99" s="2" t="str">
        <f t="shared" si="22"/>
        <v/>
      </c>
      <c r="S99" s="25" t="str">
        <f t="shared" si="23"/>
        <v/>
      </c>
      <c r="T99" s="1" t="str">
        <f>IF($S99="","",VLOOKUP($S99,'(種目・作業用)'!$A$2:$D$46,2,FALSE))</f>
        <v/>
      </c>
      <c r="U99" s="1" t="str">
        <f>IF($S99="","",VLOOKUP($S99,'(種目・作業用)'!$A$2:$D$46,3,FALSE))</f>
        <v/>
      </c>
      <c r="V99" s="1" t="str">
        <f>IF($S99="","",VLOOKUP($S99,'(種目・作業用)'!$A$2:$D$46,4,FALSE))</f>
        <v/>
      </c>
      <c r="W99" s="26" t="str">
        <f t="shared" si="24"/>
        <v/>
      </c>
      <c r="X99" s="2" t="str">
        <f t="shared" si="25"/>
        <v xml:space="preserve"> </v>
      </c>
      <c r="Y99" s="2" t="str">
        <f t="shared" si="26"/>
        <v/>
      </c>
      <c r="Z99" s="2" t="str">
        <f t="shared" si="21"/>
        <v/>
      </c>
      <c r="AA99" s="2" t="str">
        <f t="shared" si="27"/>
        <v/>
      </c>
      <c r="AB99" s="3" t="str">
        <f t="shared" si="32"/>
        <v/>
      </c>
      <c r="AC99" s="2" t="str">
        <f t="shared" si="28"/>
        <v/>
      </c>
      <c r="AD99" s="2" t="str">
        <f t="shared" si="29"/>
        <v/>
      </c>
      <c r="AE99" s="2"/>
      <c r="AF99" s="2" t="str">
        <f t="shared" si="30"/>
        <v/>
      </c>
      <c r="AG99" s="96" t="s">
        <v>903</v>
      </c>
      <c r="AI99" s="94" t="str">
        <f t="shared" si="31"/>
        <v>　</v>
      </c>
    </row>
    <row r="100" spans="1:35" ht="22.5" customHeight="1">
      <c r="A100" s="97">
        <v>64</v>
      </c>
      <c r="B100" s="12"/>
      <c r="C100" s="12"/>
      <c r="D100" s="12"/>
      <c r="E100" s="7"/>
      <c r="F100" s="12"/>
      <c r="G100" s="162"/>
      <c r="H100" s="163"/>
      <c r="I100" s="13"/>
      <c r="J100" s="14"/>
      <c r="K100" s="14"/>
      <c r="L100" s="14"/>
      <c r="M100" s="15"/>
      <c r="N100" s="16"/>
      <c r="R100" s="2" t="str">
        <f t="shared" si="22"/>
        <v/>
      </c>
      <c r="S100" s="25" t="str">
        <f t="shared" si="23"/>
        <v/>
      </c>
      <c r="T100" s="1" t="str">
        <f>IF($S100="","",VLOOKUP($S100,'(種目・作業用)'!$A$2:$D$46,2,FALSE))</f>
        <v/>
      </c>
      <c r="U100" s="1" t="str">
        <f>IF($S100="","",VLOOKUP($S100,'(種目・作業用)'!$A$2:$D$46,3,FALSE))</f>
        <v/>
      </c>
      <c r="V100" s="1" t="str">
        <f>IF($S100="","",VLOOKUP($S100,'(種目・作業用)'!$A$2:$D$46,4,FALSE))</f>
        <v/>
      </c>
      <c r="W100" s="26" t="str">
        <f t="shared" si="24"/>
        <v/>
      </c>
      <c r="X100" s="2" t="str">
        <f t="shared" si="25"/>
        <v xml:space="preserve"> </v>
      </c>
      <c r="Y100" s="2" t="str">
        <f t="shared" si="26"/>
        <v/>
      </c>
      <c r="Z100" s="2" t="str">
        <f t="shared" si="21"/>
        <v/>
      </c>
      <c r="AA100" s="2" t="str">
        <f t="shared" si="27"/>
        <v/>
      </c>
      <c r="AB100" s="3" t="str">
        <f t="shared" si="32"/>
        <v/>
      </c>
      <c r="AC100" s="2" t="str">
        <f t="shared" si="28"/>
        <v/>
      </c>
      <c r="AD100" s="2" t="str">
        <f t="shared" si="29"/>
        <v/>
      </c>
      <c r="AE100" s="2"/>
      <c r="AF100" s="2" t="str">
        <f t="shared" si="30"/>
        <v/>
      </c>
      <c r="AG100" s="96" t="s">
        <v>903</v>
      </c>
      <c r="AI100" s="94" t="str">
        <f t="shared" si="31"/>
        <v>　</v>
      </c>
    </row>
    <row r="101" spans="1:35" ht="22.5" customHeight="1">
      <c r="A101" s="97">
        <v>65</v>
      </c>
      <c r="B101" s="12"/>
      <c r="C101" s="12"/>
      <c r="D101" s="12"/>
      <c r="E101" s="7"/>
      <c r="F101" s="12"/>
      <c r="G101" s="162"/>
      <c r="H101" s="163"/>
      <c r="I101" s="13"/>
      <c r="J101" s="14"/>
      <c r="K101" s="14"/>
      <c r="L101" s="14"/>
      <c r="M101" s="15"/>
      <c r="N101" s="16"/>
      <c r="R101" s="2" t="str">
        <f t="shared" si="22"/>
        <v/>
      </c>
      <c r="S101" s="25" t="str">
        <f t="shared" si="23"/>
        <v/>
      </c>
      <c r="T101" s="1" t="str">
        <f>IF($S101="","",VLOOKUP($S101,'(種目・作業用)'!$A$2:$D$46,2,FALSE))</f>
        <v/>
      </c>
      <c r="U101" s="1" t="str">
        <f>IF($S101="","",VLOOKUP($S101,'(種目・作業用)'!$A$2:$D$46,3,FALSE))</f>
        <v/>
      </c>
      <c r="V101" s="1" t="str">
        <f>IF($S101="","",VLOOKUP($S101,'(種目・作業用)'!$A$2:$D$46,4,FALSE))</f>
        <v/>
      </c>
      <c r="W101" s="26" t="str">
        <f t="shared" si="24"/>
        <v/>
      </c>
      <c r="X101" s="2" t="str">
        <f t="shared" si="25"/>
        <v xml:space="preserve"> </v>
      </c>
      <c r="Y101" s="2" t="str">
        <f t="shared" si="26"/>
        <v/>
      </c>
      <c r="Z101" s="2" t="str">
        <f t="shared" si="21"/>
        <v/>
      </c>
      <c r="AA101" s="2" t="str">
        <f t="shared" si="27"/>
        <v/>
      </c>
      <c r="AB101" s="3" t="str">
        <f t="shared" si="32"/>
        <v/>
      </c>
      <c r="AC101" s="2" t="str">
        <f t="shared" si="28"/>
        <v/>
      </c>
      <c r="AD101" s="2" t="str">
        <f t="shared" si="29"/>
        <v/>
      </c>
      <c r="AE101" s="2"/>
      <c r="AF101" s="2" t="str">
        <f t="shared" si="30"/>
        <v/>
      </c>
      <c r="AG101" s="96" t="s">
        <v>903</v>
      </c>
      <c r="AI101" s="94" t="str">
        <f t="shared" si="31"/>
        <v>　</v>
      </c>
    </row>
    <row r="102" spans="1:35" ht="22.5" customHeight="1">
      <c r="A102" s="97">
        <v>66</v>
      </c>
      <c r="B102" s="12"/>
      <c r="C102" s="12"/>
      <c r="D102" s="12"/>
      <c r="E102" s="7"/>
      <c r="F102" s="12"/>
      <c r="G102" s="162"/>
      <c r="H102" s="163"/>
      <c r="I102" s="13"/>
      <c r="J102" s="14"/>
      <c r="K102" s="14"/>
      <c r="L102" s="14"/>
      <c r="M102" s="15"/>
      <c r="N102" s="16"/>
      <c r="R102" s="2" t="str">
        <f t="shared" si="22"/>
        <v/>
      </c>
      <c r="S102" s="25" t="str">
        <f t="shared" si="23"/>
        <v/>
      </c>
      <c r="T102" s="1" t="str">
        <f>IF($S102="","",VLOOKUP($S102,'(種目・作業用)'!$A$2:$D$46,2,FALSE))</f>
        <v/>
      </c>
      <c r="U102" s="1" t="str">
        <f>IF($S102="","",VLOOKUP($S102,'(種目・作業用)'!$A$2:$D$46,3,FALSE))</f>
        <v/>
      </c>
      <c r="V102" s="1" t="str">
        <f>IF($S102="","",VLOOKUP($S102,'(種目・作業用)'!$A$2:$D$46,4,FALSE))</f>
        <v/>
      </c>
      <c r="W102" s="26" t="str">
        <f t="shared" si="24"/>
        <v/>
      </c>
      <c r="X102" s="2" t="str">
        <f t="shared" si="25"/>
        <v xml:space="preserve"> </v>
      </c>
      <c r="Y102" s="2" t="str">
        <f t="shared" si="26"/>
        <v/>
      </c>
      <c r="Z102" s="2" t="str">
        <f t="shared" si="21"/>
        <v/>
      </c>
      <c r="AA102" s="2" t="str">
        <f t="shared" si="27"/>
        <v/>
      </c>
      <c r="AB102" s="3" t="str">
        <f t="shared" si="32"/>
        <v/>
      </c>
      <c r="AC102" s="2" t="str">
        <f t="shared" si="28"/>
        <v/>
      </c>
      <c r="AD102" s="2" t="str">
        <f t="shared" si="29"/>
        <v/>
      </c>
      <c r="AE102" s="2"/>
      <c r="AF102" s="2" t="str">
        <f t="shared" si="30"/>
        <v/>
      </c>
      <c r="AG102" s="96" t="s">
        <v>903</v>
      </c>
      <c r="AI102" s="94" t="str">
        <f t="shared" si="31"/>
        <v>　</v>
      </c>
    </row>
    <row r="103" spans="1:35" ht="22.5" customHeight="1">
      <c r="A103" s="97">
        <v>67</v>
      </c>
      <c r="B103" s="12"/>
      <c r="C103" s="12"/>
      <c r="D103" s="12"/>
      <c r="E103" s="7"/>
      <c r="F103" s="12"/>
      <c r="G103" s="162"/>
      <c r="H103" s="163"/>
      <c r="I103" s="13"/>
      <c r="J103" s="14"/>
      <c r="K103" s="14"/>
      <c r="L103" s="14"/>
      <c r="M103" s="15"/>
      <c r="N103" s="16"/>
      <c r="R103" s="2" t="str">
        <f t="shared" si="22"/>
        <v/>
      </c>
      <c r="S103" s="25" t="str">
        <f t="shared" si="23"/>
        <v/>
      </c>
      <c r="T103" s="1" t="str">
        <f>IF($S103="","",VLOOKUP($S103,'(種目・作業用)'!$A$2:$D$46,2,FALSE))</f>
        <v/>
      </c>
      <c r="U103" s="1" t="str">
        <f>IF($S103="","",VLOOKUP($S103,'(種目・作業用)'!$A$2:$D$46,3,FALSE))</f>
        <v/>
      </c>
      <c r="V103" s="1" t="str">
        <f>IF($S103="","",VLOOKUP($S103,'(種目・作業用)'!$A$2:$D$46,4,FALSE))</f>
        <v/>
      </c>
      <c r="W103" s="26" t="str">
        <f t="shared" si="24"/>
        <v/>
      </c>
      <c r="X103" s="2" t="str">
        <f t="shared" si="25"/>
        <v xml:space="preserve"> </v>
      </c>
      <c r="Y103" s="2" t="str">
        <f t="shared" si="26"/>
        <v/>
      </c>
      <c r="Z103" s="2" t="str">
        <f t="shared" si="21"/>
        <v/>
      </c>
      <c r="AA103" s="2" t="str">
        <f t="shared" si="27"/>
        <v/>
      </c>
      <c r="AB103" s="3" t="str">
        <f t="shared" si="32"/>
        <v/>
      </c>
      <c r="AC103" s="2" t="str">
        <f t="shared" si="28"/>
        <v/>
      </c>
      <c r="AD103" s="2" t="str">
        <f t="shared" si="29"/>
        <v/>
      </c>
      <c r="AE103" s="2"/>
      <c r="AF103" s="2" t="str">
        <f t="shared" si="30"/>
        <v/>
      </c>
      <c r="AG103" s="96" t="s">
        <v>903</v>
      </c>
      <c r="AI103" s="94" t="str">
        <f t="shared" si="31"/>
        <v>　</v>
      </c>
    </row>
    <row r="104" spans="1:35" ht="22.5" customHeight="1">
      <c r="A104" s="97">
        <v>68</v>
      </c>
      <c r="B104" s="12"/>
      <c r="C104" s="12"/>
      <c r="D104" s="12"/>
      <c r="E104" s="7"/>
      <c r="F104" s="12"/>
      <c r="G104" s="162"/>
      <c r="H104" s="163"/>
      <c r="I104" s="13"/>
      <c r="J104" s="14"/>
      <c r="K104" s="14"/>
      <c r="L104" s="14"/>
      <c r="M104" s="15"/>
      <c r="N104" s="16"/>
      <c r="R104" s="2" t="str">
        <f t="shared" si="22"/>
        <v/>
      </c>
      <c r="S104" s="25" t="str">
        <f t="shared" si="23"/>
        <v/>
      </c>
      <c r="T104" s="1" t="str">
        <f>IF($S104="","",VLOOKUP($S104,'(種目・作業用)'!$A$2:$D$46,2,FALSE))</f>
        <v/>
      </c>
      <c r="U104" s="1" t="str">
        <f>IF($S104="","",VLOOKUP($S104,'(種目・作業用)'!$A$2:$D$46,3,FALSE))</f>
        <v/>
      </c>
      <c r="V104" s="1" t="str">
        <f>IF($S104="","",VLOOKUP($S104,'(種目・作業用)'!$A$2:$D$46,4,FALSE))</f>
        <v/>
      </c>
      <c r="W104" s="26" t="str">
        <f t="shared" si="24"/>
        <v/>
      </c>
      <c r="X104" s="2" t="str">
        <f t="shared" si="25"/>
        <v xml:space="preserve"> </v>
      </c>
      <c r="Y104" s="2" t="str">
        <f t="shared" si="26"/>
        <v/>
      </c>
      <c r="Z104" s="2" t="str">
        <f t="shared" si="21"/>
        <v/>
      </c>
      <c r="AA104" s="2" t="str">
        <f t="shared" si="27"/>
        <v/>
      </c>
      <c r="AB104" s="3" t="str">
        <f t="shared" si="32"/>
        <v/>
      </c>
      <c r="AC104" s="2" t="str">
        <f t="shared" si="28"/>
        <v/>
      </c>
      <c r="AD104" s="2" t="str">
        <f t="shared" si="29"/>
        <v/>
      </c>
      <c r="AE104" s="2"/>
      <c r="AF104" s="2" t="str">
        <f t="shared" si="30"/>
        <v/>
      </c>
      <c r="AG104" s="96" t="s">
        <v>903</v>
      </c>
      <c r="AI104" s="94" t="str">
        <f t="shared" si="31"/>
        <v>　</v>
      </c>
    </row>
    <row r="105" spans="1:35" ht="22.5" customHeight="1">
      <c r="A105" s="97">
        <v>69</v>
      </c>
      <c r="B105" s="12"/>
      <c r="C105" s="12"/>
      <c r="D105" s="12"/>
      <c r="E105" s="7"/>
      <c r="F105" s="12"/>
      <c r="G105" s="162"/>
      <c r="H105" s="163"/>
      <c r="I105" s="13"/>
      <c r="J105" s="14"/>
      <c r="K105" s="14"/>
      <c r="L105" s="14"/>
      <c r="M105" s="15"/>
      <c r="N105" s="16"/>
      <c r="R105" s="2" t="str">
        <f t="shared" si="22"/>
        <v/>
      </c>
      <c r="S105" s="25" t="str">
        <f t="shared" si="23"/>
        <v/>
      </c>
      <c r="T105" s="1" t="str">
        <f>IF($S105="","",VLOOKUP($S105,'(種目・作業用)'!$A$2:$D$46,2,FALSE))</f>
        <v/>
      </c>
      <c r="U105" s="1" t="str">
        <f>IF($S105="","",VLOOKUP($S105,'(種目・作業用)'!$A$2:$D$46,3,FALSE))</f>
        <v/>
      </c>
      <c r="V105" s="1" t="str">
        <f>IF($S105="","",VLOOKUP($S105,'(種目・作業用)'!$A$2:$D$46,4,FALSE))</f>
        <v/>
      </c>
      <c r="W105" s="26" t="str">
        <f t="shared" si="24"/>
        <v/>
      </c>
      <c r="X105" s="2" t="str">
        <f t="shared" si="25"/>
        <v xml:space="preserve"> </v>
      </c>
      <c r="Y105" s="2" t="str">
        <f t="shared" si="26"/>
        <v/>
      </c>
      <c r="Z105" s="2" t="str">
        <f t="shared" si="21"/>
        <v/>
      </c>
      <c r="AA105" s="2" t="str">
        <f t="shared" si="27"/>
        <v/>
      </c>
      <c r="AB105" s="3" t="str">
        <f t="shared" si="32"/>
        <v/>
      </c>
      <c r="AC105" s="2" t="str">
        <f t="shared" si="28"/>
        <v/>
      </c>
      <c r="AD105" s="2" t="str">
        <f t="shared" si="29"/>
        <v/>
      </c>
      <c r="AE105" s="2"/>
      <c r="AF105" s="2" t="str">
        <f t="shared" si="30"/>
        <v/>
      </c>
      <c r="AG105" s="96" t="s">
        <v>903</v>
      </c>
      <c r="AI105" s="94" t="str">
        <f t="shared" si="31"/>
        <v>　</v>
      </c>
    </row>
    <row r="106" spans="1:35" ht="22.5" customHeight="1">
      <c r="A106" s="97">
        <v>70</v>
      </c>
      <c r="B106" s="12"/>
      <c r="C106" s="12"/>
      <c r="D106" s="12"/>
      <c r="E106" s="7"/>
      <c r="F106" s="12"/>
      <c r="G106" s="162"/>
      <c r="H106" s="163"/>
      <c r="I106" s="13"/>
      <c r="J106" s="14"/>
      <c r="K106" s="14"/>
      <c r="L106" s="14"/>
      <c r="M106" s="15"/>
      <c r="N106" s="16"/>
      <c r="R106" s="2" t="str">
        <f t="shared" si="22"/>
        <v/>
      </c>
      <c r="S106" s="25" t="str">
        <f t="shared" si="23"/>
        <v/>
      </c>
      <c r="T106" s="1" t="str">
        <f>IF($S106="","",VLOOKUP($S106,'(種目・作業用)'!$A$2:$D$46,2,FALSE))</f>
        <v/>
      </c>
      <c r="U106" s="1" t="str">
        <f>IF($S106="","",VLOOKUP($S106,'(種目・作業用)'!$A$2:$D$46,3,FALSE))</f>
        <v/>
      </c>
      <c r="V106" s="1" t="str">
        <f>IF($S106="","",VLOOKUP($S106,'(種目・作業用)'!$A$2:$D$46,4,FALSE))</f>
        <v/>
      </c>
      <c r="W106" s="26" t="str">
        <f t="shared" si="24"/>
        <v/>
      </c>
      <c r="X106" s="2" t="str">
        <f t="shared" si="25"/>
        <v xml:space="preserve"> </v>
      </c>
      <c r="Y106" s="2" t="str">
        <f t="shared" si="26"/>
        <v/>
      </c>
      <c r="Z106" s="2" t="str">
        <f t="shared" si="21"/>
        <v/>
      </c>
      <c r="AA106" s="2" t="str">
        <f t="shared" si="27"/>
        <v/>
      </c>
      <c r="AB106" s="3" t="str">
        <f t="shared" si="32"/>
        <v/>
      </c>
      <c r="AC106" s="2" t="str">
        <f t="shared" si="28"/>
        <v/>
      </c>
      <c r="AD106" s="2" t="str">
        <f t="shared" si="29"/>
        <v/>
      </c>
      <c r="AE106" s="2"/>
      <c r="AF106" s="2" t="str">
        <f t="shared" si="30"/>
        <v/>
      </c>
      <c r="AG106" s="96" t="s">
        <v>903</v>
      </c>
      <c r="AI106" s="94" t="str">
        <f t="shared" si="31"/>
        <v>　</v>
      </c>
    </row>
    <row r="107" spans="1:35" ht="22.5" customHeight="1">
      <c r="A107" s="97">
        <v>71</v>
      </c>
      <c r="B107" s="12"/>
      <c r="C107" s="12"/>
      <c r="D107" s="12"/>
      <c r="E107" s="7"/>
      <c r="F107" s="12"/>
      <c r="G107" s="162"/>
      <c r="H107" s="163"/>
      <c r="I107" s="13"/>
      <c r="J107" s="14"/>
      <c r="K107" s="14"/>
      <c r="L107" s="14"/>
      <c r="M107" s="15"/>
      <c r="N107" s="16"/>
      <c r="R107" s="2" t="str">
        <f t="shared" si="22"/>
        <v/>
      </c>
      <c r="S107" s="25" t="str">
        <f t="shared" si="23"/>
        <v/>
      </c>
      <c r="T107" s="1" t="str">
        <f>IF($S107="","",VLOOKUP($S107,'(種目・作業用)'!$A$2:$D$46,2,FALSE))</f>
        <v/>
      </c>
      <c r="U107" s="1" t="str">
        <f>IF($S107="","",VLOOKUP($S107,'(種目・作業用)'!$A$2:$D$46,3,FALSE))</f>
        <v/>
      </c>
      <c r="V107" s="1" t="str">
        <f>IF($S107="","",VLOOKUP($S107,'(種目・作業用)'!$A$2:$D$46,4,FALSE))</f>
        <v/>
      </c>
      <c r="W107" s="26" t="str">
        <f t="shared" si="24"/>
        <v/>
      </c>
      <c r="X107" s="2" t="str">
        <f t="shared" si="25"/>
        <v xml:space="preserve"> </v>
      </c>
      <c r="Y107" s="2" t="str">
        <f t="shared" si="26"/>
        <v/>
      </c>
      <c r="Z107" s="2" t="str">
        <f t="shared" si="21"/>
        <v/>
      </c>
      <c r="AA107" s="2" t="str">
        <f t="shared" si="27"/>
        <v/>
      </c>
      <c r="AB107" s="3" t="str">
        <f t="shared" si="32"/>
        <v/>
      </c>
      <c r="AC107" s="2" t="str">
        <f t="shared" si="28"/>
        <v/>
      </c>
      <c r="AD107" s="2" t="str">
        <f t="shared" si="29"/>
        <v/>
      </c>
      <c r="AE107" s="2"/>
      <c r="AF107" s="2" t="str">
        <f t="shared" si="30"/>
        <v/>
      </c>
      <c r="AG107" s="96" t="s">
        <v>903</v>
      </c>
      <c r="AI107" s="94" t="str">
        <f t="shared" si="31"/>
        <v>　</v>
      </c>
    </row>
    <row r="108" spans="1:35" ht="22.5" customHeight="1">
      <c r="A108" s="97">
        <v>72</v>
      </c>
      <c r="B108" s="12"/>
      <c r="C108" s="12"/>
      <c r="D108" s="12"/>
      <c r="E108" s="7"/>
      <c r="F108" s="12"/>
      <c r="G108" s="162"/>
      <c r="H108" s="163"/>
      <c r="I108" s="13"/>
      <c r="J108" s="14"/>
      <c r="K108" s="14"/>
      <c r="L108" s="14"/>
      <c r="M108" s="15"/>
      <c r="N108" s="16"/>
      <c r="R108" s="2" t="str">
        <f t="shared" si="22"/>
        <v/>
      </c>
      <c r="S108" s="25" t="str">
        <f t="shared" si="23"/>
        <v/>
      </c>
      <c r="T108" s="1" t="str">
        <f>IF($S108="","",VLOOKUP($S108,'(種目・作業用)'!$A$2:$D$46,2,FALSE))</f>
        <v/>
      </c>
      <c r="U108" s="1" t="str">
        <f>IF($S108="","",VLOOKUP($S108,'(種目・作業用)'!$A$2:$D$46,3,FALSE))</f>
        <v/>
      </c>
      <c r="V108" s="1" t="str">
        <f>IF($S108="","",VLOOKUP($S108,'(種目・作業用)'!$A$2:$D$46,4,FALSE))</f>
        <v/>
      </c>
      <c r="W108" s="26" t="str">
        <f t="shared" si="24"/>
        <v/>
      </c>
      <c r="X108" s="2" t="str">
        <f t="shared" si="25"/>
        <v xml:space="preserve"> </v>
      </c>
      <c r="Y108" s="2" t="str">
        <f t="shared" si="26"/>
        <v/>
      </c>
      <c r="Z108" s="2" t="str">
        <f t="shared" si="21"/>
        <v/>
      </c>
      <c r="AA108" s="2" t="str">
        <f t="shared" si="27"/>
        <v/>
      </c>
      <c r="AB108" s="3" t="str">
        <f t="shared" si="32"/>
        <v/>
      </c>
      <c r="AC108" s="2" t="str">
        <f t="shared" si="28"/>
        <v/>
      </c>
      <c r="AD108" s="2" t="str">
        <f t="shared" si="29"/>
        <v/>
      </c>
      <c r="AE108" s="2"/>
      <c r="AF108" s="2" t="str">
        <f t="shared" si="30"/>
        <v/>
      </c>
      <c r="AG108" s="96" t="s">
        <v>903</v>
      </c>
      <c r="AI108" s="94" t="str">
        <f t="shared" si="31"/>
        <v>　</v>
      </c>
    </row>
    <row r="109" spans="1:35" ht="22.5" customHeight="1">
      <c r="A109" s="97">
        <v>73</v>
      </c>
      <c r="B109" s="12"/>
      <c r="C109" s="12"/>
      <c r="D109" s="12"/>
      <c r="E109" s="7"/>
      <c r="F109" s="12"/>
      <c r="G109" s="162"/>
      <c r="H109" s="163"/>
      <c r="I109" s="13"/>
      <c r="J109" s="14"/>
      <c r="K109" s="14"/>
      <c r="L109" s="14"/>
      <c r="M109" s="15"/>
      <c r="N109" s="16"/>
      <c r="R109" s="2" t="str">
        <f t="shared" si="22"/>
        <v/>
      </c>
      <c r="S109" s="25" t="str">
        <f t="shared" si="23"/>
        <v/>
      </c>
      <c r="T109" s="1" t="str">
        <f>IF($S109="","",VLOOKUP($S109,'(種目・作業用)'!$A$2:$D$46,2,FALSE))</f>
        <v/>
      </c>
      <c r="U109" s="1" t="str">
        <f>IF($S109="","",VLOOKUP($S109,'(種目・作業用)'!$A$2:$D$46,3,FALSE))</f>
        <v/>
      </c>
      <c r="V109" s="1" t="str">
        <f>IF($S109="","",VLOOKUP($S109,'(種目・作業用)'!$A$2:$D$46,4,FALSE))</f>
        <v/>
      </c>
      <c r="W109" s="26" t="str">
        <f t="shared" si="24"/>
        <v/>
      </c>
      <c r="X109" s="2" t="str">
        <f t="shared" si="25"/>
        <v xml:space="preserve"> </v>
      </c>
      <c r="Y109" s="2" t="str">
        <f t="shared" si="26"/>
        <v/>
      </c>
      <c r="Z109" s="2" t="str">
        <f t="shared" si="21"/>
        <v/>
      </c>
      <c r="AA109" s="2" t="str">
        <f t="shared" si="27"/>
        <v/>
      </c>
      <c r="AB109" s="3" t="str">
        <f t="shared" si="32"/>
        <v/>
      </c>
      <c r="AC109" s="2" t="str">
        <f t="shared" si="28"/>
        <v/>
      </c>
      <c r="AD109" s="2" t="str">
        <f t="shared" si="29"/>
        <v/>
      </c>
      <c r="AE109" s="2"/>
      <c r="AF109" s="2" t="str">
        <f t="shared" si="30"/>
        <v/>
      </c>
      <c r="AG109" s="96" t="s">
        <v>903</v>
      </c>
      <c r="AI109" s="94" t="str">
        <f t="shared" si="31"/>
        <v>　</v>
      </c>
    </row>
    <row r="110" spans="1:35" ht="22.5" customHeight="1">
      <c r="A110" s="97">
        <v>74</v>
      </c>
      <c r="B110" s="12"/>
      <c r="C110" s="12"/>
      <c r="D110" s="12"/>
      <c r="E110" s="7"/>
      <c r="F110" s="12"/>
      <c r="G110" s="162"/>
      <c r="H110" s="163"/>
      <c r="I110" s="13"/>
      <c r="J110" s="14"/>
      <c r="K110" s="14"/>
      <c r="L110" s="14"/>
      <c r="M110" s="15"/>
      <c r="N110" s="16"/>
      <c r="R110" s="2" t="str">
        <f t="shared" si="22"/>
        <v/>
      </c>
      <c r="S110" s="25" t="str">
        <f t="shared" si="23"/>
        <v/>
      </c>
      <c r="T110" s="1" t="str">
        <f>IF($S110="","",VLOOKUP($S110,'(種目・作業用)'!$A$2:$D$46,2,FALSE))</f>
        <v/>
      </c>
      <c r="U110" s="1" t="str">
        <f>IF($S110="","",VLOOKUP($S110,'(種目・作業用)'!$A$2:$D$46,3,FALSE))</f>
        <v/>
      </c>
      <c r="V110" s="1" t="str">
        <f>IF($S110="","",VLOOKUP($S110,'(種目・作業用)'!$A$2:$D$46,4,FALSE))</f>
        <v/>
      </c>
      <c r="W110" s="26" t="str">
        <f t="shared" si="24"/>
        <v/>
      </c>
      <c r="X110" s="2" t="str">
        <f t="shared" si="25"/>
        <v xml:space="preserve"> </v>
      </c>
      <c r="Y110" s="2" t="str">
        <f t="shared" si="26"/>
        <v/>
      </c>
      <c r="Z110" s="2" t="str">
        <f t="shared" si="21"/>
        <v/>
      </c>
      <c r="AA110" s="2" t="str">
        <f t="shared" si="27"/>
        <v/>
      </c>
      <c r="AB110" s="3" t="str">
        <f t="shared" si="32"/>
        <v/>
      </c>
      <c r="AC110" s="2" t="str">
        <f t="shared" si="28"/>
        <v/>
      </c>
      <c r="AD110" s="2" t="str">
        <f t="shared" si="29"/>
        <v/>
      </c>
      <c r="AE110" s="2"/>
      <c r="AF110" s="2" t="str">
        <f t="shared" si="30"/>
        <v/>
      </c>
      <c r="AG110" s="96" t="s">
        <v>903</v>
      </c>
      <c r="AI110" s="94" t="str">
        <f t="shared" si="31"/>
        <v>　</v>
      </c>
    </row>
    <row r="111" spans="1:35" ht="22.5" customHeight="1">
      <c r="A111" s="98">
        <v>75</v>
      </c>
      <c r="B111" s="12"/>
      <c r="C111" s="12"/>
      <c r="D111" s="12"/>
      <c r="E111" s="7"/>
      <c r="F111" s="12"/>
      <c r="G111" s="162"/>
      <c r="H111" s="163"/>
      <c r="I111" s="13"/>
      <c r="J111" s="14"/>
      <c r="K111" s="14"/>
      <c r="L111" s="14"/>
      <c r="M111" s="15"/>
      <c r="N111" s="16"/>
      <c r="R111" s="2" t="str">
        <f t="shared" si="22"/>
        <v/>
      </c>
      <c r="S111" s="25" t="str">
        <f t="shared" si="23"/>
        <v/>
      </c>
      <c r="T111" s="1" t="str">
        <f>IF($S111="","",VLOOKUP($S111,'(種目・作業用)'!$A$2:$D$46,2,FALSE))</f>
        <v/>
      </c>
      <c r="U111" s="1" t="str">
        <f>IF($S111="","",VLOOKUP($S111,'(種目・作業用)'!$A$2:$D$46,3,FALSE))</f>
        <v/>
      </c>
      <c r="V111" s="1" t="str">
        <f>IF($S111="","",VLOOKUP($S111,'(種目・作業用)'!$A$2:$D$46,4,FALSE))</f>
        <v/>
      </c>
      <c r="W111" s="26" t="str">
        <f t="shared" si="24"/>
        <v/>
      </c>
      <c r="X111" s="2" t="str">
        <f t="shared" si="25"/>
        <v xml:space="preserve"> </v>
      </c>
      <c r="Y111" s="2" t="str">
        <f t="shared" si="26"/>
        <v/>
      </c>
      <c r="Z111" s="2" t="str">
        <f t="shared" si="21"/>
        <v/>
      </c>
      <c r="AA111" s="2" t="str">
        <f t="shared" si="27"/>
        <v/>
      </c>
      <c r="AB111" s="3" t="str">
        <f t="shared" si="32"/>
        <v/>
      </c>
      <c r="AC111" s="2" t="str">
        <f t="shared" si="28"/>
        <v/>
      </c>
      <c r="AD111" s="2" t="str">
        <f t="shared" si="29"/>
        <v/>
      </c>
      <c r="AE111" s="2"/>
      <c r="AF111" s="2" t="str">
        <f t="shared" si="30"/>
        <v/>
      </c>
      <c r="AG111" s="96" t="s">
        <v>903</v>
      </c>
      <c r="AI111" s="94" t="str">
        <f t="shared" si="31"/>
        <v>　</v>
      </c>
    </row>
    <row r="112" spans="1:35" ht="22.5" customHeight="1">
      <c r="A112" s="99"/>
      <c r="B112" s="100"/>
      <c r="C112" s="100"/>
      <c r="D112" s="100"/>
      <c r="E112" s="100"/>
      <c r="F112" s="100"/>
      <c r="G112" s="101" t="s">
        <v>1373</v>
      </c>
      <c r="H112" s="169">
        <f>基礎データ!$C$5</f>
        <v>0</v>
      </c>
      <c r="I112" s="169"/>
      <c r="J112" s="169"/>
      <c r="K112" s="169"/>
      <c r="L112" s="169"/>
      <c r="M112" s="169"/>
      <c r="N112" s="102" t="s">
        <v>14</v>
      </c>
      <c r="Z112" s="2"/>
      <c r="AB112" s="24"/>
      <c r="AD112" s="2"/>
      <c r="AI112" s="94"/>
    </row>
    <row r="113" spans="1:35" ht="7.5" customHeight="1">
      <c r="A113" s="82"/>
      <c r="B113" s="82"/>
      <c r="C113" s="82"/>
      <c r="D113" s="82"/>
      <c r="E113" s="82"/>
      <c r="F113" s="82"/>
      <c r="G113" s="83"/>
      <c r="H113" s="84"/>
      <c r="I113" s="84"/>
      <c r="J113" s="84"/>
      <c r="K113" s="84"/>
      <c r="L113" s="84"/>
      <c r="M113" s="84"/>
      <c r="N113" s="85"/>
      <c r="Z113" s="2"/>
      <c r="AB113" s="24"/>
      <c r="AD113" s="2"/>
      <c r="AI113" s="94"/>
    </row>
    <row r="114" spans="1:35" ht="22.5" customHeight="1">
      <c r="A114" s="159" t="s">
        <v>1115</v>
      </c>
      <c r="B114" s="159"/>
      <c r="C114" s="159"/>
      <c r="D114" s="159"/>
      <c r="E114" s="159"/>
      <c r="F114" s="159"/>
      <c r="G114" s="159"/>
      <c r="H114" s="159"/>
      <c r="I114" s="159"/>
      <c r="J114" s="159"/>
      <c r="K114" s="159"/>
      <c r="L114" s="159"/>
      <c r="M114" s="159"/>
      <c r="N114" s="159"/>
      <c r="Z114" s="2"/>
      <c r="AB114" s="24"/>
      <c r="AD114" s="2"/>
      <c r="AI114" s="94"/>
    </row>
    <row r="115" spans="1:35" ht="7.5" customHeight="1">
      <c r="A115" s="86"/>
      <c r="B115" s="86"/>
      <c r="C115" s="86"/>
      <c r="D115" s="86"/>
      <c r="E115" s="86"/>
      <c r="F115" s="86"/>
      <c r="G115" s="86"/>
      <c r="H115" s="86"/>
      <c r="I115" s="86"/>
      <c r="J115" s="86"/>
      <c r="K115" s="86"/>
      <c r="L115" s="86"/>
      <c r="M115" s="86"/>
      <c r="N115" s="86"/>
      <c r="Z115" s="2"/>
      <c r="AB115" s="24"/>
      <c r="AD115" s="2"/>
      <c r="AI115" s="94"/>
    </row>
    <row r="116" spans="1:35">
      <c r="A116" s="86"/>
      <c r="B116" s="86"/>
      <c r="C116" s="86" t="s">
        <v>15</v>
      </c>
      <c r="D116" s="86"/>
      <c r="E116" s="86"/>
      <c r="F116" s="86"/>
      <c r="G116" s="86"/>
      <c r="H116" s="86"/>
      <c r="I116" s="86"/>
      <c r="J116" s="86"/>
      <c r="K116" s="86"/>
      <c r="L116" s="86"/>
      <c r="M116" s="86"/>
      <c r="N116" s="86"/>
      <c r="Z116" s="2"/>
      <c r="AB116" s="24"/>
      <c r="AD116" s="2"/>
      <c r="AI116" s="94"/>
    </row>
    <row r="117" spans="1:35">
      <c r="A117" s="86"/>
      <c r="B117" s="86"/>
      <c r="C117" s="86"/>
      <c r="D117" s="86"/>
      <c r="E117" s="86"/>
      <c r="F117" s="86"/>
      <c r="G117" s="86"/>
      <c r="H117" s="86"/>
      <c r="I117" s="86"/>
      <c r="J117" s="86"/>
      <c r="K117" s="86"/>
      <c r="L117" s="86"/>
      <c r="M117" s="86"/>
      <c r="N117" s="86"/>
      <c r="Z117" s="2"/>
      <c r="AB117" s="24"/>
      <c r="AD117" s="2"/>
      <c r="AI117" s="94"/>
    </row>
    <row r="118" spans="1:35">
      <c r="A118" s="86"/>
      <c r="B118" s="86"/>
      <c r="C118" s="168" t="str">
        <f>$C$38</f>
        <v>2018年   月   日</v>
      </c>
      <c r="D118" s="168"/>
      <c r="E118" s="86"/>
      <c r="F118" s="86"/>
      <c r="G118" s="86"/>
      <c r="H118" s="86"/>
      <c r="I118" s="86"/>
      <c r="J118" s="86"/>
      <c r="K118" s="86"/>
      <c r="L118" s="86"/>
      <c r="M118" s="86"/>
      <c r="N118" s="86"/>
      <c r="Z118" s="2"/>
      <c r="AB118" s="24"/>
      <c r="AD118" s="2"/>
      <c r="AI118" s="94"/>
    </row>
    <row r="119" spans="1:35" ht="22.5" customHeight="1">
      <c r="A119" s="86"/>
      <c r="B119" s="86"/>
      <c r="C119" s="86"/>
      <c r="D119" s="86"/>
      <c r="E119" s="159">
        <f>基礎データ!$C$2</f>
        <v>0</v>
      </c>
      <c r="F119" s="159"/>
      <c r="G119" s="159"/>
      <c r="H119" s="159"/>
      <c r="I119" s="159"/>
      <c r="J119" s="159"/>
      <c r="K119" s="159"/>
      <c r="L119" s="159"/>
      <c r="M119" s="86"/>
      <c r="N119" s="86"/>
      <c r="Z119" s="2"/>
      <c r="AB119" s="24"/>
      <c r="AD119" s="2"/>
      <c r="AI119" s="94"/>
    </row>
    <row r="120" spans="1:35" ht="22.5" customHeight="1">
      <c r="A120" s="86"/>
      <c r="B120" s="86"/>
      <c r="C120" s="86"/>
      <c r="D120" s="86"/>
      <c r="E120" s="86"/>
      <c r="F120" s="86"/>
      <c r="G120" s="104" t="s">
        <v>17</v>
      </c>
      <c r="H120" s="159">
        <f>基礎データ!$C$4</f>
        <v>0</v>
      </c>
      <c r="I120" s="159"/>
      <c r="J120" s="159"/>
      <c r="K120" s="159"/>
      <c r="L120" s="159"/>
      <c r="M120" s="105" t="s">
        <v>14</v>
      </c>
      <c r="N120" s="86"/>
      <c r="Z120" s="2"/>
      <c r="AB120" s="24"/>
      <c r="AD120" s="2"/>
      <c r="AI120" s="94"/>
    </row>
    <row r="121" spans="1:35" ht="32.25" customHeight="1">
      <c r="A121" s="197" t="str">
        <f>A1</f>
        <v>山形陸上競技協会第47回強化記録会　参加申込書（個人種目）</v>
      </c>
      <c r="B121" s="197"/>
      <c r="C121" s="197"/>
      <c r="D121" s="197"/>
      <c r="E121" s="197"/>
      <c r="F121" s="197"/>
      <c r="G121" s="197"/>
      <c r="H121" s="197"/>
      <c r="I121" s="197"/>
      <c r="J121" s="197"/>
      <c r="K121" s="197"/>
      <c r="L121" s="197"/>
      <c r="M121" s="197"/>
      <c r="N121" s="197"/>
      <c r="Z121" s="2"/>
      <c r="AB121" s="24"/>
      <c r="AD121" s="2"/>
      <c r="AI121" s="94"/>
    </row>
    <row r="122" spans="1:35" ht="7.5" customHeight="1">
      <c r="A122" s="86"/>
      <c r="B122" s="86"/>
      <c r="C122" s="86"/>
      <c r="D122" s="86"/>
      <c r="E122" s="86"/>
      <c r="F122" s="86"/>
      <c r="G122" s="86"/>
      <c r="H122" s="86"/>
      <c r="I122" s="86"/>
      <c r="J122" s="86"/>
      <c r="K122" s="86"/>
      <c r="L122" s="86"/>
      <c r="M122" s="86"/>
      <c r="N122" s="86"/>
      <c r="Z122" s="2"/>
      <c r="AB122" s="24"/>
      <c r="AD122" s="2"/>
      <c r="AI122" s="94"/>
    </row>
    <row r="123" spans="1:35" ht="22.5" customHeight="1">
      <c r="A123" s="184" t="s">
        <v>0</v>
      </c>
      <c r="B123" s="185"/>
      <c r="C123" s="186">
        <f>基礎データ!$C$2</f>
        <v>0</v>
      </c>
      <c r="D123" s="187"/>
      <c r="E123" s="187"/>
      <c r="F123" s="187"/>
      <c r="G123" s="188"/>
      <c r="H123" s="184" t="s">
        <v>12</v>
      </c>
      <c r="I123" s="185"/>
      <c r="J123" s="189">
        <f>基礎データ!$C$6</f>
        <v>0</v>
      </c>
      <c r="K123" s="190"/>
      <c r="L123" s="190"/>
      <c r="M123" s="190"/>
      <c r="N123" s="191"/>
      <c r="P123" s="90" t="s">
        <v>1579</v>
      </c>
      <c r="Q123" s="90">
        <f>COUNTIF(F127:F151,"男")</f>
        <v>0</v>
      </c>
      <c r="Z123" s="2"/>
      <c r="AB123" s="24"/>
      <c r="AD123" s="2"/>
      <c r="AI123" s="94"/>
    </row>
    <row r="124" spans="1:35" ht="22.5" customHeight="1">
      <c r="A124" s="174" t="s">
        <v>1340</v>
      </c>
      <c r="B124" s="175"/>
      <c r="C124" s="176">
        <f>基礎データ!$C$8</f>
        <v>0</v>
      </c>
      <c r="D124" s="177"/>
      <c r="E124" s="177"/>
      <c r="F124" s="177"/>
      <c r="G124" s="178"/>
      <c r="H124" s="179" t="s">
        <v>16</v>
      </c>
      <c r="I124" s="180"/>
      <c r="J124" s="181">
        <f>基礎データ!$C$7</f>
        <v>0</v>
      </c>
      <c r="K124" s="182"/>
      <c r="L124" s="182"/>
      <c r="M124" s="182"/>
      <c r="N124" s="183"/>
      <c r="P124" s="90" t="s">
        <v>1580</v>
      </c>
      <c r="Q124" s="90">
        <f>COUNTIF(F127:F151,"女")</f>
        <v>0</v>
      </c>
      <c r="Z124" s="2"/>
      <c r="AB124" s="24"/>
      <c r="AD124" s="2"/>
      <c r="AI124" s="94"/>
    </row>
    <row r="125" spans="1:35" ht="17.25" customHeight="1">
      <c r="A125" s="172"/>
      <c r="B125" s="160" t="s">
        <v>1</v>
      </c>
      <c r="C125" s="160" t="s">
        <v>2</v>
      </c>
      <c r="D125" s="160"/>
      <c r="E125" s="160" t="s">
        <v>3</v>
      </c>
      <c r="F125" s="160" t="s">
        <v>4</v>
      </c>
      <c r="G125" s="164" t="s">
        <v>846</v>
      </c>
      <c r="H125" s="165"/>
      <c r="I125" s="160" t="s">
        <v>9</v>
      </c>
      <c r="J125" s="160"/>
      <c r="K125" s="160"/>
      <c r="L125" s="160"/>
      <c r="M125" s="160"/>
      <c r="N125" s="192" t="s">
        <v>6</v>
      </c>
      <c r="Z125" s="2"/>
      <c r="AB125" s="24"/>
      <c r="AD125" s="2"/>
      <c r="AI125" s="94"/>
    </row>
    <row r="126" spans="1:35" ht="17.25" customHeight="1" thickBot="1">
      <c r="A126" s="173"/>
      <c r="B126" s="161"/>
      <c r="C126" s="93" t="s">
        <v>11</v>
      </c>
      <c r="D126" s="93" t="s">
        <v>10</v>
      </c>
      <c r="E126" s="161"/>
      <c r="F126" s="161"/>
      <c r="G126" s="166"/>
      <c r="H126" s="167"/>
      <c r="I126" s="161"/>
      <c r="J126" s="161"/>
      <c r="K126" s="161"/>
      <c r="L126" s="161"/>
      <c r="M126" s="161"/>
      <c r="N126" s="193"/>
      <c r="Z126" s="2"/>
      <c r="AB126" s="24"/>
      <c r="AD126" s="2"/>
      <c r="AI126" s="94"/>
    </row>
    <row r="127" spans="1:35" ht="22.5" customHeight="1" thickTop="1">
      <c r="A127" s="95">
        <v>76</v>
      </c>
      <c r="B127" s="7"/>
      <c r="C127" s="7"/>
      <c r="D127" s="7"/>
      <c r="E127" s="7"/>
      <c r="F127" s="7"/>
      <c r="G127" s="170"/>
      <c r="H127" s="171"/>
      <c r="I127" s="8"/>
      <c r="J127" s="9"/>
      <c r="K127" s="9"/>
      <c r="L127" s="9"/>
      <c r="M127" s="10"/>
      <c r="N127" s="11"/>
      <c r="R127" s="2" t="str">
        <f t="shared" ref="R127:R151" si="33">IF(ISBLANK(B127),"",VLOOKUP(CONCATENATE($AB$4,F127),$R$202:$S$211,2,FALSE)+B127*100)</f>
        <v/>
      </c>
      <c r="S127" s="25" t="str">
        <f t="shared" ref="S127:S151" si="34">IF(ISBLANK(G127),"",G127)</f>
        <v/>
      </c>
      <c r="T127" s="1" t="str">
        <f>IF($S127="","",VLOOKUP($S127,'(種目・作業用)'!$A$2:$D$46,2,FALSE))</f>
        <v/>
      </c>
      <c r="U127" s="1" t="str">
        <f>IF($S127="","",VLOOKUP($S127,'(種目・作業用)'!$A$2:$D$46,3,FALSE))</f>
        <v/>
      </c>
      <c r="V127" s="1" t="str">
        <f>IF($S127="","",VLOOKUP($S127,'(種目・作業用)'!$A$2:$D$46,4,FALSE))</f>
        <v/>
      </c>
      <c r="W127" s="26" t="str">
        <f t="shared" ref="W127:W151" si="35">IF(ISNUMBER(R127),IF(LEN(I127)=2,CONCATENATE("0",I127,K127,M127),IF(LEN(I127)=1,CONCATENATE("00",I127,K127,M127),CONCATENATE("000",K127,M127))),"")</f>
        <v/>
      </c>
      <c r="X127" s="2" t="str">
        <f t="shared" ref="X127:X151" si="36">IF(W127="000",V127,CONCATENATE(V127," ",W127))</f>
        <v xml:space="preserve"> </v>
      </c>
      <c r="Y127" s="2" t="str">
        <f t="shared" ref="Y127:Y151" si="37">IF(ISBLANK(B127),"",B127)</f>
        <v/>
      </c>
      <c r="Z127" s="2" t="str">
        <f t="shared" si="21"/>
        <v/>
      </c>
      <c r="AA127" s="2" t="str">
        <f t="shared" ref="AA127:AA151" si="38">IF(ISNUMBER(Y127),D127,"")</f>
        <v/>
      </c>
      <c r="AB127" s="3" t="str">
        <f>IF(ISNUMBER(Y127),VLOOKUP(AG127,$AG$201:$AH$248,2,FALSE),"")</f>
        <v/>
      </c>
      <c r="AC127" s="2" t="str">
        <f t="shared" ref="AC127:AC151" si="39">IF(ISNUMBER(Y127),$AC$4,"")</f>
        <v/>
      </c>
      <c r="AD127" s="2" t="str">
        <f t="shared" si="29"/>
        <v/>
      </c>
      <c r="AE127" s="2"/>
      <c r="AF127" s="2" t="str">
        <f t="shared" ref="AF127:AF151" si="40">IF(ISNUMBER(Y127),$AA$4,"")</f>
        <v/>
      </c>
      <c r="AG127" s="96" t="s">
        <v>903</v>
      </c>
      <c r="AI127" s="94" t="str">
        <f t="shared" si="31"/>
        <v>　</v>
      </c>
    </row>
    <row r="128" spans="1:35" ht="22.5" customHeight="1">
      <c r="A128" s="97">
        <v>77</v>
      </c>
      <c r="B128" s="12"/>
      <c r="C128" s="12"/>
      <c r="D128" s="12"/>
      <c r="E128" s="7"/>
      <c r="F128" s="12"/>
      <c r="G128" s="162"/>
      <c r="H128" s="163"/>
      <c r="I128" s="13"/>
      <c r="J128" s="14"/>
      <c r="K128" s="14"/>
      <c r="L128" s="14"/>
      <c r="M128" s="15"/>
      <c r="N128" s="16"/>
      <c r="R128" s="2" t="str">
        <f t="shared" si="33"/>
        <v/>
      </c>
      <c r="S128" s="25" t="str">
        <f t="shared" si="34"/>
        <v/>
      </c>
      <c r="T128" s="1" t="str">
        <f>IF($S128="","",VLOOKUP($S128,'(種目・作業用)'!$A$2:$D$46,2,FALSE))</f>
        <v/>
      </c>
      <c r="U128" s="1" t="str">
        <f>IF($S128="","",VLOOKUP($S128,'(種目・作業用)'!$A$2:$D$46,3,FALSE))</f>
        <v/>
      </c>
      <c r="V128" s="1" t="str">
        <f>IF($S128="","",VLOOKUP($S128,'(種目・作業用)'!$A$2:$D$46,4,FALSE))</f>
        <v/>
      </c>
      <c r="W128" s="26" t="str">
        <f t="shared" si="35"/>
        <v/>
      </c>
      <c r="X128" s="2" t="str">
        <f t="shared" si="36"/>
        <v xml:space="preserve"> </v>
      </c>
      <c r="Y128" s="2" t="str">
        <f t="shared" si="37"/>
        <v/>
      </c>
      <c r="Z128" s="2" t="str">
        <f t="shared" si="21"/>
        <v/>
      </c>
      <c r="AA128" s="2" t="str">
        <f t="shared" si="38"/>
        <v/>
      </c>
      <c r="AB128" s="3" t="str">
        <f t="shared" ref="AB128:AB151" si="41">IF(ISNUMBER(Y128),VLOOKUP(AG128,$AG$201:$AH$248,2,FALSE),"")</f>
        <v/>
      </c>
      <c r="AC128" s="2" t="str">
        <f t="shared" si="39"/>
        <v/>
      </c>
      <c r="AD128" s="2" t="str">
        <f t="shared" si="29"/>
        <v/>
      </c>
      <c r="AE128" s="2"/>
      <c r="AF128" s="2" t="str">
        <f t="shared" si="40"/>
        <v/>
      </c>
      <c r="AG128" s="96" t="s">
        <v>903</v>
      </c>
      <c r="AI128" s="94" t="str">
        <f t="shared" si="31"/>
        <v>　</v>
      </c>
    </row>
    <row r="129" spans="1:35" ht="22.5" customHeight="1">
      <c r="A129" s="97">
        <v>78</v>
      </c>
      <c r="B129" s="12"/>
      <c r="C129" s="12"/>
      <c r="D129" s="12"/>
      <c r="E129" s="7"/>
      <c r="F129" s="12"/>
      <c r="G129" s="162"/>
      <c r="H129" s="163"/>
      <c r="I129" s="13"/>
      <c r="J129" s="14"/>
      <c r="K129" s="14"/>
      <c r="L129" s="14"/>
      <c r="M129" s="15"/>
      <c r="N129" s="16"/>
      <c r="R129" s="2" t="str">
        <f t="shared" si="33"/>
        <v/>
      </c>
      <c r="S129" s="25" t="str">
        <f t="shared" si="34"/>
        <v/>
      </c>
      <c r="T129" s="1" t="str">
        <f>IF($S129="","",VLOOKUP($S129,'(種目・作業用)'!$A$2:$D$46,2,FALSE))</f>
        <v/>
      </c>
      <c r="U129" s="1" t="str">
        <f>IF($S129="","",VLOOKUP($S129,'(種目・作業用)'!$A$2:$D$46,3,FALSE))</f>
        <v/>
      </c>
      <c r="V129" s="1" t="str">
        <f>IF($S129="","",VLOOKUP($S129,'(種目・作業用)'!$A$2:$D$46,4,FALSE))</f>
        <v/>
      </c>
      <c r="W129" s="26" t="str">
        <f t="shared" si="35"/>
        <v/>
      </c>
      <c r="X129" s="2" t="str">
        <f t="shared" si="36"/>
        <v xml:space="preserve"> </v>
      </c>
      <c r="Y129" s="2" t="str">
        <f t="shared" si="37"/>
        <v/>
      </c>
      <c r="Z129" s="2" t="str">
        <f t="shared" si="21"/>
        <v/>
      </c>
      <c r="AA129" s="2" t="str">
        <f t="shared" si="38"/>
        <v/>
      </c>
      <c r="AB129" s="3" t="str">
        <f t="shared" si="41"/>
        <v/>
      </c>
      <c r="AC129" s="2" t="str">
        <f t="shared" si="39"/>
        <v/>
      </c>
      <c r="AD129" s="2" t="str">
        <f t="shared" si="29"/>
        <v/>
      </c>
      <c r="AE129" s="2"/>
      <c r="AF129" s="2" t="str">
        <f t="shared" si="40"/>
        <v/>
      </c>
      <c r="AG129" s="96" t="s">
        <v>903</v>
      </c>
      <c r="AI129" s="94" t="str">
        <f t="shared" si="31"/>
        <v>　</v>
      </c>
    </row>
    <row r="130" spans="1:35" ht="22.5" customHeight="1">
      <c r="A130" s="97">
        <v>79</v>
      </c>
      <c r="B130" s="12"/>
      <c r="C130" s="12"/>
      <c r="D130" s="12"/>
      <c r="E130" s="7"/>
      <c r="F130" s="12"/>
      <c r="G130" s="162"/>
      <c r="H130" s="163"/>
      <c r="I130" s="13"/>
      <c r="J130" s="14"/>
      <c r="K130" s="14"/>
      <c r="L130" s="14"/>
      <c r="M130" s="15"/>
      <c r="N130" s="16"/>
      <c r="R130" s="2" t="str">
        <f t="shared" si="33"/>
        <v/>
      </c>
      <c r="S130" s="25" t="str">
        <f t="shared" si="34"/>
        <v/>
      </c>
      <c r="T130" s="1" t="str">
        <f>IF($S130="","",VLOOKUP($S130,'(種目・作業用)'!$A$2:$D$46,2,FALSE))</f>
        <v/>
      </c>
      <c r="U130" s="1" t="str">
        <f>IF($S130="","",VLOOKUP($S130,'(種目・作業用)'!$A$2:$D$46,3,FALSE))</f>
        <v/>
      </c>
      <c r="V130" s="1" t="str">
        <f>IF($S130="","",VLOOKUP($S130,'(種目・作業用)'!$A$2:$D$46,4,FALSE))</f>
        <v/>
      </c>
      <c r="W130" s="26" t="str">
        <f t="shared" si="35"/>
        <v/>
      </c>
      <c r="X130" s="2" t="str">
        <f t="shared" si="36"/>
        <v xml:space="preserve"> </v>
      </c>
      <c r="Y130" s="2" t="str">
        <f t="shared" si="37"/>
        <v/>
      </c>
      <c r="Z130" s="2" t="str">
        <f t="shared" si="21"/>
        <v/>
      </c>
      <c r="AA130" s="2" t="str">
        <f t="shared" si="38"/>
        <v/>
      </c>
      <c r="AB130" s="3" t="str">
        <f t="shared" si="41"/>
        <v/>
      </c>
      <c r="AC130" s="2" t="str">
        <f t="shared" si="39"/>
        <v/>
      </c>
      <c r="AD130" s="2" t="str">
        <f t="shared" si="29"/>
        <v/>
      </c>
      <c r="AE130" s="2"/>
      <c r="AF130" s="2" t="str">
        <f t="shared" si="40"/>
        <v/>
      </c>
      <c r="AG130" s="96" t="s">
        <v>903</v>
      </c>
      <c r="AI130" s="94" t="str">
        <f t="shared" si="31"/>
        <v>　</v>
      </c>
    </row>
    <row r="131" spans="1:35" ht="22.5" customHeight="1">
      <c r="A131" s="97">
        <v>80</v>
      </c>
      <c r="B131" s="12"/>
      <c r="C131" s="12"/>
      <c r="D131" s="12"/>
      <c r="E131" s="7"/>
      <c r="F131" s="12"/>
      <c r="G131" s="162"/>
      <c r="H131" s="163"/>
      <c r="I131" s="13"/>
      <c r="J131" s="14"/>
      <c r="K131" s="14"/>
      <c r="L131" s="14"/>
      <c r="M131" s="15"/>
      <c r="N131" s="16"/>
      <c r="R131" s="2" t="str">
        <f t="shared" si="33"/>
        <v/>
      </c>
      <c r="S131" s="25" t="str">
        <f t="shared" si="34"/>
        <v/>
      </c>
      <c r="T131" s="1" t="str">
        <f>IF($S131="","",VLOOKUP($S131,'(種目・作業用)'!$A$2:$D$46,2,FALSE))</f>
        <v/>
      </c>
      <c r="U131" s="1" t="str">
        <f>IF($S131="","",VLOOKUP($S131,'(種目・作業用)'!$A$2:$D$46,3,FALSE))</f>
        <v/>
      </c>
      <c r="V131" s="1" t="str">
        <f>IF($S131="","",VLOOKUP($S131,'(種目・作業用)'!$A$2:$D$46,4,FALSE))</f>
        <v/>
      </c>
      <c r="W131" s="26" t="str">
        <f t="shared" si="35"/>
        <v/>
      </c>
      <c r="X131" s="2" t="str">
        <f t="shared" si="36"/>
        <v xml:space="preserve"> </v>
      </c>
      <c r="Y131" s="2" t="str">
        <f t="shared" si="37"/>
        <v/>
      </c>
      <c r="Z131" s="2" t="str">
        <f t="shared" si="21"/>
        <v/>
      </c>
      <c r="AA131" s="2" t="str">
        <f t="shared" si="38"/>
        <v/>
      </c>
      <c r="AB131" s="3" t="str">
        <f t="shared" si="41"/>
        <v/>
      </c>
      <c r="AC131" s="2" t="str">
        <f t="shared" si="39"/>
        <v/>
      </c>
      <c r="AD131" s="2" t="str">
        <f t="shared" si="29"/>
        <v/>
      </c>
      <c r="AE131" s="2"/>
      <c r="AF131" s="2" t="str">
        <f t="shared" si="40"/>
        <v/>
      </c>
      <c r="AG131" s="96" t="s">
        <v>903</v>
      </c>
      <c r="AI131" s="94" t="str">
        <f t="shared" si="31"/>
        <v>　</v>
      </c>
    </row>
    <row r="132" spans="1:35" ht="22.5" customHeight="1">
      <c r="A132" s="97">
        <v>81</v>
      </c>
      <c r="B132" s="12"/>
      <c r="C132" s="12"/>
      <c r="D132" s="12"/>
      <c r="E132" s="7"/>
      <c r="F132" s="12"/>
      <c r="G132" s="162"/>
      <c r="H132" s="163"/>
      <c r="I132" s="13"/>
      <c r="J132" s="14"/>
      <c r="K132" s="14"/>
      <c r="L132" s="14"/>
      <c r="M132" s="15"/>
      <c r="N132" s="16"/>
      <c r="R132" s="2" t="str">
        <f t="shared" si="33"/>
        <v/>
      </c>
      <c r="S132" s="25" t="str">
        <f t="shared" si="34"/>
        <v/>
      </c>
      <c r="T132" s="1" t="str">
        <f>IF($S132="","",VLOOKUP($S132,'(種目・作業用)'!$A$2:$D$46,2,FALSE))</f>
        <v/>
      </c>
      <c r="U132" s="1" t="str">
        <f>IF($S132="","",VLOOKUP($S132,'(種目・作業用)'!$A$2:$D$46,3,FALSE))</f>
        <v/>
      </c>
      <c r="V132" s="1" t="str">
        <f>IF($S132="","",VLOOKUP($S132,'(種目・作業用)'!$A$2:$D$46,4,FALSE))</f>
        <v/>
      </c>
      <c r="W132" s="26" t="str">
        <f t="shared" si="35"/>
        <v/>
      </c>
      <c r="X132" s="2" t="str">
        <f t="shared" si="36"/>
        <v xml:space="preserve"> </v>
      </c>
      <c r="Y132" s="2" t="str">
        <f t="shared" si="37"/>
        <v/>
      </c>
      <c r="Z132" s="2" t="str">
        <f t="shared" si="21"/>
        <v/>
      </c>
      <c r="AA132" s="2" t="str">
        <f t="shared" si="38"/>
        <v/>
      </c>
      <c r="AB132" s="3" t="str">
        <f t="shared" si="41"/>
        <v/>
      </c>
      <c r="AC132" s="2" t="str">
        <f t="shared" si="39"/>
        <v/>
      </c>
      <c r="AD132" s="2" t="str">
        <f t="shared" si="29"/>
        <v/>
      </c>
      <c r="AE132" s="2"/>
      <c r="AF132" s="2" t="str">
        <f t="shared" si="40"/>
        <v/>
      </c>
      <c r="AG132" s="96" t="s">
        <v>903</v>
      </c>
      <c r="AI132" s="94" t="str">
        <f t="shared" si="31"/>
        <v>　</v>
      </c>
    </row>
    <row r="133" spans="1:35" ht="22.5" customHeight="1">
      <c r="A133" s="97">
        <v>82</v>
      </c>
      <c r="B133" s="12"/>
      <c r="C133" s="12"/>
      <c r="D133" s="12"/>
      <c r="E133" s="7"/>
      <c r="F133" s="12"/>
      <c r="G133" s="162"/>
      <c r="H133" s="163"/>
      <c r="I133" s="13"/>
      <c r="J133" s="14"/>
      <c r="K133" s="14"/>
      <c r="L133" s="14"/>
      <c r="M133" s="15"/>
      <c r="N133" s="16"/>
      <c r="R133" s="2" t="str">
        <f t="shared" si="33"/>
        <v/>
      </c>
      <c r="S133" s="25" t="str">
        <f t="shared" si="34"/>
        <v/>
      </c>
      <c r="T133" s="1" t="str">
        <f>IF($S133="","",VLOOKUP($S133,'(種目・作業用)'!$A$2:$D$46,2,FALSE))</f>
        <v/>
      </c>
      <c r="U133" s="1" t="str">
        <f>IF($S133="","",VLOOKUP($S133,'(種目・作業用)'!$A$2:$D$46,3,FALSE))</f>
        <v/>
      </c>
      <c r="V133" s="1" t="str">
        <f>IF($S133="","",VLOOKUP($S133,'(種目・作業用)'!$A$2:$D$46,4,FALSE))</f>
        <v/>
      </c>
      <c r="W133" s="26" t="str">
        <f t="shared" si="35"/>
        <v/>
      </c>
      <c r="X133" s="2" t="str">
        <f t="shared" si="36"/>
        <v xml:space="preserve"> </v>
      </c>
      <c r="Y133" s="2" t="str">
        <f t="shared" si="37"/>
        <v/>
      </c>
      <c r="Z133" s="2" t="str">
        <f t="shared" si="21"/>
        <v/>
      </c>
      <c r="AA133" s="2" t="str">
        <f t="shared" si="38"/>
        <v/>
      </c>
      <c r="AB133" s="3" t="str">
        <f t="shared" si="41"/>
        <v/>
      </c>
      <c r="AC133" s="2" t="str">
        <f t="shared" si="39"/>
        <v/>
      </c>
      <c r="AD133" s="2" t="str">
        <f t="shared" si="29"/>
        <v/>
      </c>
      <c r="AE133" s="2"/>
      <c r="AF133" s="2" t="str">
        <f t="shared" si="40"/>
        <v/>
      </c>
      <c r="AG133" s="96" t="s">
        <v>903</v>
      </c>
      <c r="AI133" s="94" t="str">
        <f t="shared" si="31"/>
        <v>　</v>
      </c>
    </row>
    <row r="134" spans="1:35" ht="22.5" customHeight="1">
      <c r="A134" s="97">
        <v>83</v>
      </c>
      <c r="B134" s="12"/>
      <c r="C134" s="12"/>
      <c r="D134" s="12"/>
      <c r="E134" s="7"/>
      <c r="F134" s="12"/>
      <c r="G134" s="162"/>
      <c r="H134" s="163"/>
      <c r="I134" s="13"/>
      <c r="J134" s="14"/>
      <c r="K134" s="14"/>
      <c r="L134" s="14"/>
      <c r="M134" s="15"/>
      <c r="N134" s="16"/>
      <c r="R134" s="2" t="str">
        <f t="shared" si="33"/>
        <v/>
      </c>
      <c r="S134" s="25" t="str">
        <f t="shared" si="34"/>
        <v/>
      </c>
      <c r="T134" s="1" t="str">
        <f>IF($S134="","",VLOOKUP($S134,'(種目・作業用)'!$A$2:$D$46,2,FALSE))</f>
        <v/>
      </c>
      <c r="U134" s="1" t="str">
        <f>IF($S134="","",VLOOKUP($S134,'(種目・作業用)'!$A$2:$D$46,3,FALSE))</f>
        <v/>
      </c>
      <c r="V134" s="1" t="str">
        <f>IF($S134="","",VLOOKUP($S134,'(種目・作業用)'!$A$2:$D$46,4,FALSE))</f>
        <v/>
      </c>
      <c r="W134" s="26" t="str">
        <f t="shared" si="35"/>
        <v/>
      </c>
      <c r="X134" s="2" t="str">
        <f t="shared" si="36"/>
        <v xml:space="preserve"> </v>
      </c>
      <c r="Y134" s="2" t="str">
        <f t="shared" si="37"/>
        <v/>
      </c>
      <c r="Z134" s="2" t="str">
        <f t="shared" si="21"/>
        <v/>
      </c>
      <c r="AA134" s="2" t="str">
        <f t="shared" si="38"/>
        <v/>
      </c>
      <c r="AB134" s="3" t="str">
        <f t="shared" si="41"/>
        <v/>
      </c>
      <c r="AC134" s="2" t="str">
        <f t="shared" si="39"/>
        <v/>
      </c>
      <c r="AD134" s="2" t="str">
        <f t="shared" si="29"/>
        <v/>
      </c>
      <c r="AE134" s="2"/>
      <c r="AF134" s="2" t="str">
        <f t="shared" si="40"/>
        <v/>
      </c>
      <c r="AG134" s="96" t="s">
        <v>903</v>
      </c>
      <c r="AI134" s="94" t="str">
        <f t="shared" si="31"/>
        <v>　</v>
      </c>
    </row>
    <row r="135" spans="1:35" ht="22.5" customHeight="1">
      <c r="A135" s="97">
        <v>84</v>
      </c>
      <c r="B135" s="12"/>
      <c r="C135" s="12"/>
      <c r="D135" s="12"/>
      <c r="E135" s="7"/>
      <c r="F135" s="12"/>
      <c r="G135" s="162"/>
      <c r="H135" s="163"/>
      <c r="I135" s="13"/>
      <c r="J135" s="14"/>
      <c r="K135" s="14"/>
      <c r="L135" s="14"/>
      <c r="M135" s="15"/>
      <c r="N135" s="16"/>
      <c r="R135" s="2" t="str">
        <f t="shared" si="33"/>
        <v/>
      </c>
      <c r="S135" s="25" t="str">
        <f t="shared" si="34"/>
        <v/>
      </c>
      <c r="T135" s="1" t="str">
        <f>IF($S135="","",VLOOKUP($S135,'(種目・作業用)'!$A$2:$D$46,2,FALSE))</f>
        <v/>
      </c>
      <c r="U135" s="1" t="str">
        <f>IF($S135="","",VLOOKUP($S135,'(種目・作業用)'!$A$2:$D$46,3,FALSE))</f>
        <v/>
      </c>
      <c r="V135" s="1" t="str">
        <f>IF($S135="","",VLOOKUP($S135,'(種目・作業用)'!$A$2:$D$46,4,FALSE))</f>
        <v/>
      </c>
      <c r="W135" s="26" t="str">
        <f t="shared" si="35"/>
        <v/>
      </c>
      <c r="X135" s="2" t="str">
        <f t="shared" si="36"/>
        <v xml:space="preserve"> </v>
      </c>
      <c r="Y135" s="2" t="str">
        <f t="shared" si="37"/>
        <v/>
      </c>
      <c r="Z135" s="2" t="str">
        <f t="shared" ref="Z135:Z151" si="42">IF(ISNUMBER(Y135),IF(ISBLANK(E135),AI135,CONCATENATE(AI135,"(",E135,")")),"")</f>
        <v/>
      </c>
      <c r="AA135" s="2" t="str">
        <f t="shared" si="38"/>
        <v/>
      </c>
      <c r="AB135" s="3" t="str">
        <f t="shared" si="41"/>
        <v/>
      </c>
      <c r="AC135" s="2" t="str">
        <f t="shared" si="39"/>
        <v/>
      </c>
      <c r="AD135" s="2" t="str">
        <f t="shared" si="29"/>
        <v/>
      </c>
      <c r="AE135" s="2"/>
      <c r="AF135" s="2" t="str">
        <f t="shared" si="40"/>
        <v/>
      </c>
      <c r="AG135" s="96" t="s">
        <v>903</v>
      </c>
      <c r="AI135" s="94" t="str">
        <f t="shared" si="31"/>
        <v>　</v>
      </c>
    </row>
    <row r="136" spans="1:35" ht="22.5" customHeight="1">
      <c r="A136" s="97">
        <v>85</v>
      </c>
      <c r="B136" s="12"/>
      <c r="C136" s="12"/>
      <c r="D136" s="12"/>
      <c r="E136" s="7"/>
      <c r="F136" s="12"/>
      <c r="G136" s="162"/>
      <c r="H136" s="163"/>
      <c r="I136" s="13"/>
      <c r="J136" s="14"/>
      <c r="K136" s="14"/>
      <c r="L136" s="14"/>
      <c r="M136" s="15"/>
      <c r="N136" s="16"/>
      <c r="R136" s="2" t="str">
        <f t="shared" si="33"/>
        <v/>
      </c>
      <c r="S136" s="25" t="str">
        <f t="shared" si="34"/>
        <v/>
      </c>
      <c r="T136" s="1" t="str">
        <f>IF($S136="","",VLOOKUP($S136,'(種目・作業用)'!$A$2:$D$46,2,FALSE))</f>
        <v/>
      </c>
      <c r="U136" s="1" t="str">
        <f>IF($S136="","",VLOOKUP($S136,'(種目・作業用)'!$A$2:$D$46,3,FALSE))</f>
        <v/>
      </c>
      <c r="V136" s="1" t="str">
        <f>IF($S136="","",VLOOKUP($S136,'(種目・作業用)'!$A$2:$D$46,4,FALSE))</f>
        <v/>
      </c>
      <c r="W136" s="26" t="str">
        <f t="shared" si="35"/>
        <v/>
      </c>
      <c r="X136" s="2" t="str">
        <f t="shared" si="36"/>
        <v xml:space="preserve"> </v>
      </c>
      <c r="Y136" s="2" t="str">
        <f t="shared" si="37"/>
        <v/>
      </c>
      <c r="Z136" s="2" t="str">
        <f t="shared" si="42"/>
        <v/>
      </c>
      <c r="AA136" s="2" t="str">
        <f t="shared" si="38"/>
        <v/>
      </c>
      <c r="AB136" s="3" t="str">
        <f t="shared" si="41"/>
        <v/>
      </c>
      <c r="AC136" s="2" t="str">
        <f t="shared" si="39"/>
        <v/>
      </c>
      <c r="AD136" s="2" t="str">
        <f t="shared" si="29"/>
        <v/>
      </c>
      <c r="AE136" s="2"/>
      <c r="AF136" s="2" t="str">
        <f t="shared" si="40"/>
        <v/>
      </c>
      <c r="AG136" s="96" t="s">
        <v>903</v>
      </c>
      <c r="AI136" s="94" t="str">
        <f t="shared" ref="AI136:AI151" si="43">IF(LEN(C136)&gt;6,SUBSTITUTE(C136,"　",""),IF(LEN(C136)=6,C136,IF(LEN(C136)=5,CONCATENATE(C136,"　"),IF(LEN(C136)=4,CONCATENATE(SUBSTITUTE(C136,"　","　　"),"　"),CONCATENATE(SUBSTITUTE(C136,"　","　　　"),"　")))))</f>
        <v>　</v>
      </c>
    </row>
    <row r="137" spans="1:35" ht="22.5" customHeight="1">
      <c r="A137" s="97">
        <v>86</v>
      </c>
      <c r="B137" s="12"/>
      <c r="C137" s="12"/>
      <c r="D137" s="12"/>
      <c r="E137" s="7"/>
      <c r="F137" s="12"/>
      <c r="G137" s="162"/>
      <c r="H137" s="163"/>
      <c r="I137" s="13"/>
      <c r="J137" s="14"/>
      <c r="K137" s="14"/>
      <c r="L137" s="14"/>
      <c r="M137" s="15"/>
      <c r="N137" s="16"/>
      <c r="R137" s="2" t="str">
        <f t="shared" si="33"/>
        <v/>
      </c>
      <c r="S137" s="25" t="str">
        <f t="shared" si="34"/>
        <v/>
      </c>
      <c r="T137" s="1" t="str">
        <f>IF($S137="","",VLOOKUP($S137,'(種目・作業用)'!$A$2:$D$46,2,FALSE))</f>
        <v/>
      </c>
      <c r="U137" s="1" t="str">
        <f>IF($S137="","",VLOOKUP($S137,'(種目・作業用)'!$A$2:$D$46,3,FALSE))</f>
        <v/>
      </c>
      <c r="V137" s="1" t="str">
        <f>IF($S137="","",VLOOKUP($S137,'(種目・作業用)'!$A$2:$D$46,4,FALSE))</f>
        <v/>
      </c>
      <c r="W137" s="26" t="str">
        <f t="shared" si="35"/>
        <v/>
      </c>
      <c r="X137" s="2" t="str">
        <f t="shared" si="36"/>
        <v xml:space="preserve"> </v>
      </c>
      <c r="Y137" s="2" t="str">
        <f t="shared" si="37"/>
        <v/>
      </c>
      <c r="Z137" s="2" t="str">
        <f t="shared" si="42"/>
        <v/>
      </c>
      <c r="AA137" s="2" t="str">
        <f t="shared" si="38"/>
        <v/>
      </c>
      <c r="AB137" s="3" t="str">
        <f t="shared" si="41"/>
        <v/>
      </c>
      <c r="AC137" s="2" t="str">
        <f t="shared" si="39"/>
        <v/>
      </c>
      <c r="AD137" s="2" t="str">
        <f t="shared" si="29"/>
        <v/>
      </c>
      <c r="AE137" s="2"/>
      <c r="AF137" s="2" t="str">
        <f t="shared" si="40"/>
        <v/>
      </c>
      <c r="AG137" s="96" t="s">
        <v>903</v>
      </c>
      <c r="AI137" s="94" t="str">
        <f t="shared" si="43"/>
        <v>　</v>
      </c>
    </row>
    <row r="138" spans="1:35" ht="22.5" customHeight="1">
      <c r="A138" s="97">
        <v>87</v>
      </c>
      <c r="B138" s="12"/>
      <c r="C138" s="12"/>
      <c r="D138" s="12"/>
      <c r="E138" s="7"/>
      <c r="F138" s="12"/>
      <c r="G138" s="162"/>
      <c r="H138" s="163"/>
      <c r="I138" s="13"/>
      <c r="J138" s="14"/>
      <c r="K138" s="14"/>
      <c r="L138" s="14"/>
      <c r="M138" s="15"/>
      <c r="N138" s="16"/>
      <c r="R138" s="2" t="str">
        <f t="shared" si="33"/>
        <v/>
      </c>
      <c r="S138" s="25" t="str">
        <f t="shared" si="34"/>
        <v/>
      </c>
      <c r="T138" s="1" t="str">
        <f>IF($S138="","",VLOOKUP($S138,'(種目・作業用)'!$A$2:$D$46,2,FALSE))</f>
        <v/>
      </c>
      <c r="U138" s="1" t="str">
        <f>IF($S138="","",VLOOKUP($S138,'(種目・作業用)'!$A$2:$D$46,3,FALSE))</f>
        <v/>
      </c>
      <c r="V138" s="1" t="str">
        <f>IF($S138="","",VLOOKUP($S138,'(種目・作業用)'!$A$2:$D$46,4,FALSE))</f>
        <v/>
      </c>
      <c r="W138" s="26" t="str">
        <f t="shared" si="35"/>
        <v/>
      </c>
      <c r="X138" s="2" t="str">
        <f t="shared" si="36"/>
        <v xml:space="preserve"> </v>
      </c>
      <c r="Y138" s="2" t="str">
        <f t="shared" si="37"/>
        <v/>
      </c>
      <c r="Z138" s="2" t="str">
        <f t="shared" si="42"/>
        <v/>
      </c>
      <c r="AA138" s="2" t="str">
        <f t="shared" si="38"/>
        <v/>
      </c>
      <c r="AB138" s="3" t="str">
        <f t="shared" si="41"/>
        <v/>
      </c>
      <c r="AC138" s="2" t="str">
        <f t="shared" si="39"/>
        <v/>
      </c>
      <c r="AD138" s="2" t="str">
        <f t="shared" si="29"/>
        <v/>
      </c>
      <c r="AE138" s="2"/>
      <c r="AF138" s="2" t="str">
        <f t="shared" si="40"/>
        <v/>
      </c>
      <c r="AG138" s="96" t="s">
        <v>903</v>
      </c>
      <c r="AI138" s="94" t="str">
        <f t="shared" si="43"/>
        <v>　</v>
      </c>
    </row>
    <row r="139" spans="1:35" ht="22.5" customHeight="1">
      <c r="A139" s="97">
        <v>88</v>
      </c>
      <c r="B139" s="12"/>
      <c r="C139" s="12"/>
      <c r="D139" s="12"/>
      <c r="E139" s="7"/>
      <c r="F139" s="12"/>
      <c r="G139" s="162"/>
      <c r="H139" s="163"/>
      <c r="I139" s="13"/>
      <c r="J139" s="14"/>
      <c r="K139" s="14"/>
      <c r="L139" s="14"/>
      <c r="M139" s="15"/>
      <c r="N139" s="16"/>
      <c r="R139" s="2" t="str">
        <f t="shared" si="33"/>
        <v/>
      </c>
      <c r="S139" s="25" t="str">
        <f t="shared" si="34"/>
        <v/>
      </c>
      <c r="T139" s="1" t="str">
        <f>IF($S139="","",VLOOKUP($S139,'(種目・作業用)'!$A$2:$D$46,2,FALSE))</f>
        <v/>
      </c>
      <c r="U139" s="1" t="str">
        <f>IF($S139="","",VLOOKUP($S139,'(種目・作業用)'!$A$2:$D$46,3,FALSE))</f>
        <v/>
      </c>
      <c r="V139" s="1" t="str">
        <f>IF($S139="","",VLOOKUP($S139,'(種目・作業用)'!$A$2:$D$46,4,FALSE))</f>
        <v/>
      </c>
      <c r="W139" s="26" t="str">
        <f t="shared" si="35"/>
        <v/>
      </c>
      <c r="X139" s="2" t="str">
        <f t="shared" si="36"/>
        <v xml:space="preserve"> </v>
      </c>
      <c r="Y139" s="2" t="str">
        <f t="shared" si="37"/>
        <v/>
      </c>
      <c r="Z139" s="2" t="str">
        <f t="shared" si="42"/>
        <v/>
      </c>
      <c r="AA139" s="2" t="str">
        <f t="shared" si="38"/>
        <v/>
      </c>
      <c r="AB139" s="3" t="str">
        <f t="shared" si="41"/>
        <v/>
      </c>
      <c r="AC139" s="2" t="str">
        <f t="shared" si="39"/>
        <v/>
      </c>
      <c r="AD139" s="2" t="str">
        <f t="shared" si="29"/>
        <v/>
      </c>
      <c r="AE139" s="2"/>
      <c r="AF139" s="2" t="str">
        <f t="shared" si="40"/>
        <v/>
      </c>
      <c r="AG139" s="96" t="s">
        <v>903</v>
      </c>
      <c r="AI139" s="94" t="str">
        <f t="shared" si="43"/>
        <v>　</v>
      </c>
    </row>
    <row r="140" spans="1:35" ht="22.5" customHeight="1">
      <c r="A140" s="97">
        <v>89</v>
      </c>
      <c r="B140" s="12"/>
      <c r="C140" s="12"/>
      <c r="D140" s="12"/>
      <c r="E140" s="7"/>
      <c r="F140" s="12"/>
      <c r="G140" s="162"/>
      <c r="H140" s="163"/>
      <c r="I140" s="13"/>
      <c r="J140" s="14"/>
      <c r="K140" s="14"/>
      <c r="L140" s="14"/>
      <c r="M140" s="15"/>
      <c r="N140" s="16"/>
      <c r="R140" s="2" t="str">
        <f t="shared" si="33"/>
        <v/>
      </c>
      <c r="S140" s="25" t="str">
        <f t="shared" si="34"/>
        <v/>
      </c>
      <c r="T140" s="1" t="str">
        <f>IF($S140="","",VLOOKUP($S140,'(種目・作業用)'!$A$2:$D$46,2,FALSE))</f>
        <v/>
      </c>
      <c r="U140" s="1" t="str">
        <f>IF($S140="","",VLOOKUP($S140,'(種目・作業用)'!$A$2:$D$46,3,FALSE))</f>
        <v/>
      </c>
      <c r="V140" s="1" t="str">
        <f>IF($S140="","",VLOOKUP($S140,'(種目・作業用)'!$A$2:$D$46,4,FALSE))</f>
        <v/>
      </c>
      <c r="W140" s="26" t="str">
        <f t="shared" si="35"/>
        <v/>
      </c>
      <c r="X140" s="2" t="str">
        <f t="shared" si="36"/>
        <v xml:space="preserve"> </v>
      </c>
      <c r="Y140" s="2" t="str">
        <f t="shared" si="37"/>
        <v/>
      </c>
      <c r="Z140" s="2" t="str">
        <f t="shared" si="42"/>
        <v/>
      </c>
      <c r="AA140" s="2" t="str">
        <f t="shared" si="38"/>
        <v/>
      </c>
      <c r="AB140" s="3" t="str">
        <f t="shared" si="41"/>
        <v/>
      </c>
      <c r="AC140" s="2" t="str">
        <f t="shared" si="39"/>
        <v/>
      </c>
      <c r="AD140" s="2" t="str">
        <f t="shared" si="29"/>
        <v/>
      </c>
      <c r="AE140" s="2"/>
      <c r="AF140" s="2" t="str">
        <f t="shared" si="40"/>
        <v/>
      </c>
      <c r="AG140" s="96" t="s">
        <v>903</v>
      </c>
      <c r="AI140" s="94" t="str">
        <f t="shared" si="43"/>
        <v>　</v>
      </c>
    </row>
    <row r="141" spans="1:35" ht="22.5" customHeight="1">
      <c r="A141" s="97">
        <v>90</v>
      </c>
      <c r="B141" s="12"/>
      <c r="C141" s="12"/>
      <c r="D141" s="12"/>
      <c r="E141" s="7"/>
      <c r="F141" s="12"/>
      <c r="G141" s="162"/>
      <c r="H141" s="163"/>
      <c r="I141" s="13"/>
      <c r="J141" s="14"/>
      <c r="K141" s="14"/>
      <c r="L141" s="14"/>
      <c r="M141" s="15"/>
      <c r="N141" s="16"/>
      <c r="R141" s="2" t="str">
        <f t="shared" si="33"/>
        <v/>
      </c>
      <c r="S141" s="25" t="str">
        <f t="shared" si="34"/>
        <v/>
      </c>
      <c r="T141" s="1" t="str">
        <f>IF($S141="","",VLOOKUP($S141,'(種目・作業用)'!$A$2:$D$46,2,FALSE))</f>
        <v/>
      </c>
      <c r="U141" s="1" t="str">
        <f>IF($S141="","",VLOOKUP($S141,'(種目・作業用)'!$A$2:$D$46,3,FALSE))</f>
        <v/>
      </c>
      <c r="V141" s="1" t="str">
        <f>IF($S141="","",VLOOKUP($S141,'(種目・作業用)'!$A$2:$D$46,4,FALSE))</f>
        <v/>
      </c>
      <c r="W141" s="26" t="str">
        <f t="shared" si="35"/>
        <v/>
      </c>
      <c r="X141" s="2" t="str">
        <f t="shared" si="36"/>
        <v xml:space="preserve"> </v>
      </c>
      <c r="Y141" s="2" t="str">
        <f t="shared" si="37"/>
        <v/>
      </c>
      <c r="Z141" s="2" t="str">
        <f t="shared" si="42"/>
        <v/>
      </c>
      <c r="AA141" s="2" t="str">
        <f t="shared" si="38"/>
        <v/>
      </c>
      <c r="AB141" s="3" t="str">
        <f t="shared" si="41"/>
        <v/>
      </c>
      <c r="AC141" s="2" t="str">
        <f t="shared" si="39"/>
        <v/>
      </c>
      <c r="AD141" s="2" t="str">
        <f t="shared" si="29"/>
        <v/>
      </c>
      <c r="AE141" s="2"/>
      <c r="AF141" s="2" t="str">
        <f t="shared" si="40"/>
        <v/>
      </c>
      <c r="AG141" s="96" t="s">
        <v>903</v>
      </c>
      <c r="AI141" s="94" t="str">
        <f t="shared" si="43"/>
        <v>　</v>
      </c>
    </row>
    <row r="142" spans="1:35" ht="22.5" customHeight="1">
      <c r="A142" s="97">
        <v>91</v>
      </c>
      <c r="B142" s="12"/>
      <c r="C142" s="12"/>
      <c r="D142" s="12"/>
      <c r="E142" s="7"/>
      <c r="F142" s="12"/>
      <c r="G142" s="162"/>
      <c r="H142" s="163"/>
      <c r="I142" s="13"/>
      <c r="J142" s="14"/>
      <c r="K142" s="14"/>
      <c r="L142" s="14"/>
      <c r="M142" s="15"/>
      <c r="N142" s="16"/>
      <c r="R142" s="2" t="str">
        <f t="shared" si="33"/>
        <v/>
      </c>
      <c r="S142" s="25" t="str">
        <f t="shared" si="34"/>
        <v/>
      </c>
      <c r="T142" s="1" t="str">
        <f>IF($S142="","",VLOOKUP($S142,'(種目・作業用)'!$A$2:$D$46,2,FALSE))</f>
        <v/>
      </c>
      <c r="U142" s="1" t="str">
        <f>IF($S142="","",VLOOKUP($S142,'(種目・作業用)'!$A$2:$D$46,3,FALSE))</f>
        <v/>
      </c>
      <c r="V142" s="1" t="str">
        <f>IF($S142="","",VLOOKUP($S142,'(種目・作業用)'!$A$2:$D$46,4,FALSE))</f>
        <v/>
      </c>
      <c r="W142" s="26" t="str">
        <f t="shared" si="35"/>
        <v/>
      </c>
      <c r="X142" s="2" t="str">
        <f t="shared" si="36"/>
        <v xml:space="preserve"> </v>
      </c>
      <c r="Y142" s="2" t="str">
        <f t="shared" si="37"/>
        <v/>
      </c>
      <c r="Z142" s="2" t="str">
        <f t="shared" si="42"/>
        <v/>
      </c>
      <c r="AA142" s="2" t="str">
        <f t="shared" si="38"/>
        <v/>
      </c>
      <c r="AB142" s="3" t="str">
        <f t="shared" si="41"/>
        <v/>
      </c>
      <c r="AC142" s="2" t="str">
        <f t="shared" si="39"/>
        <v/>
      </c>
      <c r="AD142" s="2" t="str">
        <f t="shared" si="29"/>
        <v/>
      </c>
      <c r="AE142" s="2"/>
      <c r="AF142" s="2" t="str">
        <f t="shared" si="40"/>
        <v/>
      </c>
      <c r="AG142" s="96" t="s">
        <v>903</v>
      </c>
      <c r="AI142" s="94" t="str">
        <f t="shared" si="43"/>
        <v>　</v>
      </c>
    </row>
    <row r="143" spans="1:35" ht="22.5" customHeight="1">
      <c r="A143" s="97">
        <v>92</v>
      </c>
      <c r="B143" s="12"/>
      <c r="C143" s="12"/>
      <c r="D143" s="12"/>
      <c r="E143" s="7"/>
      <c r="F143" s="12"/>
      <c r="G143" s="162"/>
      <c r="H143" s="163"/>
      <c r="I143" s="13"/>
      <c r="J143" s="14"/>
      <c r="K143" s="14"/>
      <c r="L143" s="14"/>
      <c r="M143" s="15"/>
      <c r="N143" s="16"/>
      <c r="R143" s="2" t="str">
        <f t="shared" si="33"/>
        <v/>
      </c>
      <c r="S143" s="25" t="str">
        <f t="shared" si="34"/>
        <v/>
      </c>
      <c r="T143" s="1" t="str">
        <f>IF($S143="","",VLOOKUP($S143,'(種目・作業用)'!$A$2:$D$46,2,FALSE))</f>
        <v/>
      </c>
      <c r="U143" s="1" t="str">
        <f>IF($S143="","",VLOOKUP($S143,'(種目・作業用)'!$A$2:$D$46,3,FALSE))</f>
        <v/>
      </c>
      <c r="V143" s="1" t="str">
        <f>IF($S143="","",VLOOKUP($S143,'(種目・作業用)'!$A$2:$D$46,4,FALSE))</f>
        <v/>
      </c>
      <c r="W143" s="26" t="str">
        <f t="shared" si="35"/>
        <v/>
      </c>
      <c r="X143" s="2" t="str">
        <f t="shared" si="36"/>
        <v xml:space="preserve"> </v>
      </c>
      <c r="Y143" s="2" t="str">
        <f t="shared" si="37"/>
        <v/>
      </c>
      <c r="Z143" s="2" t="str">
        <f t="shared" si="42"/>
        <v/>
      </c>
      <c r="AA143" s="2" t="str">
        <f t="shared" si="38"/>
        <v/>
      </c>
      <c r="AB143" s="3" t="str">
        <f t="shared" si="41"/>
        <v/>
      </c>
      <c r="AC143" s="2" t="str">
        <f t="shared" si="39"/>
        <v/>
      </c>
      <c r="AD143" s="2" t="str">
        <f t="shared" si="29"/>
        <v/>
      </c>
      <c r="AE143" s="2"/>
      <c r="AF143" s="2" t="str">
        <f t="shared" si="40"/>
        <v/>
      </c>
      <c r="AG143" s="96" t="s">
        <v>903</v>
      </c>
      <c r="AI143" s="94" t="str">
        <f t="shared" si="43"/>
        <v>　</v>
      </c>
    </row>
    <row r="144" spans="1:35" ht="22.5" customHeight="1">
      <c r="A144" s="97">
        <v>93</v>
      </c>
      <c r="B144" s="12"/>
      <c r="C144" s="12"/>
      <c r="D144" s="12"/>
      <c r="E144" s="7"/>
      <c r="F144" s="12"/>
      <c r="G144" s="162"/>
      <c r="H144" s="163"/>
      <c r="I144" s="13"/>
      <c r="J144" s="14"/>
      <c r="K144" s="14"/>
      <c r="L144" s="14"/>
      <c r="M144" s="15"/>
      <c r="N144" s="16"/>
      <c r="R144" s="2" t="str">
        <f t="shared" si="33"/>
        <v/>
      </c>
      <c r="S144" s="25" t="str">
        <f t="shared" si="34"/>
        <v/>
      </c>
      <c r="T144" s="1" t="str">
        <f>IF($S144="","",VLOOKUP($S144,'(種目・作業用)'!$A$2:$D$46,2,FALSE))</f>
        <v/>
      </c>
      <c r="U144" s="1" t="str">
        <f>IF($S144="","",VLOOKUP($S144,'(種目・作業用)'!$A$2:$D$46,3,FALSE))</f>
        <v/>
      </c>
      <c r="V144" s="1" t="str">
        <f>IF($S144="","",VLOOKUP($S144,'(種目・作業用)'!$A$2:$D$46,4,FALSE))</f>
        <v/>
      </c>
      <c r="W144" s="26" t="str">
        <f t="shared" si="35"/>
        <v/>
      </c>
      <c r="X144" s="2" t="str">
        <f t="shared" si="36"/>
        <v xml:space="preserve"> </v>
      </c>
      <c r="Y144" s="2" t="str">
        <f t="shared" si="37"/>
        <v/>
      </c>
      <c r="Z144" s="2" t="str">
        <f t="shared" si="42"/>
        <v/>
      </c>
      <c r="AA144" s="2" t="str">
        <f t="shared" si="38"/>
        <v/>
      </c>
      <c r="AB144" s="3" t="str">
        <f t="shared" si="41"/>
        <v/>
      </c>
      <c r="AC144" s="2" t="str">
        <f t="shared" si="39"/>
        <v/>
      </c>
      <c r="AD144" s="2" t="str">
        <f t="shared" si="29"/>
        <v/>
      </c>
      <c r="AE144" s="2"/>
      <c r="AF144" s="2" t="str">
        <f t="shared" si="40"/>
        <v/>
      </c>
      <c r="AG144" s="96" t="s">
        <v>903</v>
      </c>
      <c r="AI144" s="94" t="str">
        <f t="shared" si="43"/>
        <v>　</v>
      </c>
    </row>
    <row r="145" spans="1:35" ht="22.5" customHeight="1">
      <c r="A145" s="97">
        <v>94</v>
      </c>
      <c r="B145" s="12"/>
      <c r="C145" s="12"/>
      <c r="D145" s="12"/>
      <c r="E145" s="7"/>
      <c r="F145" s="12"/>
      <c r="G145" s="162"/>
      <c r="H145" s="163"/>
      <c r="I145" s="13"/>
      <c r="J145" s="14"/>
      <c r="K145" s="14"/>
      <c r="L145" s="14"/>
      <c r="M145" s="15"/>
      <c r="N145" s="16"/>
      <c r="R145" s="2" t="str">
        <f t="shared" si="33"/>
        <v/>
      </c>
      <c r="S145" s="25" t="str">
        <f t="shared" si="34"/>
        <v/>
      </c>
      <c r="T145" s="1" t="str">
        <f>IF($S145="","",VLOOKUP($S145,'(種目・作業用)'!$A$2:$D$46,2,FALSE))</f>
        <v/>
      </c>
      <c r="U145" s="1" t="str">
        <f>IF($S145="","",VLOOKUP($S145,'(種目・作業用)'!$A$2:$D$46,3,FALSE))</f>
        <v/>
      </c>
      <c r="V145" s="1" t="str">
        <f>IF($S145="","",VLOOKUP($S145,'(種目・作業用)'!$A$2:$D$46,4,FALSE))</f>
        <v/>
      </c>
      <c r="W145" s="26" t="str">
        <f t="shared" si="35"/>
        <v/>
      </c>
      <c r="X145" s="2" t="str">
        <f t="shared" si="36"/>
        <v xml:space="preserve"> </v>
      </c>
      <c r="Y145" s="2" t="str">
        <f t="shared" si="37"/>
        <v/>
      </c>
      <c r="Z145" s="2" t="str">
        <f t="shared" si="42"/>
        <v/>
      </c>
      <c r="AA145" s="2" t="str">
        <f t="shared" si="38"/>
        <v/>
      </c>
      <c r="AB145" s="3" t="str">
        <f t="shared" si="41"/>
        <v/>
      </c>
      <c r="AC145" s="2" t="str">
        <f t="shared" si="39"/>
        <v/>
      </c>
      <c r="AD145" s="2" t="str">
        <f t="shared" si="29"/>
        <v/>
      </c>
      <c r="AE145" s="2"/>
      <c r="AF145" s="2" t="str">
        <f t="shared" si="40"/>
        <v/>
      </c>
      <c r="AG145" s="96" t="s">
        <v>903</v>
      </c>
      <c r="AI145" s="94" t="str">
        <f t="shared" si="43"/>
        <v>　</v>
      </c>
    </row>
    <row r="146" spans="1:35" ht="22.5" customHeight="1">
      <c r="A146" s="97">
        <v>95</v>
      </c>
      <c r="B146" s="12"/>
      <c r="C146" s="12"/>
      <c r="D146" s="12"/>
      <c r="E146" s="7"/>
      <c r="F146" s="12"/>
      <c r="G146" s="162"/>
      <c r="H146" s="163"/>
      <c r="I146" s="13"/>
      <c r="J146" s="14"/>
      <c r="K146" s="14"/>
      <c r="L146" s="14"/>
      <c r="M146" s="15"/>
      <c r="N146" s="16"/>
      <c r="R146" s="2" t="str">
        <f t="shared" si="33"/>
        <v/>
      </c>
      <c r="S146" s="25" t="str">
        <f t="shared" si="34"/>
        <v/>
      </c>
      <c r="T146" s="1" t="str">
        <f>IF($S146="","",VLOOKUP($S146,'(種目・作業用)'!$A$2:$D$46,2,FALSE))</f>
        <v/>
      </c>
      <c r="U146" s="1" t="str">
        <f>IF($S146="","",VLOOKUP($S146,'(種目・作業用)'!$A$2:$D$46,3,FALSE))</f>
        <v/>
      </c>
      <c r="V146" s="1" t="str">
        <f>IF($S146="","",VLOOKUP($S146,'(種目・作業用)'!$A$2:$D$46,4,FALSE))</f>
        <v/>
      </c>
      <c r="W146" s="26" t="str">
        <f t="shared" si="35"/>
        <v/>
      </c>
      <c r="X146" s="2" t="str">
        <f t="shared" si="36"/>
        <v xml:space="preserve"> </v>
      </c>
      <c r="Y146" s="2" t="str">
        <f t="shared" si="37"/>
        <v/>
      </c>
      <c r="Z146" s="2" t="str">
        <f t="shared" si="42"/>
        <v/>
      </c>
      <c r="AA146" s="2" t="str">
        <f t="shared" si="38"/>
        <v/>
      </c>
      <c r="AB146" s="3" t="str">
        <f t="shared" si="41"/>
        <v/>
      </c>
      <c r="AC146" s="2" t="str">
        <f t="shared" si="39"/>
        <v/>
      </c>
      <c r="AD146" s="2" t="str">
        <f t="shared" si="29"/>
        <v/>
      </c>
      <c r="AE146" s="2"/>
      <c r="AF146" s="2" t="str">
        <f t="shared" si="40"/>
        <v/>
      </c>
      <c r="AG146" s="96" t="s">
        <v>903</v>
      </c>
      <c r="AI146" s="94" t="str">
        <f t="shared" si="43"/>
        <v>　</v>
      </c>
    </row>
    <row r="147" spans="1:35" ht="22.5" customHeight="1">
      <c r="A147" s="97">
        <v>96</v>
      </c>
      <c r="B147" s="12"/>
      <c r="C147" s="12"/>
      <c r="D147" s="12"/>
      <c r="E147" s="7"/>
      <c r="F147" s="12"/>
      <c r="G147" s="162"/>
      <c r="H147" s="163"/>
      <c r="I147" s="13"/>
      <c r="J147" s="14"/>
      <c r="K147" s="14"/>
      <c r="L147" s="14"/>
      <c r="M147" s="15"/>
      <c r="N147" s="16"/>
      <c r="R147" s="2" t="str">
        <f t="shared" si="33"/>
        <v/>
      </c>
      <c r="S147" s="25" t="str">
        <f t="shared" si="34"/>
        <v/>
      </c>
      <c r="T147" s="1" t="str">
        <f>IF($S147="","",VLOOKUP($S147,'(種目・作業用)'!$A$2:$D$46,2,FALSE))</f>
        <v/>
      </c>
      <c r="U147" s="1" t="str">
        <f>IF($S147="","",VLOOKUP($S147,'(種目・作業用)'!$A$2:$D$46,3,FALSE))</f>
        <v/>
      </c>
      <c r="V147" s="1" t="str">
        <f>IF($S147="","",VLOOKUP($S147,'(種目・作業用)'!$A$2:$D$46,4,FALSE))</f>
        <v/>
      </c>
      <c r="W147" s="26" t="str">
        <f t="shared" si="35"/>
        <v/>
      </c>
      <c r="X147" s="2" t="str">
        <f t="shared" si="36"/>
        <v xml:space="preserve"> </v>
      </c>
      <c r="Y147" s="2" t="str">
        <f t="shared" si="37"/>
        <v/>
      </c>
      <c r="Z147" s="2" t="str">
        <f t="shared" si="42"/>
        <v/>
      </c>
      <c r="AA147" s="2" t="str">
        <f t="shared" si="38"/>
        <v/>
      </c>
      <c r="AB147" s="3" t="str">
        <f t="shared" si="41"/>
        <v/>
      </c>
      <c r="AC147" s="2" t="str">
        <f t="shared" si="39"/>
        <v/>
      </c>
      <c r="AD147" s="2" t="str">
        <f t="shared" si="29"/>
        <v/>
      </c>
      <c r="AE147" s="2"/>
      <c r="AF147" s="2" t="str">
        <f t="shared" si="40"/>
        <v/>
      </c>
      <c r="AG147" s="96" t="s">
        <v>903</v>
      </c>
      <c r="AI147" s="94" t="str">
        <f t="shared" si="43"/>
        <v>　</v>
      </c>
    </row>
    <row r="148" spans="1:35" ht="22.5" customHeight="1">
      <c r="A148" s="97">
        <v>97</v>
      </c>
      <c r="B148" s="12"/>
      <c r="C148" s="12"/>
      <c r="D148" s="12"/>
      <c r="E148" s="7"/>
      <c r="F148" s="12"/>
      <c r="G148" s="162"/>
      <c r="H148" s="163"/>
      <c r="I148" s="13"/>
      <c r="J148" s="14"/>
      <c r="K148" s="14"/>
      <c r="L148" s="14"/>
      <c r="M148" s="15"/>
      <c r="N148" s="16"/>
      <c r="R148" s="2" t="str">
        <f t="shared" si="33"/>
        <v/>
      </c>
      <c r="S148" s="25" t="str">
        <f t="shared" si="34"/>
        <v/>
      </c>
      <c r="T148" s="1" t="str">
        <f>IF($S148="","",VLOOKUP($S148,'(種目・作業用)'!$A$2:$D$46,2,FALSE))</f>
        <v/>
      </c>
      <c r="U148" s="1" t="str">
        <f>IF($S148="","",VLOOKUP($S148,'(種目・作業用)'!$A$2:$D$46,3,FALSE))</f>
        <v/>
      </c>
      <c r="V148" s="1" t="str">
        <f>IF($S148="","",VLOOKUP($S148,'(種目・作業用)'!$A$2:$D$46,4,FALSE))</f>
        <v/>
      </c>
      <c r="W148" s="26" t="str">
        <f t="shared" si="35"/>
        <v/>
      </c>
      <c r="X148" s="2" t="str">
        <f t="shared" si="36"/>
        <v xml:space="preserve"> </v>
      </c>
      <c r="Y148" s="2" t="str">
        <f t="shared" si="37"/>
        <v/>
      </c>
      <c r="Z148" s="2" t="str">
        <f t="shared" si="42"/>
        <v/>
      </c>
      <c r="AA148" s="2" t="str">
        <f t="shared" si="38"/>
        <v/>
      </c>
      <c r="AB148" s="3" t="str">
        <f t="shared" si="41"/>
        <v/>
      </c>
      <c r="AC148" s="2" t="str">
        <f t="shared" si="39"/>
        <v/>
      </c>
      <c r="AD148" s="2" t="str">
        <f t="shared" si="29"/>
        <v/>
      </c>
      <c r="AE148" s="2"/>
      <c r="AF148" s="2" t="str">
        <f t="shared" si="40"/>
        <v/>
      </c>
      <c r="AG148" s="96" t="s">
        <v>903</v>
      </c>
      <c r="AI148" s="94" t="str">
        <f t="shared" si="43"/>
        <v>　</v>
      </c>
    </row>
    <row r="149" spans="1:35" ht="22.5" customHeight="1">
      <c r="A149" s="97">
        <v>98</v>
      </c>
      <c r="B149" s="12"/>
      <c r="C149" s="12"/>
      <c r="D149" s="12"/>
      <c r="E149" s="7"/>
      <c r="F149" s="12"/>
      <c r="G149" s="162"/>
      <c r="H149" s="163"/>
      <c r="I149" s="13"/>
      <c r="J149" s="14"/>
      <c r="K149" s="14"/>
      <c r="L149" s="14"/>
      <c r="M149" s="15"/>
      <c r="N149" s="16"/>
      <c r="R149" s="2" t="str">
        <f t="shared" si="33"/>
        <v/>
      </c>
      <c r="S149" s="25" t="str">
        <f t="shared" si="34"/>
        <v/>
      </c>
      <c r="T149" s="1" t="str">
        <f>IF($S149="","",VLOOKUP($S149,'(種目・作業用)'!$A$2:$D$46,2,FALSE))</f>
        <v/>
      </c>
      <c r="U149" s="1" t="str">
        <f>IF($S149="","",VLOOKUP($S149,'(種目・作業用)'!$A$2:$D$46,3,FALSE))</f>
        <v/>
      </c>
      <c r="V149" s="1" t="str">
        <f>IF($S149="","",VLOOKUP($S149,'(種目・作業用)'!$A$2:$D$46,4,FALSE))</f>
        <v/>
      </c>
      <c r="W149" s="26" t="str">
        <f t="shared" si="35"/>
        <v/>
      </c>
      <c r="X149" s="2" t="str">
        <f t="shared" si="36"/>
        <v xml:space="preserve"> </v>
      </c>
      <c r="Y149" s="2" t="str">
        <f t="shared" si="37"/>
        <v/>
      </c>
      <c r="Z149" s="2" t="str">
        <f t="shared" si="42"/>
        <v/>
      </c>
      <c r="AA149" s="2" t="str">
        <f t="shared" si="38"/>
        <v/>
      </c>
      <c r="AB149" s="3" t="str">
        <f t="shared" si="41"/>
        <v/>
      </c>
      <c r="AC149" s="2" t="str">
        <f t="shared" si="39"/>
        <v/>
      </c>
      <c r="AD149" s="2" t="str">
        <f t="shared" si="29"/>
        <v/>
      </c>
      <c r="AE149" s="2"/>
      <c r="AF149" s="2" t="str">
        <f t="shared" si="40"/>
        <v/>
      </c>
      <c r="AG149" s="96" t="s">
        <v>903</v>
      </c>
      <c r="AI149" s="94" t="str">
        <f t="shared" si="43"/>
        <v>　</v>
      </c>
    </row>
    <row r="150" spans="1:35" ht="22.5" customHeight="1">
      <c r="A150" s="97">
        <v>99</v>
      </c>
      <c r="B150" s="12"/>
      <c r="C150" s="12"/>
      <c r="D150" s="12"/>
      <c r="E150" s="7"/>
      <c r="F150" s="12"/>
      <c r="G150" s="162"/>
      <c r="H150" s="163"/>
      <c r="I150" s="13"/>
      <c r="J150" s="14"/>
      <c r="K150" s="14"/>
      <c r="L150" s="14"/>
      <c r="M150" s="15"/>
      <c r="N150" s="16"/>
      <c r="R150" s="2" t="str">
        <f t="shared" si="33"/>
        <v/>
      </c>
      <c r="S150" s="25" t="str">
        <f t="shared" si="34"/>
        <v/>
      </c>
      <c r="T150" s="1" t="str">
        <f>IF($S150="","",VLOOKUP($S150,'(種目・作業用)'!$A$2:$D$46,2,FALSE))</f>
        <v/>
      </c>
      <c r="U150" s="1" t="str">
        <f>IF($S150="","",VLOOKUP($S150,'(種目・作業用)'!$A$2:$D$46,3,FALSE))</f>
        <v/>
      </c>
      <c r="V150" s="1" t="str">
        <f>IF($S150="","",VLOOKUP($S150,'(種目・作業用)'!$A$2:$D$46,4,FALSE))</f>
        <v/>
      </c>
      <c r="W150" s="26" t="str">
        <f t="shared" si="35"/>
        <v/>
      </c>
      <c r="X150" s="2" t="str">
        <f t="shared" si="36"/>
        <v xml:space="preserve"> </v>
      </c>
      <c r="Y150" s="2" t="str">
        <f t="shared" si="37"/>
        <v/>
      </c>
      <c r="Z150" s="2" t="str">
        <f t="shared" si="42"/>
        <v/>
      </c>
      <c r="AA150" s="2" t="str">
        <f t="shared" si="38"/>
        <v/>
      </c>
      <c r="AB150" s="3" t="str">
        <f t="shared" si="41"/>
        <v/>
      </c>
      <c r="AC150" s="2" t="str">
        <f t="shared" si="39"/>
        <v/>
      </c>
      <c r="AD150" s="2" t="str">
        <f t="shared" si="29"/>
        <v/>
      </c>
      <c r="AE150" s="2"/>
      <c r="AF150" s="2" t="str">
        <f t="shared" si="40"/>
        <v/>
      </c>
      <c r="AG150" s="96" t="s">
        <v>903</v>
      </c>
      <c r="AI150" s="94" t="str">
        <f t="shared" si="43"/>
        <v>　</v>
      </c>
    </row>
    <row r="151" spans="1:35" ht="22.5" customHeight="1">
      <c r="A151" s="106">
        <v>100</v>
      </c>
      <c r="B151" s="12"/>
      <c r="C151" s="12"/>
      <c r="D151" s="12"/>
      <c r="E151" s="7"/>
      <c r="F151" s="12"/>
      <c r="G151" s="162"/>
      <c r="H151" s="163"/>
      <c r="I151" s="13"/>
      <c r="J151" s="14"/>
      <c r="K151" s="14"/>
      <c r="L151" s="14"/>
      <c r="M151" s="15"/>
      <c r="N151" s="16"/>
      <c r="R151" s="2" t="str">
        <f t="shared" si="33"/>
        <v/>
      </c>
      <c r="S151" s="25" t="str">
        <f t="shared" si="34"/>
        <v/>
      </c>
      <c r="T151" s="1" t="str">
        <f>IF($S151="","",VLOOKUP($S151,'(種目・作業用)'!$A$2:$D$46,2,FALSE))</f>
        <v/>
      </c>
      <c r="U151" s="1" t="str">
        <f>IF($S151="","",VLOOKUP($S151,'(種目・作業用)'!$A$2:$D$46,3,FALSE))</f>
        <v/>
      </c>
      <c r="V151" s="1" t="str">
        <f>IF($S151="","",VLOOKUP($S151,'(種目・作業用)'!$A$2:$D$46,4,FALSE))</f>
        <v/>
      </c>
      <c r="W151" s="26" t="str">
        <f t="shared" si="35"/>
        <v/>
      </c>
      <c r="X151" s="2" t="str">
        <f t="shared" si="36"/>
        <v xml:space="preserve"> </v>
      </c>
      <c r="Y151" s="2" t="str">
        <f t="shared" si="37"/>
        <v/>
      </c>
      <c r="Z151" s="2" t="str">
        <f t="shared" si="42"/>
        <v/>
      </c>
      <c r="AA151" s="2" t="str">
        <f t="shared" si="38"/>
        <v/>
      </c>
      <c r="AB151" s="3" t="str">
        <f t="shared" si="41"/>
        <v/>
      </c>
      <c r="AC151" s="2" t="str">
        <f t="shared" si="39"/>
        <v/>
      </c>
      <c r="AD151" s="2" t="str">
        <f>IF(ISBLANK(F151),"",IF(F151="男",1,2))</f>
        <v/>
      </c>
      <c r="AE151" s="2"/>
      <c r="AF151" s="2" t="str">
        <f t="shared" si="40"/>
        <v/>
      </c>
      <c r="AG151" s="96" t="s">
        <v>903</v>
      </c>
      <c r="AI151" s="94" t="str">
        <f t="shared" si="43"/>
        <v>　</v>
      </c>
    </row>
    <row r="152" spans="1:35" ht="22.5" customHeight="1">
      <c r="A152" s="99"/>
      <c r="B152" s="100"/>
      <c r="C152" s="100"/>
      <c r="D152" s="100"/>
      <c r="E152" s="100"/>
      <c r="F152" s="100"/>
      <c r="G152" s="101" t="s">
        <v>1373</v>
      </c>
      <c r="H152" s="169">
        <f>基礎データ!$C$5</f>
        <v>0</v>
      </c>
      <c r="I152" s="169"/>
      <c r="J152" s="169"/>
      <c r="K152" s="169"/>
      <c r="L152" s="169"/>
      <c r="M152" s="169"/>
      <c r="N152" s="102" t="s">
        <v>14</v>
      </c>
    </row>
    <row r="153" spans="1:35" ht="7.5" customHeight="1">
      <c r="A153" s="82"/>
      <c r="B153" s="82"/>
      <c r="C153" s="82"/>
      <c r="D153" s="82"/>
      <c r="E153" s="82"/>
      <c r="F153" s="82"/>
      <c r="G153" s="83"/>
      <c r="H153" s="84"/>
      <c r="I153" s="84"/>
      <c r="J153" s="84"/>
      <c r="K153" s="84"/>
      <c r="L153" s="84"/>
      <c r="M153" s="84"/>
      <c r="N153" s="85"/>
    </row>
    <row r="154" spans="1:35" ht="22.5" customHeight="1">
      <c r="A154" s="159" t="s">
        <v>1115</v>
      </c>
      <c r="B154" s="159"/>
      <c r="C154" s="159"/>
      <c r="D154" s="159"/>
      <c r="E154" s="159"/>
      <c r="F154" s="159"/>
      <c r="G154" s="159"/>
      <c r="H154" s="159"/>
      <c r="I154" s="159"/>
      <c r="J154" s="159"/>
      <c r="K154" s="159"/>
      <c r="L154" s="159"/>
      <c r="M154" s="159"/>
      <c r="N154" s="159"/>
    </row>
    <row r="155" spans="1:35" ht="7.5" customHeight="1">
      <c r="A155" s="86"/>
      <c r="B155" s="86"/>
      <c r="C155" s="86"/>
      <c r="D155" s="86"/>
      <c r="E155" s="86"/>
      <c r="F155" s="86"/>
      <c r="G155" s="86"/>
      <c r="H155" s="86"/>
      <c r="I155" s="86"/>
      <c r="J155" s="86"/>
      <c r="K155" s="86"/>
      <c r="L155" s="86"/>
      <c r="M155" s="86"/>
      <c r="N155" s="86"/>
    </row>
    <row r="156" spans="1:35">
      <c r="A156" s="86"/>
      <c r="B156" s="86"/>
      <c r="C156" s="86" t="s">
        <v>15</v>
      </c>
      <c r="D156" s="86"/>
      <c r="E156" s="86"/>
      <c r="F156" s="86"/>
      <c r="G156" s="86"/>
      <c r="H156" s="86"/>
      <c r="I156" s="86"/>
      <c r="J156" s="86"/>
      <c r="K156" s="86"/>
      <c r="L156" s="86"/>
      <c r="M156" s="86"/>
      <c r="N156" s="86"/>
    </row>
    <row r="157" spans="1:35">
      <c r="A157" s="86"/>
      <c r="B157" s="86"/>
      <c r="C157" s="86"/>
      <c r="D157" s="86"/>
      <c r="E157" s="86"/>
      <c r="F157" s="86"/>
      <c r="G157" s="86"/>
      <c r="H157" s="86"/>
      <c r="I157" s="86"/>
      <c r="J157" s="86"/>
      <c r="K157" s="86"/>
      <c r="L157" s="86"/>
      <c r="M157" s="86"/>
      <c r="N157" s="86"/>
    </row>
    <row r="158" spans="1:35">
      <c r="A158" s="86"/>
      <c r="B158" s="86"/>
      <c r="C158" s="168" t="str">
        <f>$C$38</f>
        <v>2018年   月   日</v>
      </c>
      <c r="D158" s="168"/>
      <c r="E158" s="86"/>
      <c r="F158" s="86"/>
      <c r="G158" s="86"/>
      <c r="H158" s="86"/>
      <c r="I158" s="86"/>
      <c r="J158" s="86"/>
      <c r="K158" s="86"/>
      <c r="L158" s="86"/>
      <c r="M158" s="86"/>
      <c r="N158" s="86"/>
    </row>
    <row r="159" spans="1:35" ht="22.5" customHeight="1">
      <c r="A159" s="86"/>
      <c r="B159" s="86"/>
      <c r="C159" s="86"/>
      <c r="D159" s="86"/>
      <c r="E159" s="159">
        <f>基礎データ!$C$2</f>
        <v>0</v>
      </c>
      <c r="F159" s="159"/>
      <c r="G159" s="159"/>
      <c r="H159" s="159"/>
      <c r="I159" s="159"/>
      <c r="J159" s="159"/>
      <c r="K159" s="159"/>
      <c r="L159" s="159"/>
      <c r="M159" s="86"/>
      <c r="N159" s="86"/>
      <c r="Z159" s="2"/>
      <c r="AB159" s="24"/>
      <c r="AD159" s="2"/>
      <c r="AI159" s="94"/>
    </row>
    <row r="160" spans="1:35" ht="22.5" customHeight="1">
      <c r="A160" s="86"/>
      <c r="B160" s="86"/>
      <c r="C160" s="86"/>
      <c r="D160" s="86"/>
      <c r="E160" s="86"/>
      <c r="F160" s="86"/>
      <c r="G160" s="104" t="s">
        <v>17</v>
      </c>
      <c r="H160" s="159">
        <f>基礎データ!$C$4</f>
        <v>0</v>
      </c>
      <c r="I160" s="159"/>
      <c r="J160" s="159"/>
      <c r="K160" s="159"/>
      <c r="L160" s="159"/>
      <c r="M160" s="105" t="s">
        <v>14</v>
      </c>
      <c r="N160" s="86"/>
    </row>
    <row r="161" spans="1:14">
      <c r="A161" s="86"/>
      <c r="B161" s="86"/>
      <c r="C161" s="86"/>
      <c r="D161" s="86"/>
      <c r="E161" s="86"/>
      <c r="F161" s="86"/>
      <c r="G161" s="86"/>
      <c r="H161" s="86"/>
      <c r="I161" s="86"/>
      <c r="J161" s="86"/>
      <c r="K161" s="86"/>
      <c r="L161" s="86"/>
      <c r="M161" s="86"/>
      <c r="N161" s="86"/>
    </row>
    <row r="201" spans="5:34">
      <c r="E201" s="107" t="s">
        <v>3</v>
      </c>
      <c r="F201" s="107" t="s">
        <v>4</v>
      </c>
      <c r="G201" s="107" t="s">
        <v>5</v>
      </c>
      <c r="H201" s="107"/>
      <c r="I201" s="107"/>
      <c r="J201" s="107"/>
      <c r="K201" s="107"/>
      <c r="L201" s="107"/>
      <c r="M201" s="107"/>
      <c r="N201" s="107"/>
      <c r="O201" s="107"/>
      <c r="P201" s="107"/>
      <c r="Q201" s="107"/>
      <c r="R201" s="108" t="s">
        <v>509</v>
      </c>
      <c r="S201" s="109"/>
      <c r="AB201" s="22" t="s">
        <v>504</v>
      </c>
      <c r="AG201" s="107" t="s">
        <v>894</v>
      </c>
      <c r="AH201" s="110" t="s">
        <v>898</v>
      </c>
    </row>
    <row r="202" spans="5:34">
      <c r="E202" s="107">
        <v>1</v>
      </c>
      <c r="F202" s="107" t="s">
        <v>7</v>
      </c>
      <c r="G202" s="107" t="s">
        <v>1137</v>
      </c>
      <c r="H202" s="107"/>
      <c r="I202" s="107"/>
      <c r="J202" s="107"/>
      <c r="K202" s="107"/>
      <c r="L202" s="107"/>
      <c r="M202" s="107"/>
      <c r="N202" s="107"/>
      <c r="O202" s="107"/>
      <c r="P202" s="107"/>
      <c r="Q202" s="107"/>
      <c r="R202" s="108" t="s">
        <v>510</v>
      </c>
      <c r="S202" s="109">
        <v>100000000</v>
      </c>
      <c r="AB202" s="22" t="s">
        <v>505</v>
      </c>
      <c r="AG202" s="107" t="s">
        <v>899</v>
      </c>
      <c r="AH202" s="110" t="s">
        <v>863</v>
      </c>
    </row>
    <row r="203" spans="5:34">
      <c r="E203" s="107">
        <v>2</v>
      </c>
      <c r="F203" s="107" t="s">
        <v>8</v>
      </c>
      <c r="G203" s="107" t="s">
        <v>1152</v>
      </c>
      <c r="H203" s="107"/>
      <c r="I203" s="107"/>
      <c r="J203" s="107"/>
      <c r="K203" s="107"/>
      <c r="L203" s="107"/>
      <c r="M203" s="107"/>
      <c r="N203" s="107"/>
      <c r="O203" s="107"/>
      <c r="P203" s="107"/>
      <c r="Q203" s="107"/>
      <c r="R203" s="108" t="s">
        <v>511</v>
      </c>
      <c r="S203" s="109">
        <v>110000000</v>
      </c>
      <c r="AB203" s="22" t="s">
        <v>508</v>
      </c>
      <c r="AG203" s="107" t="s">
        <v>900</v>
      </c>
      <c r="AH203" s="110" t="s">
        <v>864</v>
      </c>
    </row>
    <row r="204" spans="5:34">
      <c r="E204" s="107">
        <v>3</v>
      </c>
      <c r="F204" s="107"/>
      <c r="G204" s="107" t="s">
        <v>1138</v>
      </c>
      <c r="H204" s="107"/>
      <c r="I204" s="107"/>
      <c r="J204" s="107"/>
      <c r="K204" s="107"/>
      <c r="L204" s="107"/>
      <c r="M204" s="107"/>
      <c r="N204" s="107"/>
      <c r="O204" s="107"/>
      <c r="P204" s="107"/>
      <c r="Q204" s="107"/>
      <c r="R204" s="108" t="s">
        <v>512</v>
      </c>
      <c r="S204" s="109">
        <v>120000000</v>
      </c>
      <c r="AB204" s="22" t="s">
        <v>506</v>
      </c>
      <c r="AG204" s="107" t="s">
        <v>901</v>
      </c>
      <c r="AH204" s="110" t="s">
        <v>865</v>
      </c>
    </row>
    <row r="205" spans="5:34">
      <c r="E205" s="107">
        <v>4</v>
      </c>
      <c r="F205" s="107"/>
      <c r="G205" s="107" t="s">
        <v>1157</v>
      </c>
      <c r="H205" s="107"/>
      <c r="I205" s="107"/>
      <c r="J205" s="107"/>
      <c r="K205" s="107"/>
      <c r="L205" s="107"/>
      <c r="M205" s="107"/>
      <c r="N205" s="107"/>
      <c r="O205" s="107"/>
      <c r="P205" s="107"/>
      <c r="Q205" s="107"/>
      <c r="R205" s="108" t="s">
        <v>513</v>
      </c>
      <c r="S205" s="109">
        <v>130000000</v>
      </c>
      <c r="AB205" s="22" t="s">
        <v>507</v>
      </c>
      <c r="AG205" s="107" t="s">
        <v>902</v>
      </c>
      <c r="AH205" s="110" t="s">
        <v>866</v>
      </c>
    </row>
    <row r="206" spans="5:34">
      <c r="E206" s="107">
        <v>5</v>
      </c>
      <c r="F206" s="107"/>
      <c r="G206" s="107" t="s">
        <v>1139</v>
      </c>
      <c r="H206" s="107"/>
      <c r="I206" s="107"/>
      <c r="J206" s="107"/>
      <c r="K206" s="107"/>
      <c r="L206" s="107"/>
      <c r="M206" s="107"/>
      <c r="N206" s="107"/>
      <c r="O206" s="107"/>
      <c r="P206" s="107"/>
      <c r="Q206" s="107"/>
      <c r="R206" s="108" t="s">
        <v>514</v>
      </c>
      <c r="S206" s="109">
        <v>140000000</v>
      </c>
      <c r="AG206" s="107" t="s">
        <v>903</v>
      </c>
      <c r="AH206" s="110" t="s">
        <v>867</v>
      </c>
    </row>
    <row r="207" spans="5:34">
      <c r="E207" s="107">
        <v>6</v>
      </c>
      <c r="F207" s="107"/>
      <c r="G207" s="107" t="s">
        <v>1140</v>
      </c>
      <c r="H207" s="107"/>
      <c r="I207" s="107"/>
      <c r="J207" s="107"/>
      <c r="K207" s="107"/>
      <c r="L207" s="107"/>
      <c r="M207" s="107"/>
      <c r="N207" s="107"/>
      <c r="O207" s="107"/>
      <c r="P207" s="107"/>
      <c r="Q207" s="107"/>
      <c r="R207" s="108" t="s">
        <v>515</v>
      </c>
      <c r="S207" s="109">
        <v>200000000</v>
      </c>
      <c r="AG207" s="107" t="s">
        <v>904</v>
      </c>
      <c r="AH207" s="110" t="s">
        <v>868</v>
      </c>
    </row>
    <row r="208" spans="5:34">
      <c r="E208" s="107" t="s">
        <v>1135</v>
      </c>
      <c r="F208" s="107"/>
      <c r="G208" s="107" t="s">
        <v>1339</v>
      </c>
      <c r="H208" s="107"/>
      <c r="I208" s="107"/>
      <c r="J208" s="107"/>
      <c r="K208" s="107"/>
      <c r="L208" s="107"/>
      <c r="M208" s="107"/>
      <c r="N208" s="107"/>
      <c r="O208" s="107"/>
      <c r="P208" s="107"/>
      <c r="Q208" s="107"/>
      <c r="R208" s="108" t="s">
        <v>516</v>
      </c>
      <c r="S208" s="109">
        <v>210000000</v>
      </c>
      <c r="AG208" s="107" t="s">
        <v>905</v>
      </c>
      <c r="AH208" s="110" t="s">
        <v>869</v>
      </c>
    </row>
    <row r="209" spans="5:34">
      <c r="E209" s="107" t="s">
        <v>1136</v>
      </c>
      <c r="F209" s="107"/>
      <c r="G209" s="107" t="s">
        <v>1166</v>
      </c>
      <c r="H209" s="107"/>
      <c r="I209" s="107"/>
      <c r="J209" s="107"/>
      <c r="K209" s="107"/>
      <c r="L209" s="107"/>
      <c r="M209" s="107"/>
      <c r="N209" s="107"/>
      <c r="O209" s="107"/>
      <c r="P209" s="107"/>
      <c r="Q209" s="107"/>
      <c r="R209" s="108" t="s">
        <v>517</v>
      </c>
      <c r="S209" s="109">
        <v>220000000</v>
      </c>
      <c r="AG209" s="107" t="s">
        <v>906</v>
      </c>
      <c r="AH209" s="110" t="s">
        <v>870</v>
      </c>
    </row>
    <row r="210" spans="5:34">
      <c r="E210" s="94" t="s">
        <v>1356</v>
      </c>
      <c r="F210" s="107"/>
      <c r="G210" s="107" t="s">
        <v>1169</v>
      </c>
      <c r="H210" s="107"/>
      <c r="I210" s="107"/>
      <c r="J210" s="107"/>
      <c r="K210" s="107"/>
      <c r="L210" s="107"/>
      <c r="M210" s="107"/>
      <c r="N210" s="107"/>
      <c r="O210" s="107"/>
      <c r="P210" s="107"/>
      <c r="Q210" s="107"/>
      <c r="R210" s="108" t="s">
        <v>518</v>
      </c>
      <c r="S210" s="109">
        <v>230000000</v>
      </c>
      <c r="AG210" s="107" t="s">
        <v>907</v>
      </c>
      <c r="AH210" s="110">
        <v>10</v>
      </c>
    </row>
    <row r="211" spans="5:34">
      <c r="E211" s="94" t="s">
        <v>1357</v>
      </c>
      <c r="F211" s="107"/>
      <c r="G211" s="107" t="s">
        <v>1172</v>
      </c>
      <c r="H211" s="107"/>
      <c r="I211" s="107"/>
      <c r="J211" s="107"/>
      <c r="K211" s="107"/>
      <c r="L211" s="107"/>
      <c r="M211" s="107"/>
      <c r="N211" s="107"/>
      <c r="O211" s="107"/>
      <c r="P211" s="107"/>
      <c r="Q211" s="107"/>
      <c r="R211" s="108" t="s">
        <v>519</v>
      </c>
      <c r="S211" s="109">
        <v>240000000</v>
      </c>
      <c r="AG211" s="107" t="s">
        <v>908</v>
      </c>
      <c r="AH211" s="110">
        <v>11</v>
      </c>
    </row>
    <row r="212" spans="5:34">
      <c r="E212" s="94" t="s">
        <v>1358</v>
      </c>
      <c r="F212" s="107"/>
      <c r="G212" s="107" t="s">
        <v>1142</v>
      </c>
      <c r="H212" s="107"/>
      <c r="I212" s="107"/>
      <c r="J212" s="107"/>
      <c r="K212" s="107"/>
      <c r="L212" s="107"/>
      <c r="M212" s="107"/>
      <c r="N212" s="107"/>
      <c r="O212" s="107"/>
      <c r="P212" s="107"/>
      <c r="Q212" s="107"/>
      <c r="R212" s="108"/>
      <c r="S212" s="109"/>
      <c r="AG212" s="107" t="s">
        <v>909</v>
      </c>
      <c r="AH212" s="110">
        <v>12</v>
      </c>
    </row>
    <row r="213" spans="5:34">
      <c r="E213" s="107" t="s">
        <v>1341</v>
      </c>
      <c r="F213" s="107"/>
      <c r="G213" s="107" t="s">
        <v>1179</v>
      </c>
      <c r="H213" s="107"/>
      <c r="I213" s="107"/>
      <c r="J213" s="107"/>
      <c r="K213" s="107"/>
      <c r="L213" s="107"/>
      <c r="M213" s="107"/>
      <c r="N213" s="107"/>
      <c r="O213" s="107"/>
      <c r="P213" s="107"/>
      <c r="Q213" s="107"/>
      <c r="R213" s="108"/>
      <c r="S213" s="109"/>
      <c r="AG213" s="107" t="s">
        <v>910</v>
      </c>
      <c r="AH213" s="110">
        <v>13</v>
      </c>
    </row>
    <row r="214" spans="5:34">
      <c r="E214" s="107" t="s">
        <v>1342</v>
      </c>
      <c r="F214" s="107"/>
      <c r="G214" s="107" t="s">
        <v>1143</v>
      </c>
      <c r="H214" s="107"/>
      <c r="I214" s="107"/>
      <c r="J214" s="107"/>
      <c r="K214" s="107"/>
      <c r="L214" s="107"/>
      <c r="M214" s="107"/>
      <c r="N214" s="107"/>
      <c r="O214" s="107"/>
      <c r="P214" s="107"/>
      <c r="Q214" s="107"/>
      <c r="R214" s="108"/>
      <c r="S214" s="109"/>
      <c r="AG214" s="107" t="s">
        <v>895</v>
      </c>
      <c r="AH214" s="110">
        <v>14</v>
      </c>
    </row>
    <row r="215" spans="5:34">
      <c r="E215" s="107" t="s">
        <v>1343</v>
      </c>
      <c r="F215" s="107"/>
      <c r="G215" s="107" t="s">
        <v>1178</v>
      </c>
      <c r="H215" s="107"/>
      <c r="I215" s="107"/>
      <c r="J215" s="107"/>
      <c r="K215" s="107"/>
      <c r="L215" s="107"/>
      <c r="M215" s="107"/>
      <c r="N215" s="107"/>
      <c r="O215" s="107"/>
      <c r="P215" s="107"/>
      <c r="Q215" s="107"/>
      <c r="R215" s="108"/>
      <c r="S215" s="109"/>
      <c r="AG215" s="107" t="s">
        <v>911</v>
      </c>
      <c r="AH215" s="110">
        <v>15</v>
      </c>
    </row>
    <row r="216" spans="5:34">
      <c r="E216" s="107" t="s">
        <v>1344</v>
      </c>
      <c r="F216" s="107"/>
      <c r="G216" s="107" t="s">
        <v>842</v>
      </c>
      <c r="H216" s="107"/>
      <c r="I216" s="107"/>
      <c r="J216" s="107"/>
      <c r="K216" s="107"/>
      <c r="L216" s="107"/>
      <c r="M216" s="107"/>
      <c r="N216" s="107"/>
      <c r="O216" s="107"/>
      <c r="P216" s="107"/>
      <c r="Q216" s="107"/>
      <c r="R216" s="108"/>
      <c r="S216" s="109"/>
      <c r="AG216" s="107" t="s">
        <v>912</v>
      </c>
      <c r="AH216" s="110">
        <v>16</v>
      </c>
    </row>
    <row r="217" spans="5:34">
      <c r="E217" s="107" t="s">
        <v>1345</v>
      </c>
      <c r="F217" s="107"/>
      <c r="G217" s="107" t="s">
        <v>1189</v>
      </c>
      <c r="H217" s="107"/>
      <c r="I217" s="107"/>
      <c r="J217" s="107"/>
      <c r="K217" s="107"/>
      <c r="L217" s="107"/>
      <c r="M217" s="107"/>
      <c r="N217" s="107"/>
      <c r="O217" s="107"/>
      <c r="P217" s="107"/>
      <c r="Q217" s="107"/>
      <c r="R217" s="108"/>
      <c r="S217" s="109"/>
      <c r="AG217" s="107" t="s">
        <v>913</v>
      </c>
      <c r="AH217" s="110">
        <v>17</v>
      </c>
    </row>
    <row r="218" spans="5:34">
      <c r="E218" s="107" t="s">
        <v>1346</v>
      </c>
      <c r="F218" s="107"/>
      <c r="G218" s="107" t="s">
        <v>1190</v>
      </c>
      <c r="H218" s="107"/>
      <c r="I218" s="107"/>
      <c r="J218" s="107"/>
      <c r="K218" s="107"/>
      <c r="L218" s="107"/>
      <c r="M218" s="107"/>
      <c r="N218" s="107"/>
      <c r="O218" s="107"/>
      <c r="P218" s="107"/>
      <c r="Q218" s="107"/>
      <c r="R218" s="108"/>
      <c r="S218" s="109"/>
      <c r="AG218" s="107" t="s">
        <v>914</v>
      </c>
      <c r="AH218" s="110">
        <v>18</v>
      </c>
    </row>
    <row r="219" spans="5:34">
      <c r="E219" s="107"/>
      <c r="F219" s="107"/>
      <c r="G219" s="107" t="s">
        <v>843</v>
      </c>
      <c r="H219" s="107"/>
      <c r="I219" s="107"/>
      <c r="J219" s="107"/>
      <c r="K219" s="107"/>
      <c r="L219" s="107"/>
      <c r="M219" s="107"/>
      <c r="N219" s="107"/>
      <c r="O219" s="107"/>
      <c r="P219" s="107"/>
      <c r="Q219" s="107"/>
      <c r="R219" s="108"/>
      <c r="S219" s="109"/>
      <c r="AG219" s="107" t="s">
        <v>915</v>
      </c>
      <c r="AH219" s="110">
        <v>19</v>
      </c>
    </row>
    <row r="220" spans="5:34">
      <c r="E220" s="107"/>
      <c r="F220" s="107"/>
      <c r="G220" s="107" t="s">
        <v>844</v>
      </c>
      <c r="H220" s="107"/>
      <c r="I220" s="107"/>
      <c r="J220" s="107"/>
      <c r="K220" s="107"/>
      <c r="L220" s="107"/>
      <c r="M220" s="107"/>
      <c r="N220" s="107"/>
      <c r="O220" s="107"/>
      <c r="P220" s="107"/>
      <c r="Q220" s="107"/>
      <c r="R220" s="108"/>
      <c r="S220" s="109"/>
      <c r="AG220" s="107" t="s">
        <v>916</v>
      </c>
      <c r="AH220" s="110">
        <v>20</v>
      </c>
    </row>
    <row r="221" spans="5:34">
      <c r="E221" s="107"/>
      <c r="F221" s="107"/>
      <c r="G221" s="107" t="s">
        <v>1186</v>
      </c>
      <c r="H221" s="107"/>
      <c r="I221" s="107"/>
      <c r="J221" s="107"/>
      <c r="K221" s="107"/>
      <c r="L221" s="107"/>
      <c r="M221" s="107"/>
      <c r="N221" s="107"/>
      <c r="O221" s="107"/>
      <c r="P221" s="107"/>
      <c r="Q221" s="107"/>
      <c r="R221" s="108"/>
      <c r="S221" s="109"/>
      <c r="AG221" s="107" t="s">
        <v>917</v>
      </c>
      <c r="AH221" s="110">
        <v>21</v>
      </c>
    </row>
    <row r="222" spans="5:34">
      <c r="E222" s="107"/>
      <c r="F222" s="107"/>
      <c r="G222" s="107" t="s">
        <v>1327</v>
      </c>
      <c r="H222" s="107"/>
      <c r="I222" s="107"/>
      <c r="J222" s="107"/>
      <c r="K222" s="107"/>
      <c r="L222" s="107"/>
      <c r="M222" s="107"/>
      <c r="N222" s="107"/>
      <c r="O222" s="107"/>
      <c r="P222" s="107"/>
      <c r="Q222" s="107"/>
      <c r="R222" s="108"/>
      <c r="S222" s="109"/>
      <c r="AG222" s="107" t="s">
        <v>918</v>
      </c>
      <c r="AH222" s="110">
        <v>22</v>
      </c>
    </row>
    <row r="223" spans="5:34">
      <c r="E223" s="107"/>
      <c r="F223" s="107"/>
      <c r="G223" s="107" t="s">
        <v>1328</v>
      </c>
      <c r="H223" s="107"/>
      <c r="I223" s="107"/>
      <c r="J223" s="107"/>
      <c r="K223" s="107"/>
      <c r="L223" s="107"/>
      <c r="M223" s="107"/>
      <c r="N223" s="107"/>
      <c r="O223" s="107"/>
      <c r="P223" s="107"/>
      <c r="Q223" s="107"/>
      <c r="R223" s="108"/>
      <c r="S223" s="109"/>
      <c r="AG223" s="107" t="s">
        <v>919</v>
      </c>
      <c r="AH223" s="110">
        <v>23</v>
      </c>
    </row>
    <row r="224" spans="5:34">
      <c r="E224" s="107"/>
      <c r="F224" s="107"/>
      <c r="G224" s="107" t="s">
        <v>1144</v>
      </c>
      <c r="H224" s="107"/>
      <c r="I224" s="107"/>
      <c r="J224" s="107"/>
      <c r="K224" s="107"/>
      <c r="L224" s="107"/>
      <c r="M224" s="107"/>
      <c r="N224" s="107"/>
      <c r="O224" s="107"/>
      <c r="P224" s="107"/>
      <c r="Q224" s="107"/>
      <c r="R224" s="108"/>
      <c r="S224" s="109"/>
      <c r="AG224" s="107" t="s">
        <v>920</v>
      </c>
      <c r="AH224" s="110">
        <v>24</v>
      </c>
    </row>
    <row r="225" spans="5:34">
      <c r="E225" s="107"/>
      <c r="F225" s="107"/>
      <c r="G225" s="107" t="s">
        <v>1192</v>
      </c>
      <c r="H225" s="107"/>
      <c r="I225" s="107"/>
      <c r="J225" s="107"/>
      <c r="K225" s="107"/>
      <c r="L225" s="107"/>
      <c r="M225" s="107"/>
      <c r="N225" s="107"/>
      <c r="O225" s="107"/>
      <c r="P225" s="107"/>
      <c r="Q225" s="107"/>
      <c r="R225" s="108"/>
      <c r="S225" s="109"/>
      <c r="AG225" s="107" t="s">
        <v>921</v>
      </c>
      <c r="AH225" s="110">
        <v>25</v>
      </c>
    </row>
    <row r="226" spans="5:34">
      <c r="E226" s="107"/>
      <c r="F226" s="107"/>
      <c r="G226" s="107" t="s">
        <v>1145</v>
      </c>
      <c r="H226" s="107"/>
      <c r="I226" s="107"/>
      <c r="J226" s="107"/>
      <c r="K226" s="107"/>
      <c r="L226" s="107"/>
      <c r="M226" s="107"/>
      <c r="N226" s="107"/>
      <c r="O226" s="107"/>
      <c r="P226" s="107"/>
      <c r="Q226" s="107"/>
      <c r="R226" s="108"/>
      <c r="S226" s="109"/>
      <c r="AG226" s="107" t="s">
        <v>922</v>
      </c>
      <c r="AH226" s="110">
        <v>26</v>
      </c>
    </row>
    <row r="227" spans="5:34">
      <c r="E227" s="107"/>
      <c r="F227" s="107"/>
      <c r="G227" s="107" t="s">
        <v>1195</v>
      </c>
      <c r="H227" s="107"/>
      <c r="I227" s="107"/>
      <c r="J227" s="107"/>
      <c r="K227" s="107"/>
      <c r="L227" s="107"/>
      <c r="M227" s="107"/>
      <c r="N227" s="107"/>
      <c r="O227" s="107"/>
      <c r="P227" s="107"/>
      <c r="Q227" s="107"/>
      <c r="R227" s="108"/>
      <c r="S227" s="109"/>
      <c r="AG227" s="107" t="s">
        <v>923</v>
      </c>
      <c r="AH227" s="110">
        <v>27</v>
      </c>
    </row>
    <row r="228" spans="5:34" s="94" customFormat="1">
      <c r="E228" s="107"/>
      <c r="F228" s="107"/>
      <c r="G228" s="107" t="s">
        <v>1146</v>
      </c>
      <c r="H228" s="107"/>
      <c r="I228" s="107"/>
      <c r="J228" s="107"/>
      <c r="K228" s="107"/>
      <c r="L228" s="107"/>
      <c r="M228" s="107"/>
      <c r="N228" s="107"/>
      <c r="O228" s="107"/>
      <c r="P228" s="107"/>
      <c r="Q228" s="107"/>
      <c r="R228" s="108"/>
      <c r="S228" s="109"/>
      <c r="T228" s="111"/>
      <c r="U228" s="111"/>
      <c r="V228" s="111"/>
      <c r="W228" s="111"/>
      <c r="X228" s="111"/>
      <c r="Y228" s="111"/>
      <c r="Z228" s="111"/>
      <c r="AA228" s="111"/>
      <c r="AB228" s="111"/>
      <c r="AC228" s="111"/>
      <c r="AD228" s="111"/>
      <c r="AE228" s="111"/>
      <c r="AF228" s="111"/>
      <c r="AG228" s="107" t="s">
        <v>924</v>
      </c>
      <c r="AH228" s="110">
        <v>28</v>
      </c>
    </row>
    <row r="229" spans="5:34" s="94" customFormat="1">
      <c r="E229" s="107"/>
      <c r="F229" s="107"/>
      <c r="G229" s="107" t="s">
        <v>1196</v>
      </c>
      <c r="H229" s="107"/>
      <c r="I229" s="107"/>
      <c r="J229" s="107"/>
      <c r="K229" s="107"/>
      <c r="L229" s="107"/>
      <c r="M229" s="107"/>
      <c r="N229" s="107"/>
      <c r="O229" s="107"/>
      <c r="P229" s="107"/>
      <c r="Q229" s="107"/>
      <c r="R229" s="108"/>
      <c r="S229" s="109"/>
      <c r="T229" s="111"/>
      <c r="U229" s="111"/>
      <c r="V229" s="111"/>
      <c r="W229" s="111"/>
      <c r="X229" s="111"/>
      <c r="Y229" s="111"/>
      <c r="Z229" s="111"/>
      <c r="AA229" s="111"/>
      <c r="AB229" s="111"/>
      <c r="AC229" s="111"/>
      <c r="AD229" s="111"/>
      <c r="AE229" s="111"/>
      <c r="AF229" s="111"/>
      <c r="AG229" s="107" t="s">
        <v>925</v>
      </c>
      <c r="AH229" s="110">
        <v>29</v>
      </c>
    </row>
    <row r="230" spans="5:34" s="94" customFormat="1">
      <c r="E230" s="107"/>
      <c r="F230" s="107"/>
      <c r="G230" s="94" t="s">
        <v>1199</v>
      </c>
      <c r="H230" s="107"/>
      <c r="I230" s="107"/>
      <c r="J230" s="107"/>
      <c r="K230" s="107"/>
      <c r="L230" s="107"/>
      <c r="M230" s="107"/>
      <c r="N230" s="107"/>
      <c r="O230" s="107"/>
      <c r="P230" s="107"/>
      <c r="Q230" s="107"/>
      <c r="R230" s="108"/>
      <c r="S230" s="109"/>
      <c r="T230" s="111"/>
      <c r="U230" s="111"/>
      <c r="V230" s="111"/>
      <c r="W230" s="111"/>
      <c r="X230" s="111"/>
      <c r="Y230" s="111"/>
      <c r="Z230" s="111"/>
      <c r="AA230" s="111"/>
      <c r="AB230" s="111"/>
      <c r="AC230" s="111"/>
      <c r="AD230" s="111"/>
      <c r="AE230" s="111"/>
      <c r="AF230" s="111"/>
      <c r="AG230" s="107" t="s">
        <v>896</v>
      </c>
      <c r="AH230" s="110">
        <v>30</v>
      </c>
    </row>
    <row r="231" spans="5:34" s="94" customFormat="1">
      <c r="E231" s="107"/>
      <c r="F231" s="107"/>
      <c r="G231" s="94" t="s">
        <v>1338</v>
      </c>
      <c r="H231" s="107"/>
      <c r="I231" s="107"/>
      <c r="J231" s="107"/>
      <c r="K231" s="107"/>
      <c r="L231" s="107"/>
      <c r="M231" s="107"/>
      <c r="N231" s="107"/>
      <c r="O231" s="107"/>
      <c r="P231" s="107"/>
      <c r="Q231" s="107"/>
      <c r="R231" s="108"/>
      <c r="S231" s="109"/>
      <c r="T231" s="111"/>
      <c r="U231" s="111"/>
      <c r="V231" s="111"/>
      <c r="W231" s="111"/>
      <c r="X231" s="111"/>
      <c r="Y231" s="111"/>
      <c r="Z231" s="111"/>
      <c r="AA231" s="111"/>
      <c r="AB231" s="111"/>
      <c r="AC231" s="111"/>
      <c r="AD231" s="111"/>
      <c r="AE231" s="111"/>
      <c r="AF231" s="111"/>
      <c r="AG231" s="107" t="s">
        <v>926</v>
      </c>
      <c r="AH231" s="110">
        <v>31</v>
      </c>
    </row>
    <row r="232" spans="5:34" s="94" customFormat="1">
      <c r="E232" s="107"/>
      <c r="F232" s="107"/>
      <c r="G232" s="94" t="s">
        <v>1252</v>
      </c>
      <c r="H232" s="107"/>
      <c r="I232" s="107"/>
      <c r="J232" s="107"/>
      <c r="K232" s="107"/>
      <c r="L232" s="107"/>
      <c r="M232" s="107"/>
      <c r="N232" s="107"/>
      <c r="O232" s="107"/>
      <c r="P232" s="107"/>
      <c r="Q232" s="107"/>
      <c r="R232" s="108"/>
      <c r="S232" s="109"/>
      <c r="T232" s="111"/>
      <c r="U232" s="111"/>
      <c r="V232" s="111"/>
      <c r="W232" s="111"/>
      <c r="X232" s="111"/>
      <c r="Y232" s="111"/>
      <c r="Z232" s="111"/>
      <c r="AA232" s="111"/>
      <c r="AB232" s="111"/>
      <c r="AC232" s="111"/>
      <c r="AD232" s="111"/>
      <c r="AE232" s="111"/>
      <c r="AF232" s="111"/>
      <c r="AG232" s="107" t="s">
        <v>927</v>
      </c>
      <c r="AH232" s="110">
        <v>32</v>
      </c>
    </row>
    <row r="233" spans="5:34" s="94" customFormat="1">
      <c r="G233" s="94" t="s">
        <v>1203</v>
      </c>
      <c r="R233" s="111"/>
      <c r="S233" s="112"/>
      <c r="T233" s="111"/>
      <c r="U233" s="111"/>
      <c r="V233" s="111"/>
      <c r="W233" s="111"/>
      <c r="X233" s="111"/>
      <c r="Y233" s="111"/>
      <c r="Z233" s="111"/>
      <c r="AA233" s="111"/>
      <c r="AB233" s="111"/>
      <c r="AC233" s="111"/>
      <c r="AD233" s="111"/>
      <c r="AE233" s="111"/>
      <c r="AF233" s="111"/>
      <c r="AG233" s="107" t="s">
        <v>928</v>
      </c>
      <c r="AH233" s="110">
        <v>33</v>
      </c>
    </row>
    <row r="234" spans="5:34" s="94" customFormat="1">
      <c r="G234" s="94" t="s">
        <v>1204</v>
      </c>
      <c r="R234" s="111"/>
      <c r="S234" s="112"/>
      <c r="T234" s="111"/>
      <c r="U234" s="111"/>
      <c r="V234" s="111"/>
      <c r="W234" s="111"/>
      <c r="X234" s="111"/>
      <c r="Y234" s="111"/>
      <c r="Z234" s="111"/>
      <c r="AA234" s="111"/>
      <c r="AB234" s="111"/>
      <c r="AC234" s="111"/>
      <c r="AD234" s="111"/>
      <c r="AE234" s="111"/>
      <c r="AF234" s="111"/>
      <c r="AG234" s="107" t="s">
        <v>929</v>
      </c>
      <c r="AH234" s="110">
        <v>34</v>
      </c>
    </row>
    <row r="235" spans="5:34" s="94" customFormat="1">
      <c r="G235" s="94" t="s">
        <v>1148</v>
      </c>
      <c r="R235" s="111"/>
      <c r="S235" s="112"/>
      <c r="T235" s="111"/>
      <c r="U235" s="111"/>
      <c r="V235" s="111"/>
      <c r="W235" s="111"/>
      <c r="X235" s="111"/>
      <c r="Y235" s="111"/>
      <c r="Z235" s="111"/>
      <c r="AA235" s="111"/>
      <c r="AB235" s="111"/>
      <c r="AC235" s="111"/>
      <c r="AD235" s="111"/>
      <c r="AE235" s="111"/>
      <c r="AF235" s="111"/>
      <c r="AG235" s="107" t="s">
        <v>930</v>
      </c>
      <c r="AH235" s="110">
        <v>35</v>
      </c>
    </row>
    <row r="236" spans="5:34" s="94" customFormat="1">
      <c r="G236" s="94" t="s">
        <v>1212</v>
      </c>
      <c r="R236" s="111"/>
      <c r="S236" s="112"/>
      <c r="T236" s="111"/>
      <c r="U236" s="111"/>
      <c r="V236" s="111"/>
      <c r="W236" s="111"/>
      <c r="X236" s="111"/>
      <c r="Y236" s="111"/>
      <c r="Z236" s="111"/>
      <c r="AA236" s="111"/>
      <c r="AB236" s="111"/>
      <c r="AC236" s="111"/>
      <c r="AD236" s="111"/>
      <c r="AE236" s="111"/>
      <c r="AF236" s="111"/>
      <c r="AG236" s="107" t="s">
        <v>931</v>
      </c>
      <c r="AH236" s="110">
        <v>36</v>
      </c>
    </row>
    <row r="237" spans="5:34" s="94" customFormat="1">
      <c r="G237" s="94" t="s">
        <v>1149</v>
      </c>
      <c r="R237" s="111"/>
      <c r="S237" s="112"/>
      <c r="T237" s="111"/>
      <c r="U237" s="111"/>
      <c r="V237" s="111"/>
      <c r="W237" s="111"/>
      <c r="X237" s="111"/>
      <c r="Y237" s="111"/>
      <c r="Z237" s="111"/>
      <c r="AA237" s="111"/>
      <c r="AB237" s="111"/>
      <c r="AC237" s="111"/>
      <c r="AD237" s="111"/>
      <c r="AE237" s="111"/>
      <c r="AF237" s="111"/>
      <c r="AG237" s="107" t="s">
        <v>932</v>
      </c>
      <c r="AH237" s="110">
        <v>37</v>
      </c>
    </row>
    <row r="238" spans="5:34" s="94" customFormat="1">
      <c r="G238" s="94" t="s">
        <v>1213</v>
      </c>
      <c r="R238" s="111"/>
      <c r="S238" s="112"/>
      <c r="T238" s="111"/>
      <c r="U238" s="111"/>
      <c r="V238" s="111"/>
      <c r="W238" s="111"/>
      <c r="X238" s="111"/>
      <c r="Y238" s="111"/>
      <c r="Z238" s="111"/>
      <c r="AA238" s="111"/>
      <c r="AB238" s="111"/>
      <c r="AC238" s="111"/>
      <c r="AD238" s="111"/>
      <c r="AE238" s="111"/>
      <c r="AF238" s="111"/>
      <c r="AG238" s="107" t="s">
        <v>933</v>
      </c>
      <c r="AH238" s="110">
        <v>38</v>
      </c>
    </row>
    <row r="239" spans="5:34" s="94" customFormat="1">
      <c r="G239" s="94" t="s">
        <v>849</v>
      </c>
      <c r="R239" s="111"/>
      <c r="S239" s="112"/>
      <c r="T239" s="111"/>
      <c r="U239" s="111"/>
      <c r="V239" s="111"/>
      <c r="W239" s="111"/>
      <c r="X239" s="111"/>
      <c r="Y239" s="111"/>
      <c r="Z239" s="111"/>
      <c r="AA239" s="111"/>
      <c r="AB239" s="111"/>
      <c r="AC239" s="111"/>
      <c r="AD239" s="111"/>
      <c r="AE239" s="111"/>
      <c r="AF239" s="111"/>
      <c r="AG239" s="107" t="s">
        <v>934</v>
      </c>
      <c r="AH239" s="110">
        <v>39</v>
      </c>
    </row>
    <row r="240" spans="5:34" s="94" customFormat="1">
      <c r="G240" s="94" t="s">
        <v>845</v>
      </c>
      <c r="R240" s="111"/>
      <c r="S240" s="112"/>
      <c r="T240" s="111"/>
      <c r="U240" s="111"/>
      <c r="V240" s="111"/>
      <c r="W240" s="111"/>
      <c r="X240" s="111"/>
      <c r="Y240" s="111"/>
      <c r="Z240" s="111"/>
      <c r="AA240" s="111"/>
      <c r="AB240" s="111"/>
      <c r="AC240" s="111"/>
      <c r="AD240" s="111"/>
      <c r="AE240" s="111"/>
      <c r="AF240" s="111"/>
      <c r="AG240" s="107" t="s">
        <v>935</v>
      </c>
      <c r="AH240" s="110">
        <v>40</v>
      </c>
    </row>
    <row r="241" spans="3:34" s="94" customFormat="1">
      <c r="G241" s="94" t="s">
        <v>1150</v>
      </c>
      <c r="R241" s="111"/>
      <c r="S241" s="112"/>
      <c r="T241" s="111"/>
      <c r="U241" s="111"/>
      <c r="V241" s="111"/>
      <c r="W241" s="111"/>
      <c r="X241" s="111"/>
      <c r="Y241" s="111"/>
      <c r="Z241" s="111"/>
      <c r="AA241" s="111"/>
      <c r="AB241" s="111"/>
      <c r="AC241" s="111"/>
      <c r="AD241" s="111"/>
      <c r="AE241" s="111"/>
      <c r="AF241" s="111"/>
      <c r="AG241" s="107" t="s">
        <v>936</v>
      </c>
      <c r="AH241" s="110">
        <v>41</v>
      </c>
    </row>
    <row r="242" spans="3:34" s="94" customFormat="1">
      <c r="G242" s="94" t="s">
        <v>1333</v>
      </c>
      <c r="R242" s="111"/>
      <c r="S242" s="112"/>
      <c r="T242" s="111"/>
      <c r="U242" s="111"/>
      <c r="V242" s="111"/>
      <c r="W242" s="111"/>
      <c r="X242" s="111"/>
      <c r="Y242" s="111"/>
      <c r="Z242" s="111"/>
      <c r="AA242" s="111"/>
      <c r="AB242" s="111"/>
      <c r="AC242" s="111"/>
      <c r="AD242" s="111"/>
      <c r="AE242" s="111"/>
      <c r="AF242" s="111"/>
      <c r="AG242" s="107" t="s">
        <v>937</v>
      </c>
      <c r="AH242" s="110">
        <v>42</v>
      </c>
    </row>
    <row r="243" spans="3:34" s="94" customFormat="1">
      <c r="G243" s="94" t="s">
        <v>1151</v>
      </c>
      <c r="R243" s="111"/>
      <c r="S243" s="112"/>
      <c r="T243" s="111"/>
      <c r="U243" s="111"/>
      <c r="V243" s="111"/>
      <c r="W243" s="111"/>
      <c r="X243" s="111"/>
      <c r="Y243" s="111"/>
      <c r="Z243" s="111"/>
      <c r="AA243" s="111"/>
      <c r="AB243" s="111"/>
      <c r="AC243" s="111"/>
      <c r="AD243" s="111"/>
      <c r="AE243" s="111"/>
      <c r="AF243" s="111"/>
      <c r="AG243" s="107" t="s">
        <v>938</v>
      </c>
      <c r="AH243" s="110">
        <v>43</v>
      </c>
    </row>
    <row r="244" spans="3:34" s="94" customFormat="1">
      <c r="G244" s="94" t="s">
        <v>1221</v>
      </c>
      <c r="R244" s="111"/>
      <c r="S244" s="112"/>
      <c r="T244" s="111"/>
      <c r="U244" s="111"/>
      <c r="V244" s="111"/>
      <c r="W244" s="111"/>
      <c r="X244" s="111"/>
      <c r="Y244" s="111"/>
      <c r="Z244" s="111"/>
      <c r="AA244" s="111"/>
      <c r="AB244" s="111"/>
      <c r="AC244" s="111"/>
      <c r="AD244" s="111"/>
      <c r="AE244" s="111"/>
      <c r="AF244" s="111"/>
      <c r="AG244" s="107" t="s">
        <v>939</v>
      </c>
      <c r="AH244" s="110">
        <v>44</v>
      </c>
    </row>
    <row r="245" spans="3:34" s="94" customFormat="1">
      <c r="R245" s="111"/>
      <c r="S245" s="112"/>
      <c r="T245" s="111"/>
      <c r="U245" s="111"/>
      <c r="V245" s="111"/>
      <c r="W245" s="111"/>
      <c r="X245" s="111"/>
      <c r="Y245" s="111"/>
      <c r="Z245" s="111"/>
      <c r="AA245" s="111"/>
      <c r="AB245" s="111"/>
      <c r="AC245" s="111"/>
      <c r="AD245" s="111"/>
      <c r="AE245" s="111"/>
      <c r="AF245" s="111"/>
      <c r="AG245" s="107" t="s">
        <v>940</v>
      </c>
      <c r="AH245" s="110">
        <v>45</v>
      </c>
    </row>
    <row r="246" spans="3:34" s="94" customFormat="1">
      <c r="R246" s="111"/>
      <c r="S246" s="112"/>
      <c r="T246" s="111"/>
      <c r="U246" s="111"/>
      <c r="V246" s="111"/>
      <c r="W246" s="111"/>
      <c r="X246" s="111"/>
      <c r="Y246" s="111"/>
      <c r="Z246" s="111"/>
      <c r="AA246" s="111"/>
      <c r="AB246" s="111"/>
      <c r="AC246" s="111"/>
      <c r="AD246" s="111"/>
      <c r="AE246" s="111"/>
      <c r="AF246" s="111"/>
      <c r="AG246" s="107" t="s">
        <v>897</v>
      </c>
      <c r="AH246" s="110">
        <v>46</v>
      </c>
    </row>
    <row r="247" spans="3:34">
      <c r="AG247" s="107" t="s">
        <v>941</v>
      </c>
      <c r="AH247" s="110">
        <v>47</v>
      </c>
    </row>
    <row r="248" spans="3:34">
      <c r="AG248" s="107" t="s">
        <v>942</v>
      </c>
      <c r="AH248" s="110">
        <v>49</v>
      </c>
    </row>
    <row r="249" spans="3:34">
      <c r="C249" s="91" t="s">
        <v>1336</v>
      </c>
      <c r="D249" s="91" t="s">
        <v>1337</v>
      </c>
    </row>
    <row r="250" spans="3:34">
      <c r="C250" s="107" t="s">
        <v>1137</v>
      </c>
      <c r="D250" s="107" t="s">
        <v>1145</v>
      </c>
    </row>
    <row r="251" spans="3:34">
      <c r="C251" s="107" t="s">
        <v>1152</v>
      </c>
      <c r="D251" s="107" t="s">
        <v>1195</v>
      </c>
    </row>
    <row r="252" spans="3:34">
      <c r="C252" s="107" t="s">
        <v>1138</v>
      </c>
      <c r="D252" s="107" t="s">
        <v>1146</v>
      </c>
    </row>
    <row r="253" spans="3:34">
      <c r="C253" s="107" t="s">
        <v>1157</v>
      </c>
      <c r="D253" s="107" t="s">
        <v>1196</v>
      </c>
    </row>
    <row r="254" spans="3:34">
      <c r="C254" s="107" t="s">
        <v>1139</v>
      </c>
      <c r="D254" s="107" t="s">
        <v>1200</v>
      </c>
    </row>
    <row r="255" spans="3:34">
      <c r="C255" s="107" t="s">
        <v>1140</v>
      </c>
      <c r="D255" s="107" t="s">
        <v>1338</v>
      </c>
    </row>
    <row r="256" spans="3:34">
      <c r="C256" s="107" t="s">
        <v>1339</v>
      </c>
      <c r="D256" s="107" t="s">
        <v>1252</v>
      </c>
    </row>
    <row r="257" spans="3:4">
      <c r="C257" s="107" t="s">
        <v>1166</v>
      </c>
      <c r="D257" s="107" t="s">
        <v>1203</v>
      </c>
    </row>
    <row r="258" spans="3:4">
      <c r="C258" s="107" t="s">
        <v>1169</v>
      </c>
      <c r="D258" s="107" t="s">
        <v>1204</v>
      </c>
    </row>
    <row r="259" spans="3:4">
      <c r="C259" s="107" t="s">
        <v>1172</v>
      </c>
      <c r="D259" s="107" t="s">
        <v>1148</v>
      </c>
    </row>
    <row r="260" spans="3:4">
      <c r="C260" s="107" t="s">
        <v>1142</v>
      </c>
      <c r="D260" s="107" t="s">
        <v>1212</v>
      </c>
    </row>
    <row r="261" spans="3:4">
      <c r="C261" s="107" t="s">
        <v>1179</v>
      </c>
      <c r="D261" s="107" t="s">
        <v>1149</v>
      </c>
    </row>
    <row r="262" spans="3:4">
      <c r="C262" s="107" t="s">
        <v>1143</v>
      </c>
      <c r="D262" s="107" t="s">
        <v>1213</v>
      </c>
    </row>
    <row r="263" spans="3:4">
      <c r="C263" s="107" t="s">
        <v>1178</v>
      </c>
      <c r="D263" s="107" t="s">
        <v>849</v>
      </c>
    </row>
    <row r="264" spans="3:4">
      <c r="C264" s="107" t="s">
        <v>842</v>
      </c>
      <c r="D264" s="107" t="s">
        <v>845</v>
      </c>
    </row>
    <row r="265" spans="3:4">
      <c r="C265" s="107" t="s">
        <v>1189</v>
      </c>
      <c r="D265" s="107" t="s">
        <v>1150</v>
      </c>
    </row>
    <row r="266" spans="3:4">
      <c r="C266" s="107" t="s">
        <v>1190</v>
      </c>
      <c r="D266" s="107" t="s">
        <v>1333</v>
      </c>
    </row>
    <row r="267" spans="3:4">
      <c r="C267" s="107" t="s">
        <v>843</v>
      </c>
      <c r="D267" s="107" t="s">
        <v>1151</v>
      </c>
    </row>
    <row r="268" spans="3:4">
      <c r="C268" s="107" t="s">
        <v>844</v>
      </c>
      <c r="D268" s="107" t="s">
        <v>1221</v>
      </c>
    </row>
    <row r="269" spans="3:4">
      <c r="C269" s="107" t="s">
        <v>1186</v>
      </c>
      <c r="D269" s="91"/>
    </row>
    <row r="270" spans="3:4">
      <c r="C270" s="107" t="s">
        <v>1327</v>
      </c>
      <c r="D270" s="107"/>
    </row>
    <row r="271" spans="3:4">
      <c r="C271" s="107" t="s">
        <v>1328</v>
      </c>
      <c r="D271" s="91"/>
    </row>
    <row r="272" spans="3:4">
      <c r="C272" s="107" t="s">
        <v>1144</v>
      </c>
      <c r="D272" s="91"/>
    </row>
    <row r="273" spans="3:6">
      <c r="C273" s="107" t="s">
        <v>1192</v>
      </c>
      <c r="D273" s="91"/>
    </row>
    <row r="279" spans="3:6">
      <c r="C279" s="137" t="s">
        <v>31</v>
      </c>
      <c r="D279" s="137" t="s">
        <v>32</v>
      </c>
      <c r="E279" s="138" t="s">
        <v>30</v>
      </c>
      <c r="F279" s="107" t="s">
        <v>1573</v>
      </c>
    </row>
    <row r="280" spans="3:6">
      <c r="C280" s="137" t="s">
        <v>76</v>
      </c>
      <c r="D280" s="137" t="s">
        <v>77</v>
      </c>
      <c r="E280" s="138" t="s">
        <v>75</v>
      </c>
      <c r="F280" s="107" t="s">
        <v>1573</v>
      </c>
    </row>
    <row r="281" spans="3:6">
      <c r="C281" s="137" t="s">
        <v>28</v>
      </c>
      <c r="D281" s="137" t="s">
        <v>29</v>
      </c>
      <c r="E281" s="138" t="s">
        <v>27</v>
      </c>
      <c r="F281" s="107" t="s">
        <v>1573</v>
      </c>
    </row>
    <row r="282" spans="3:6">
      <c r="C282" s="137" t="s">
        <v>40</v>
      </c>
      <c r="D282" s="137" t="s">
        <v>41</v>
      </c>
      <c r="E282" s="138" t="s">
        <v>39</v>
      </c>
      <c r="F282" s="107" t="s">
        <v>1573</v>
      </c>
    </row>
    <row r="283" spans="3:6">
      <c r="C283" s="137" t="s">
        <v>43</v>
      </c>
      <c r="D283" s="137" t="s">
        <v>1258</v>
      </c>
      <c r="E283" s="138" t="s">
        <v>42</v>
      </c>
      <c r="F283" s="107" t="s">
        <v>1573</v>
      </c>
    </row>
    <row r="284" spans="3:6">
      <c r="C284" s="137" t="s">
        <v>54</v>
      </c>
      <c r="D284" s="137" t="s">
        <v>55</v>
      </c>
      <c r="E284" s="138" t="s">
        <v>53</v>
      </c>
      <c r="F284" s="107" t="s">
        <v>1573</v>
      </c>
    </row>
    <row r="285" spans="3:6">
      <c r="C285" s="137" t="s">
        <v>34</v>
      </c>
      <c r="D285" s="137" t="s">
        <v>35</v>
      </c>
      <c r="E285" s="138" t="s">
        <v>33</v>
      </c>
      <c r="F285" s="107" t="s">
        <v>1573</v>
      </c>
    </row>
    <row r="286" spans="3:6">
      <c r="C286" s="137" t="s">
        <v>48</v>
      </c>
      <c r="D286" s="137" t="s">
        <v>49</v>
      </c>
      <c r="E286" s="138" t="s">
        <v>47</v>
      </c>
      <c r="F286" s="107" t="s">
        <v>1573</v>
      </c>
    </row>
    <row r="287" spans="3:6">
      <c r="C287" s="137" t="s">
        <v>51</v>
      </c>
      <c r="D287" s="137" t="s">
        <v>52</v>
      </c>
      <c r="E287" s="138" t="s">
        <v>50</v>
      </c>
      <c r="F287" s="107" t="s">
        <v>1573</v>
      </c>
    </row>
    <row r="288" spans="3:6">
      <c r="C288" s="137" t="s">
        <v>59</v>
      </c>
      <c r="D288" s="137" t="s">
        <v>60</v>
      </c>
      <c r="E288" s="138" t="s">
        <v>58</v>
      </c>
      <c r="F288" s="107" t="s">
        <v>1573</v>
      </c>
    </row>
    <row r="289" spans="3:6">
      <c r="C289" s="137" t="s">
        <v>45</v>
      </c>
      <c r="D289" s="137" t="s">
        <v>46</v>
      </c>
      <c r="E289" s="138" t="s">
        <v>44</v>
      </c>
      <c r="F289" s="107" t="s">
        <v>1573</v>
      </c>
    </row>
    <row r="290" spans="3:6">
      <c r="C290" s="137" t="s">
        <v>67</v>
      </c>
      <c r="D290" s="137" t="s">
        <v>68</v>
      </c>
      <c r="E290" s="138" t="s">
        <v>66</v>
      </c>
      <c r="F290" s="107" t="s">
        <v>1573</v>
      </c>
    </row>
    <row r="291" spans="3:6">
      <c r="C291" s="137" t="s">
        <v>1259</v>
      </c>
      <c r="D291" s="137" t="s">
        <v>90</v>
      </c>
      <c r="E291" s="138" t="s">
        <v>89</v>
      </c>
      <c r="F291" s="107" t="s">
        <v>1573</v>
      </c>
    </row>
    <row r="292" spans="3:6">
      <c r="C292" s="137" t="s">
        <v>62</v>
      </c>
      <c r="D292" s="137" t="s">
        <v>63</v>
      </c>
      <c r="E292" s="138" t="s">
        <v>61</v>
      </c>
      <c r="F292" s="107" t="s">
        <v>1573</v>
      </c>
    </row>
    <row r="293" spans="3:6">
      <c r="C293" s="137" t="s">
        <v>73</v>
      </c>
      <c r="D293" s="137" t="s">
        <v>74</v>
      </c>
      <c r="E293" s="138" t="s">
        <v>72</v>
      </c>
      <c r="F293" s="107" t="s">
        <v>1573</v>
      </c>
    </row>
    <row r="294" spans="3:6">
      <c r="C294" s="137" t="s">
        <v>1260</v>
      </c>
      <c r="D294" s="137" t="s">
        <v>65</v>
      </c>
      <c r="E294" s="138" t="s">
        <v>64</v>
      </c>
      <c r="F294" s="107" t="s">
        <v>1573</v>
      </c>
    </row>
    <row r="295" spans="3:6">
      <c r="C295" s="137" t="s">
        <v>81</v>
      </c>
      <c r="D295" s="137" t="s">
        <v>82</v>
      </c>
      <c r="E295" s="138" t="s">
        <v>80</v>
      </c>
      <c r="F295" s="107" t="s">
        <v>1573</v>
      </c>
    </row>
    <row r="296" spans="3:6">
      <c r="C296" s="137" t="s">
        <v>1261</v>
      </c>
      <c r="D296" s="137" t="s">
        <v>84</v>
      </c>
      <c r="E296" s="138" t="s">
        <v>83</v>
      </c>
      <c r="F296" s="107" t="s">
        <v>1573</v>
      </c>
    </row>
    <row r="297" spans="3:6">
      <c r="C297" s="137" t="s">
        <v>1262</v>
      </c>
      <c r="D297" s="137" t="s">
        <v>86</v>
      </c>
      <c r="E297" s="138" t="s">
        <v>85</v>
      </c>
      <c r="F297" s="107" t="s">
        <v>1573</v>
      </c>
    </row>
    <row r="298" spans="3:6">
      <c r="C298" s="137" t="s">
        <v>1263</v>
      </c>
      <c r="D298" s="137" t="s">
        <v>88</v>
      </c>
      <c r="E298" s="138" t="s">
        <v>87</v>
      </c>
      <c r="F298" s="107" t="s">
        <v>1573</v>
      </c>
    </row>
    <row r="299" spans="3:6">
      <c r="C299" s="137" t="s">
        <v>70</v>
      </c>
      <c r="D299" s="137" t="s">
        <v>71</v>
      </c>
      <c r="E299" s="138" t="s">
        <v>69</v>
      </c>
      <c r="F299" s="107" t="s">
        <v>1573</v>
      </c>
    </row>
    <row r="300" spans="3:6">
      <c r="C300" s="137" t="s">
        <v>1264</v>
      </c>
      <c r="D300" s="137" t="s">
        <v>57</v>
      </c>
      <c r="E300" s="138" t="s">
        <v>56</v>
      </c>
      <c r="F300" s="107" t="s">
        <v>1573</v>
      </c>
    </row>
    <row r="301" spans="3:6">
      <c r="C301" s="137" t="s">
        <v>1265</v>
      </c>
      <c r="D301" s="137" t="s">
        <v>79</v>
      </c>
      <c r="E301" s="138" t="s">
        <v>78</v>
      </c>
      <c r="F301" s="107" t="s">
        <v>1573</v>
      </c>
    </row>
    <row r="302" spans="3:6">
      <c r="C302" s="137" t="s">
        <v>37</v>
      </c>
      <c r="D302" s="137" t="s">
        <v>38</v>
      </c>
      <c r="E302" s="138" t="s">
        <v>36</v>
      </c>
      <c r="F302" s="107" t="s">
        <v>1573</v>
      </c>
    </row>
    <row r="303" spans="3:6">
      <c r="C303" s="137" t="s">
        <v>1266</v>
      </c>
      <c r="D303" s="137" t="s">
        <v>1267</v>
      </c>
      <c r="E303" s="138" t="s">
        <v>944</v>
      </c>
      <c r="F303" s="107" t="s">
        <v>1573</v>
      </c>
    </row>
    <row r="304" spans="3:6">
      <c r="C304" s="137" t="s">
        <v>946</v>
      </c>
      <c r="D304" s="137" t="s">
        <v>1268</v>
      </c>
      <c r="E304" s="138" t="s">
        <v>945</v>
      </c>
      <c r="F304" s="107" t="s">
        <v>1573</v>
      </c>
    </row>
    <row r="305" spans="3:6">
      <c r="C305" s="137" t="s">
        <v>1269</v>
      </c>
      <c r="D305" s="137" t="s">
        <v>1270</v>
      </c>
      <c r="E305" s="138" t="s">
        <v>1271</v>
      </c>
      <c r="F305" s="107" t="s">
        <v>1573</v>
      </c>
    </row>
    <row r="306" spans="3:6">
      <c r="C306" s="137" t="s">
        <v>228</v>
      </c>
      <c r="D306" s="137" t="s">
        <v>229</v>
      </c>
      <c r="E306" s="138" t="s">
        <v>227</v>
      </c>
      <c r="F306" s="90" t="s">
        <v>1574</v>
      </c>
    </row>
    <row r="307" spans="3:6">
      <c r="C307" s="137" t="s">
        <v>97</v>
      </c>
      <c r="D307" s="137" t="s">
        <v>98</v>
      </c>
      <c r="E307" s="138" t="s">
        <v>96</v>
      </c>
      <c r="F307" s="90" t="s">
        <v>1574</v>
      </c>
    </row>
    <row r="308" spans="3:6">
      <c r="C308" s="137" t="s">
        <v>100</v>
      </c>
      <c r="D308" s="137" t="s">
        <v>101</v>
      </c>
      <c r="E308" s="138" t="s">
        <v>99</v>
      </c>
      <c r="F308" s="90" t="s">
        <v>1574</v>
      </c>
    </row>
    <row r="309" spans="3:6">
      <c r="C309" s="137" t="s">
        <v>466</v>
      </c>
      <c r="D309" s="137" t="s">
        <v>467</v>
      </c>
      <c r="E309" s="138" t="s">
        <v>465</v>
      </c>
      <c r="F309" s="90" t="s">
        <v>1574</v>
      </c>
    </row>
    <row r="310" spans="3:6">
      <c r="C310" s="137" t="s">
        <v>469</v>
      </c>
      <c r="D310" s="137" t="s">
        <v>470</v>
      </c>
      <c r="E310" s="138" t="s">
        <v>468</v>
      </c>
      <c r="F310" s="90" t="s">
        <v>1574</v>
      </c>
    </row>
    <row r="311" spans="3:6">
      <c r="C311" s="137" t="s">
        <v>103</v>
      </c>
      <c r="D311" s="137" t="s">
        <v>104</v>
      </c>
      <c r="E311" s="138" t="s">
        <v>102</v>
      </c>
      <c r="F311" s="90" t="s">
        <v>1574</v>
      </c>
    </row>
    <row r="312" spans="3:6">
      <c r="C312" s="137" t="s">
        <v>106</v>
      </c>
      <c r="D312" s="137" t="s">
        <v>107</v>
      </c>
      <c r="E312" s="138" t="s">
        <v>105</v>
      </c>
      <c r="F312" s="90" t="s">
        <v>1574</v>
      </c>
    </row>
    <row r="313" spans="3:6">
      <c r="C313" s="137" t="s">
        <v>109</v>
      </c>
      <c r="D313" s="137" t="s">
        <v>110</v>
      </c>
      <c r="E313" s="138" t="s">
        <v>108</v>
      </c>
      <c r="F313" s="90" t="s">
        <v>1574</v>
      </c>
    </row>
    <row r="314" spans="3:6">
      <c r="C314" s="137" t="s">
        <v>125</v>
      </c>
      <c r="D314" s="137" t="s">
        <v>126</v>
      </c>
      <c r="E314" s="138" t="s">
        <v>1272</v>
      </c>
      <c r="F314" s="90" t="s">
        <v>1574</v>
      </c>
    </row>
    <row r="315" spans="3:6">
      <c r="C315" s="137" t="s">
        <v>112</v>
      </c>
      <c r="D315" s="137" t="s">
        <v>113</v>
      </c>
      <c r="E315" s="138" t="s">
        <v>111</v>
      </c>
      <c r="F315" s="90" t="s">
        <v>1574</v>
      </c>
    </row>
    <row r="316" spans="3:6">
      <c r="C316" s="137" t="s">
        <v>115</v>
      </c>
      <c r="D316" s="137" t="s">
        <v>116</v>
      </c>
      <c r="E316" s="138" t="s">
        <v>114</v>
      </c>
      <c r="F316" s="90" t="s">
        <v>1574</v>
      </c>
    </row>
    <row r="317" spans="3:6">
      <c r="C317" s="137" t="s">
        <v>118</v>
      </c>
      <c r="D317" s="137" t="s">
        <v>119</v>
      </c>
      <c r="E317" s="138" t="s">
        <v>117</v>
      </c>
      <c r="F317" s="90" t="s">
        <v>1574</v>
      </c>
    </row>
    <row r="318" spans="3:6">
      <c r="C318" s="137" t="s">
        <v>121</v>
      </c>
      <c r="D318" s="137" t="s">
        <v>122</v>
      </c>
      <c r="E318" s="138" t="s">
        <v>120</v>
      </c>
      <c r="F318" s="90" t="s">
        <v>1574</v>
      </c>
    </row>
    <row r="319" spans="3:6">
      <c r="C319" s="137" t="s">
        <v>1273</v>
      </c>
      <c r="D319" s="137" t="s">
        <v>124</v>
      </c>
      <c r="E319" s="138" t="s">
        <v>123</v>
      </c>
      <c r="F319" s="90" t="s">
        <v>1574</v>
      </c>
    </row>
    <row r="320" spans="3:6">
      <c r="C320" s="137" t="s">
        <v>1067</v>
      </c>
      <c r="D320" s="137" t="s">
        <v>1274</v>
      </c>
      <c r="E320" s="138" t="s">
        <v>168</v>
      </c>
      <c r="F320" s="90" t="s">
        <v>1574</v>
      </c>
    </row>
    <row r="321" spans="3:6">
      <c r="C321" s="137" t="s">
        <v>152</v>
      </c>
      <c r="D321" s="137" t="s">
        <v>153</v>
      </c>
      <c r="E321" s="138" t="s">
        <v>151</v>
      </c>
      <c r="F321" s="90" t="s">
        <v>1574</v>
      </c>
    </row>
    <row r="322" spans="3:6">
      <c r="C322" s="137" t="s">
        <v>154</v>
      </c>
      <c r="D322" s="137" t="s">
        <v>155</v>
      </c>
      <c r="E322" s="138" t="s">
        <v>1275</v>
      </c>
      <c r="F322" s="90" t="s">
        <v>1574</v>
      </c>
    </row>
    <row r="323" spans="3:6">
      <c r="C323" s="137" t="s">
        <v>163</v>
      </c>
      <c r="D323" s="137" t="s">
        <v>164</v>
      </c>
      <c r="E323" s="138" t="s">
        <v>162</v>
      </c>
      <c r="F323" s="90" t="s">
        <v>1574</v>
      </c>
    </row>
    <row r="324" spans="3:6">
      <c r="C324" s="137" t="s">
        <v>160</v>
      </c>
      <c r="D324" s="137" t="s">
        <v>161</v>
      </c>
      <c r="E324" s="138" t="s">
        <v>159</v>
      </c>
      <c r="F324" s="90" t="s">
        <v>1574</v>
      </c>
    </row>
    <row r="325" spans="3:6">
      <c r="C325" s="137" t="s">
        <v>157</v>
      </c>
      <c r="D325" s="137" t="s">
        <v>158</v>
      </c>
      <c r="E325" s="138" t="s">
        <v>156</v>
      </c>
      <c r="F325" s="90" t="s">
        <v>1574</v>
      </c>
    </row>
    <row r="326" spans="3:6">
      <c r="C326" s="137" t="s">
        <v>1068</v>
      </c>
      <c r="D326" s="137" t="s">
        <v>1276</v>
      </c>
      <c r="E326" s="138" t="s">
        <v>150</v>
      </c>
      <c r="F326" s="90" t="s">
        <v>1574</v>
      </c>
    </row>
    <row r="327" spans="3:6">
      <c r="C327" s="137" t="s">
        <v>173</v>
      </c>
      <c r="D327" s="137" t="s">
        <v>174</v>
      </c>
      <c r="E327" s="138" t="s">
        <v>172</v>
      </c>
      <c r="F327" s="90" t="s">
        <v>1574</v>
      </c>
    </row>
    <row r="328" spans="3:6">
      <c r="C328" s="137" t="s">
        <v>176</v>
      </c>
      <c r="D328" s="137" t="s">
        <v>177</v>
      </c>
      <c r="E328" s="138" t="s">
        <v>175</v>
      </c>
      <c r="F328" s="90" t="s">
        <v>1574</v>
      </c>
    </row>
    <row r="329" spans="3:6">
      <c r="C329" s="137" t="s">
        <v>208</v>
      </c>
      <c r="D329" s="137" t="s">
        <v>209</v>
      </c>
      <c r="E329" s="138" t="s">
        <v>207</v>
      </c>
      <c r="F329" s="90" t="s">
        <v>1574</v>
      </c>
    </row>
    <row r="330" spans="3:6">
      <c r="C330" s="137" t="s">
        <v>199</v>
      </c>
      <c r="D330" s="137" t="s">
        <v>200</v>
      </c>
      <c r="E330" s="138" t="s">
        <v>198</v>
      </c>
      <c r="F330" s="90" t="s">
        <v>1574</v>
      </c>
    </row>
    <row r="331" spans="3:6">
      <c r="C331" s="137" t="s">
        <v>182</v>
      </c>
      <c r="D331" s="137" t="s">
        <v>183</v>
      </c>
      <c r="E331" s="138" t="s">
        <v>181</v>
      </c>
      <c r="F331" s="90" t="s">
        <v>1574</v>
      </c>
    </row>
    <row r="332" spans="3:6">
      <c r="C332" s="137" t="s">
        <v>187</v>
      </c>
      <c r="D332" s="137" t="s">
        <v>188</v>
      </c>
      <c r="E332" s="138" t="s">
        <v>186</v>
      </c>
      <c r="F332" s="90" t="s">
        <v>1574</v>
      </c>
    </row>
    <row r="333" spans="3:6">
      <c r="C333" s="137" t="s">
        <v>184</v>
      </c>
      <c r="D333" s="137" t="s">
        <v>185</v>
      </c>
      <c r="E333" s="138" t="s">
        <v>1277</v>
      </c>
      <c r="F333" s="90" t="s">
        <v>1574</v>
      </c>
    </row>
    <row r="334" spans="3:6">
      <c r="C334" s="137" t="s">
        <v>190</v>
      </c>
      <c r="D334" s="137" t="s">
        <v>191</v>
      </c>
      <c r="E334" s="138" t="s">
        <v>189</v>
      </c>
      <c r="F334" s="90" t="s">
        <v>1574</v>
      </c>
    </row>
    <row r="335" spans="3:6">
      <c r="C335" s="137" t="s">
        <v>193</v>
      </c>
      <c r="D335" s="137" t="s">
        <v>194</v>
      </c>
      <c r="E335" s="138" t="s">
        <v>192</v>
      </c>
      <c r="F335" s="90" t="s">
        <v>1574</v>
      </c>
    </row>
    <row r="336" spans="3:6">
      <c r="C336" s="137" t="s">
        <v>205</v>
      </c>
      <c r="D336" s="137" t="s">
        <v>206</v>
      </c>
      <c r="E336" s="138" t="s">
        <v>204</v>
      </c>
      <c r="F336" s="90" t="s">
        <v>1574</v>
      </c>
    </row>
    <row r="337" spans="3:6">
      <c r="C337" s="137" t="s">
        <v>196</v>
      </c>
      <c r="D337" s="137" t="s">
        <v>197</v>
      </c>
      <c r="E337" s="138" t="s">
        <v>195</v>
      </c>
      <c r="F337" s="90" t="s">
        <v>1574</v>
      </c>
    </row>
    <row r="338" spans="3:6">
      <c r="C338" s="137" t="s">
        <v>211</v>
      </c>
      <c r="D338" s="137" t="s">
        <v>212</v>
      </c>
      <c r="E338" s="138" t="s">
        <v>210</v>
      </c>
      <c r="F338" s="90" t="s">
        <v>1574</v>
      </c>
    </row>
    <row r="339" spans="3:6">
      <c r="C339" s="137" t="s">
        <v>472</v>
      </c>
      <c r="D339" s="137" t="s">
        <v>473</v>
      </c>
      <c r="E339" s="138" t="s">
        <v>471</v>
      </c>
      <c r="F339" s="90" t="s">
        <v>1574</v>
      </c>
    </row>
    <row r="340" spans="3:6">
      <c r="C340" s="137" t="s">
        <v>216</v>
      </c>
      <c r="D340" s="137" t="s">
        <v>217</v>
      </c>
      <c r="E340" s="138" t="s">
        <v>215</v>
      </c>
      <c r="F340" s="90" t="s">
        <v>1574</v>
      </c>
    </row>
    <row r="341" spans="3:6">
      <c r="C341" s="137" t="s">
        <v>213</v>
      </c>
      <c r="D341" s="137" t="s">
        <v>214</v>
      </c>
      <c r="E341" s="138" t="s">
        <v>1278</v>
      </c>
      <c r="F341" s="90" t="s">
        <v>1574</v>
      </c>
    </row>
    <row r="342" spans="3:6">
      <c r="C342" s="137" t="s">
        <v>222</v>
      </c>
      <c r="D342" s="137" t="s">
        <v>223</v>
      </c>
      <c r="E342" s="138" t="s">
        <v>221</v>
      </c>
      <c r="F342" s="90" t="s">
        <v>1574</v>
      </c>
    </row>
    <row r="343" spans="3:6">
      <c r="C343" s="137" t="s">
        <v>219</v>
      </c>
      <c r="D343" s="137" t="s">
        <v>220</v>
      </c>
      <c r="E343" s="138" t="s">
        <v>218</v>
      </c>
      <c r="F343" s="90" t="s">
        <v>1574</v>
      </c>
    </row>
    <row r="344" spans="3:6">
      <c r="C344" s="137" t="s">
        <v>243</v>
      </c>
      <c r="D344" s="137" t="s">
        <v>244</v>
      </c>
      <c r="E344" s="138" t="s">
        <v>242</v>
      </c>
      <c r="F344" s="90" t="s">
        <v>1574</v>
      </c>
    </row>
    <row r="345" spans="3:6">
      <c r="C345" s="137" t="s">
        <v>240</v>
      </c>
      <c r="D345" s="137" t="s">
        <v>241</v>
      </c>
      <c r="E345" s="138" t="s">
        <v>239</v>
      </c>
      <c r="F345" s="90" t="s">
        <v>1574</v>
      </c>
    </row>
    <row r="346" spans="3:6">
      <c r="C346" s="137" t="s">
        <v>237</v>
      </c>
      <c r="D346" s="137" t="s">
        <v>238</v>
      </c>
      <c r="E346" s="138" t="s">
        <v>236</v>
      </c>
      <c r="F346" s="90" t="s">
        <v>1574</v>
      </c>
    </row>
    <row r="347" spans="3:6">
      <c r="C347" s="137" t="s">
        <v>234</v>
      </c>
      <c r="D347" s="137" t="s">
        <v>235</v>
      </c>
      <c r="E347" s="138" t="s">
        <v>233</v>
      </c>
      <c r="F347" s="90" t="s">
        <v>1574</v>
      </c>
    </row>
    <row r="348" spans="3:6">
      <c r="C348" s="137" t="s">
        <v>128</v>
      </c>
      <c r="D348" s="137" t="s">
        <v>1279</v>
      </c>
      <c r="E348" s="138" t="s">
        <v>127</v>
      </c>
      <c r="F348" s="90" t="s">
        <v>1574</v>
      </c>
    </row>
    <row r="349" spans="3:6">
      <c r="C349" s="137" t="s">
        <v>130</v>
      </c>
      <c r="D349" s="137" t="s">
        <v>131</v>
      </c>
      <c r="E349" s="138" t="s">
        <v>129</v>
      </c>
      <c r="F349" s="90" t="s">
        <v>1574</v>
      </c>
    </row>
    <row r="350" spans="3:6">
      <c r="C350" s="137" t="s">
        <v>133</v>
      </c>
      <c r="D350" s="137" t="s">
        <v>134</v>
      </c>
      <c r="E350" s="138" t="s">
        <v>132</v>
      </c>
      <c r="F350" s="90" t="s">
        <v>1574</v>
      </c>
    </row>
    <row r="351" spans="3:6">
      <c r="C351" s="137" t="s">
        <v>136</v>
      </c>
      <c r="D351" s="137" t="s">
        <v>137</v>
      </c>
      <c r="E351" s="138" t="s">
        <v>135</v>
      </c>
      <c r="F351" s="90" t="s">
        <v>1574</v>
      </c>
    </row>
    <row r="352" spans="3:6">
      <c r="C352" s="137" t="s">
        <v>139</v>
      </c>
      <c r="D352" s="137" t="s">
        <v>140</v>
      </c>
      <c r="E352" s="138" t="s">
        <v>138</v>
      </c>
      <c r="F352" s="90" t="s">
        <v>1574</v>
      </c>
    </row>
    <row r="353" spans="3:6">
      <c r="C353" s="137" t="s">
        <v>142</v>
      </c>
      <c r="D353" s="137" t="s">
        <v>143</v>
      </c>
      <c r="E353" s="138" t="s">
        <v>141</v>
      </c>
      <c r="F353" s="90" t="s">
        <v>1574</v>
      </c>
    </row>
    <row r="354" spans="3:6">
      <c r="C354" s="137" t="s">
        <v>145</v>
      </c>
      <c r="D354" s="137" t="s">
        <v>146</v>
      </c>
      <c r="E354" s="138" t="s">
        <v>144</v>
      </c>
      <c r="F354" s="90" t="s">
        <v>1574</v>
      </c>
    </row>
    <row r="355" spans="3:6">
      <c r="C355" s="137" t="s">
        <v>148</v>
      </c>
      <c r="D355" s="137" t="s">
        <v>149</v>
      </c>
      <c r="E355" s="138" t="s">
        <v>147</v>
      </c>
      <c r="F355" s="90" t="s">
        <v>1574</v>
      </c>
    </row>
    <row r="356" spans="3:6">
      <c r="C356" s="137" t="s">
        <v>166</v>
      </c>
      <c r="D356" s="137" t="s">
        <v>167</v>
      </c>
      <c r="E356" s="138" t="s">
        <v>165</v>
      </c>
      <c r="F356" s="90" t="s">
        <v>1574</v>
      </c>
    </row>
    <row r="357" spans="3:6">
      <c r="C357" s="137" t="s">
        <v>179</v>
      </c>
      <c r="D357" s="137" t="s">
        <v>180</v>
      </c>
      <c r="E357" s="138" t="s">
        <v>178</v>
      </c>
      <c r="F357" s="90" t="s">
        <v>1574</v>
      </c>
    </row>
    <row r="358" spans="3:6">
      <c r="C358" s="137" t="s">
        <v>202</v>
      </c>
      <c r="D358" s="137" t="s">
        <v>203</v>
      </c>
      <c r="E358" s="138" t="s">
        <v>201</v>
      </c>
      <c r="F358" s="90" t="s">
        <v>1574</v>
      </c>
    </row>
    <row r="359" spans="3:6">
      <c r="C359" s="137" t="s">
        <v>225</v>
      </c>
      <c r="D359" s="137" t="s">
        <v>226</v>
      </c>
      <c r="E359" s="138" t="s">
        <v>224</v>
      </c>
      <c r="F359" s="90" t="s">
        <v>1574</v>
      </c>
    </row>
    <row r="360" spans="3:6">
      <c r="C360" s="137" t="s">
        <v>249</v>
      </c>
      <c r="D360" s="137" t="s">
        <v>250</v>
      </c>
      <c r="E360" s="138" t="s">
        <v>248</v>
      </c>
      <c r="F360" s="90" t="s">
        <v>1574</v>
      </c>
    </row>
    <row r="361" spans="3:6">
      <c r="C361" s="137" t="s">
        <v>246</v>
      </c>
      <c r="D361" s="137" t="s">
        <v>247</v>
      </c>
      <c r="E361" s="138" t="s">
        <v>245</v>
      </c>
      <c r="F361" s="90" t="s">
        <v>1574</v>
      </c>
    </row>
    <row r="362" spans="3:6">
      <c r="C362" s="137" t="s">
        <v>1280</v>
      </c>
      <c r="D362" s="137" t="s">
        <v>256</v>
      </c>
      <c r="E362" s="138" t="s">
        <v>255</v>
      </c>
      <c r="F362" s="90" t="s">
        <v>1574</v>
      </c>
    </row>
    <row r="363" spans="3:6">
      <c r="C363" s="137" t="s">
        <v>258</v>
      </c>
      <c r="D363" s="137" t="s">
        <v>259</v>
      </c>
      <c r="E363" s="138" t="s">
        <v>257</v>
      </c>
      <c r="F363" s="90" t="s">
        <v>1574</v>
      </c>
    </row>
    <row r="364" spans="3:6">
      <c r="C364" s="137" t="s">
        <v>170</v>
      </c>
      <c r="D364" s="137" t="s">
        <v>171</v>
      </c>
      <c r="E364" s="138" t="s">
        <v>169</v>
      </c>
      <c r="F364" s="90" t="s">
        <v>1574</v>
      </c>
    </row>
    <row r="365" spans="3:6">
      <c r="C365" s="137" t="s">
        <v>253</v>
      </c>
      <c r="D365" s="137" t="s">
        <v>254</v>
      </c>
      <c r="E365" s="138" t="s">
        <v>252</v>
      </c>
      <c r="F365" s="90" t="s">
        <v>1574</v>
      </c>
    </row>
    <row r="366" spans="3:6">
      <c r="C366" s="137" t="s">
        <v>231</v>
      </c>
      <c r="D366" s="137" t="s">
        <v>232</v>
      </c>
      <c r="E366" s="138" t="s">
        <v>230</v>
      </c>
      <c r="F366" s="90" t="s">
        <v>1574</v>
      </c>
    </row>
    <row r="367" spans="3:6">
      <c r="C367" s="137" t="s">
        <v>251</v>
      </c>
      <c r="D367" s="137" t="s">
        <v>1281</v>
      </c>
      <c r="E367" s="138" t="s">
        <v>230</v>
      </c>
      <c r="F367" s="90" t="s">
        <v>1574</v>
      </c>
    </row>
    <row r="368" spans="3:6">
      <c r="C368" s="137" t="s">
        <v>313</v>
      </c>
      <c r="D368" s="137" t="s">
        <v>314</v>
      </c>
      <c r="E368" s="138" t="s">
        <v>312</v>
      </c>
      <c r="F368" s="90" t="s">
        <v>1575</v>
      </c>
    </row>
    <row r="369" spans="3:6">
      <c r="C369" s="137" t="s">
        <v>316</v>
      </c>
      <c r="D369" s="137" t="s">
        <v>317</v>
      </c>
      <c r="E369" s="138" t="s">
        <v>315</v>
      </c>
      <c r="F369" s="90" t="s">
        <v>1575</v>
      </c>
    </row>
    <row r="370" spans="3:6">
      <c r="C370" s="137" t="s">
        <v>319</v>
      </c>
      <c r="D370" s="137" t="s">
        <v>320</v>
      </c>
      <c r="E370" s="138" t="s">
        <v>318</v>
      </c>
      <c r="F370" s="90" t="s">
        <v>1575</v>
      </c>
    </row>
    <row r="371" spans="3:6">
      <c r="C371" s="137" t="s">
        <v>322</v>
      </c>
      <c r="D371" s="137" t="s">
        <v>323</v>
      </c>
      <c r="E371" s="138" t="s">
        <v>321</v>
      </c>
      <c r="F371" s="90" t="s">
        <v>1575</v>
      </c>
    </row>
    <row r="372" spans="3:6">
      <c r="C372" s="137" t="s">
        <v>325</v>
      </c>
      <c r="D372" s="137" t="s">
        <v>326</v>
      </c>
      <c r="E372" s="138" t="s">
        <v>324</v>
      </c>
      <c r="F372" s="90" t="s">
        <v>1575</v>
      </c>
    </row>
    <row r="373" spans="3:6">
      <c r="C373" s="137" t="s">
        <v>328</v>
      </c>
      <c r="D373" s="137" t="s">
        <v>329</v>
      </c>
      <c r="E373" s="138" t="s">
        <v>327</v>
      </c>
      <c r="F373" s="90" t="s">
        <v>1575</v>
      </c>
    </row>
    <row r="374" spans="3:6">
      <c r="C374" s="137" t="s">
        <v>331</v>
      </c>
      <c r="D374" s="137" t="s">
        <v>332</v>
      </c>
      <c r="E374" s="138" t="s">
        <v>330</v>
      </c>
      <c r="F374" s="90" t="s">
        <v>1575</v>
      </c>
    </row>
    <row r="375" spans="3:6">
      <c r="C375" s="137" t="s">
        <v>1090</v>
      </c>
      <c r="D375" s="137" t="s">
        <v>1282</v>
      </c>
      <c r="E375" s="138" t="s">
        <v>475</v>
      </c>
      <c r="F375" s="90" t="s">
        <v>1575</v>
      </c>
    </row>
    <row r="376" spans="3:6">
      <c r="C376" s="137" t="s">
        <v>476</v>
      </c>
      <c r="D376" s="137" t="s">
        <v>477</v>
      </c>
      <c r="E376" s="138" t="s">
        <v>333</v>
      </c>
      <c r="F376" s="90" t="s">
        <v>1575</v>
      </c>
    </row>
    <row r="377" spans="3:6">
      <c r="C377" s="137" t="s">
        <v>334</v>
      </c>
      <c r="D377" s="137" t="s">
        <v>335</v>
      </c>
      <c r="E377" s="138" t="s">
        <v>336</v>
      </c>
      <c r="F377" s="90" t="s">
        <v>1575</v>
      </c>
    </row>
    <row r="378" spans="3:6">
      <c r="C378" s="137" t="s">
        <v>1069</v>
      </c>
      <c r="D378" s="137" t="s">
        <v>337</v>
      </c>
      <c r="E378" s="138" t="s">
        <v>478</v>
      </c>
      <c r="F378" s="90" t="s">
        <v>1575</v>
      </c>
    </row>
    <row r="379" spans="3:6">
      <c r="C379" s="137" t="s">
        <v>1070</v>
      </c>
      <c r="D379" s="137" t="s">
        <v>479</v>
      </c>
      <c r="E379" s="138" t="s">
        <v>338</v>
      </c>
      <c r="F379" s="90" t="s">
        <v>1575</v>
      </c>
    </row>
    <row r="380" spans="3:6">
      <c r="C380" s="137" t="s">
        <v>1071</v>
      </c>
      <c r="D380" s="137" t="s">
        <v>339</v>
      </c>
      <c r="E380" s="138" t="s">
        <v>340</v>
      </c>
      <c r="F380" s="90" t="s">
        <v>1575</v>
      </c>
    </row>
    <row r="381" spans="3:6">
      <c r="C381" s="137" t="s">
        <v>1072</v>
      </c>
      <c r="D381" s="137" t="s">
        <v>341</v>
      </c>
      <c r="E381" s="138" t="s">
        <v>342</v>
      </c>
      <c r="F381" s="90" t="s">
        <v>1575</v>
      </c>
    </row>
    <row r="382" spans="3:6">
      <c r="C382" s="137" t="s">
        <v>1073</v>
      </c>
      <c r="D382" s="137" t="s">
        <v>343</v>
      </c>
      <c r="E382" s="138" t="s">
        <v>344</v>
      </c>
      <c r="F382" s="90" t="s">
        <v>1575</v>
      </c>
    </row>
    <row r="383" spans="3:6">
      <c r="C383" s="137" t="s">
        <v>345</v>
      </c>
      <c r="D383" s="137" t="s">
        <v>346</v>
      </c>
      <c r="E383" s="138" t="s">
        <v>480</v>
      </c>
      <c r="F383" s="90" t="s">
        <v>1575</v>
      </c>
    </row>
    <row r="384" spans="3:6">
      <c r="C384" s="137" t="s">
        <v>481</v>
      </c>
      <c r="D384" s="137" t="s">
        <v>1283</v>
      </c>
      <c r="E384" s="138" t="s">
        <v>304</v>
      </c>
      <c r="F384" s="90" t="s">
        <v>1575</v>
      </c>
    </row>
    <row r="385" spans="3:6">
      <c r="C385" s="137" t="s">
        <v>305</v>
      </c>
      <c r="D385" s="137" t="s">
        <v>306</v>
      </c>
      <c r="E385" s="138" t="s">
        <v>307</v>
      </c>
      <c r="F385" s="90" t="s">
        <v>1575</v>
      </c>
    </row>
    <row r="386" spans="3:6">
      <c r="C386" s="137" t="s">
        <v>308</v>
      </c>
      <c r="D386" s="137" t="s">
        <v>309</v>
      </c>
      <c r="E386" s="138" t="s">
        <v>310</v>
      </c>
      <c r="F386" s="90" t="s">
        <v>1575</v>
      </c>
    </row>
    <row r="387" spans="3:6">
      <c r="C387" s="137" t="s">
        <v>1284</v>
      </c>
      <c r="D387" s="137" t="s">
        <v>311</v>
      </c>
      <c r="E387" s="138" t="s">
        <v>347</v>
      </c>
      <c r="F387" s="90" t="s">
        <v>1575</v>
      </c>
    </row>
    <row r="388" spans="3:6">
      <c r="C388" s="137" t="s">
        <v>1074</v>
      </c>
      <c r="D388" s="137" t="s">
        <v>1285</v>
      </c>
      <c r="E388" s="138" t="s">
        <v>350</v>
      </c>
      <c r="F388" s="90" t="s">
        <v>1575</v>
      </c>
    </row>
    <row r="389" spans="3:6">
      <c r="C389" s="137" t="s">
        <v>348</v>
      </c>
      <c r="D389" s="137" t="s">
        <v>349</v>
      </c>
      <c r="E389" s="138" t="s">
        <v>353</v>
      </c>
      <c r="F389" s="90" t="s">
        <v>1575</v>
      </c>
    </row>
    <row r="390" spans="3:6">
      <c r="C390" s="137" t="s">
        <v>351</v>
      </c>
      <c r="D390" s="137" t="s">
        <v>352</v>
      </c>
      <c r="E390" s="138" t="s">
        <v>356</v>
      </c>
      <c r="F390" s="90" t="s">
        <v>1575</v>
      </c>
    </row>
    <row r="391" spans="3:6">
      <c r="C391" s="137" t="s">
        <v>354</v>
      </c>
      <c r="D391" s="137" t="s">
        <v>355</v>
      </c>
      <c r="E391" s="138" t="s">
        <v>359</v>
      </c>
      <c r="F391" s="90" t="s">
        <v>1575</v>
      </c>
    </row>
    <row r="392" spans="3:6">
      <c r="C392" s="137" t="s">
        <v>357</v>
      </c>
      <c r="D392" s="137" t="s">
        <v>358</v>
      </c>
      <c r="E392" s="138" t="s">
        <v>362</v>
      </c>
      <c r="F392" s="90" t="s">
        <v>1575</v>
      </c>
    </row>
    <row r="393" spans="3:6">
      <c r="C393" s="137" t="s">
        <v>1091</v>
      </c>
      <c r="D393" s="137" t="s">
        <v>1286</v>
      </c>
      <c r="E393" s="138" t="s">
        <v>364</v>
      </c>
      <c r="F393" s="90" t="s">
        <v>1575</v>
      </c>
    </row>
    <row r="394" spans="3:6">
      <c r="C394" s="137" t="s">
        <v>360</v>
      </c>
      <c r="D394" s="137" t="s">
        <v>361</v>
      </c>
      <c r="E394" s="138" t="s">
        <v>366</v>
      </c>
      <c r="F394" s="90" t="s">
        <v>1575</v>
      </c>
    </row>
    <row r="395" spans="3:6">
      <c r="C395" s="137" t="s">
        <v>1075</v>
      </c>
      <c r="D395" s="137" t="s">
        <v>363</v>
      </c>
      <c r="E395" s="138" t="s">
        <v>368</v>
      </c>
      <c r="F395" s="90" t="s">
        <v>1575</v>
      </c>
    </row>
    <row r="396" spans="3:6">
      <c r="C396" s="137" t="s">
        <v>1076</v>
      </c>
      <c r="D396" s="137" t="s">
        <v>365</v>
      </c>
      <c r="E396" s="138" t="s">
        <v>482</v>
      </c>
      <c r="F396" s="90" t="s">
        <v>1575</v>
      </c>
    </row>
    <row r="397" spans="3:6">
      <c r="C397" s="137" t="s">
        <v>1077</v>
      </c>
      <c r="D397" s="137" t="s">
        <v>367</v>
      </c>
      <c r="E397" s="138" t="s">
        <v>371</v>
      </c>
      <c r="F397" s="90" t="s">
        <v>1575</v>
      </c>
    </row>
    <row r="398" spans="3:6">
      <c r="C398" s="137" t="s">
        <v>369</v>
      </c>
      <c r="D398" s="137" t="s">
        <v>370</v>
      </c>
      <c r="E398" s="138" t="s">
        <v>374</v>
      </c>
      <c r="F398" s="90" t="s">
        <v>1575</v>
      </c>
    </row>
    <row r="399" spans="3:6">
      <c r="C399" s="137" t="s">
        <v>483</v>
      </c>
      <c r="D399" s="137" t="s">
        <v>484</v>
      </c>
      <c r="E399" s="138" t="s">
        <v>376</v>
      </c>
      <c r="F399" s="90" t="s">
        <v>1575</v>
      </c>
    </row>
    <row r="400" spans="3:6">
      <c r="C400" s="137" t="s">
        <v>1092</v>
      </c>
      <c r="D400" s="137" t="s">
        <v>1287</v>
      </c>
      <c r="E400" s="138" t="s">
        <v>378</v>
      </c>
      <c r="F400" s="90" t="s">
        <v>1575</v>
      </c>
    </row>
    <row r="401" spans="3:6">
      <c r="C401" s="137" t="s">
        <v>372</v>
      </c>
      <c r="D401" s="137" t="s">
        <v>373</v>
      </c>
      <c r="E401" s="138" t="s">
        <v>381</v>
      </c>
      <c r="F401" s="90" t="s">
        <v>1575</v>
      </c>
    </row>
    <row r="402" spans="3:6">
      <c r="C402" s="137" t="s">
        <v>1078</v>
      </c>
      <c r="D402" s="137" t="s">
        <v>375</v>
      </c>
      <c r="E402" s="138" t="s">
        <v>395</v>
      </c>
      <c r="F402" s="90" t="s">
        <v>1575</v>
      </c>
    </row>
    <row r="403" spans="3:6">
      <c r="C403" s="137" t="s">
        <v>1079</v>
      </c>
      <c r="D403" s="137" t="s">
        <v>377</v>
      </c>
      <c r="E403" s="138" t="s">
        <v>383</v>
      </c>
      <c r="F403" s="90" t="s">
        <v>1575</v>
      </c>
    </row>
    <row r="404" spans="3:6">
      <c r="C404" s="137" t="s">
        <v>379</v>
      </c>
      <c r="D404" s="137" t="s">
        <v>380</v>
      </c>
      <c r="E404" s="138" t="s">
        <v>385</v>
      </c>
      <c r="F404" s="90" t="s">
        <v>1575</v>
      </c>
    </row>
    <row r="405" spans="3:6">
      <c r="C405" s="137" t="s">
        <v>1288</v>
      </c>
      <c r="D405" s="137" t="s">
        <v>382</v>
      </c>
      <c r="E405" s="138" t="s">
        <v>387</v>
      </c>
      <c r="F405" s="90" t="s">
        <v>1575</v>
      </c>
    </row>
    <row r="406" spans="3:6">
      <c r="C406" s="137" t="s">
        <v>1093</v>
      </c>
      <c r="D406" s="137" t="s">
        <v>1289</v>
      </c>
      <c r="E406" s="138" t="s">
        <v>390</v>
      </c>
      <c r="F406" s="90" t="s">
        <v>1575</v>
      </c>
    </row>
    <row r="407" spans="3:6">
      <c r="C407" s="137" t="s">
        <v>1080</v>
      </c>
      <c r="D407" s="137" t="s">
        <v>396</v>
      </c>
      <c r="E407" s="138" t="s">
        <v>485</v>
      </c>
      <c r="F407" s="90" t="s">
        <v>1575</v>
      </c>
    </row>
    <row r="408" spans="3:6">
      <c r="C408" s="137" t="s">
        <v>1081</v>
      </c>
      <c r="D408" s="137" t="s">
        <v>384</v>
      </c>
      <c r="E408" s="138" t="s">
        <v>392</v>
      </c>
      <c r="F408" s="90" t="s">
        <v>1575</v>
      </c>
    </row>
    <row r="409" spans="3:6">
      <c r="C409" s="137" t="s">
        <v>1290</v>
      </c>
      <c r="D409" s="137" t="s">
        <v>386</v>
      </c>
      <c r="E409" s="138" t="s">
        <v>397</v>
      </c>
      <c r="F409" s="90" t="s">
        <v>1575</v>
      </c>
    </row>
    <row r="410" spans="3:6">
      <c r="C410" s="137" t="s">
        <v>1375</v>
      </c>
      <c r="D410" s="137" t="s">
        <v>1376</v>
      </c>
      <c r="E410" s="138" t="s">
        <v>400</v>
      </c>
      <c r="F410" s="90" t="s">
        <v>1575</v>
      </c>
    </row>
    <row r="411" spans="3:6">
      <c r="C411" s="137" t="s">
        <v>388</v>
      </c>
      <c r="D411" s="137" t="s">
        <v>389</v>
      </c>
      <c r="E411" s="138" t="s">
        <v>402</v>
      </c>
      <c r="F411" s="90" t="s">
        <v>1575</v>
      </c>
    </row>
    <row r="412" spans="3:6">
      <c r="C412" s="137" t="s">
        <v>1291</v>
      </c>
      <c r="D412" s="137" t="s">
        <v>391</v>
      </c>
      <c r="E412" s="138" t="s">
        <v>486</v>
      </c>
      <c r="F412" s="90" t="s">
        <v>1575</v>
      </c>
    </row>
    <row r="413" spans="3:6">
      <c r="C413" s="137" t="s">
        <v>393</v>
      </c>
      <c r="D413" s="137" t="s">
        <v>394</v>
      </c>
      <c r="E413" s="138" t="s">
        <v>405</v>
      </c>
      <c r="F413" s="90" t="s">
        <v>1575</v>
      </c>
    </row>
    <row r="414" spans="3:6">
      <c r="C414" s="137" t="s">
        <v>398</v>
      </c>
      <c r="D414" s="137" t="s">
        <v>399</v>
      </c>
      <c r="E414" s="138" t="s">
        <v>260</v>
      </c>
      <c r="F414" s="90" t="s">
        <v>1575</v>
      </c>
    </row>
    <row r="415" spans="3:6">
      <c r="C415" s="137" t="s">
        <v>1082</v>
      </c>
      <c r="D415" s="137" t="s">
        <v>401</v>
      </c>
      <c r="E415" s="138" t="s">
        <v>263</v>
      </c>
      <c r="F415" s="90" t="s">
        <v>1575</v>
      </c>
    </row>
    <row r="416" spans="3:6">
      <c r="C416" s="137" t="s">
        <v>1094</v>
      </c>
      <c r="D416" s="137" t="s">
        <v>1292</v>
      </c>
      <c r="E416" s="138" t="s">
        <v>266</v>
      </c>
      <c r="F416" s="90" t="s">
        <v>1575</v>
      </c>
    </row>
    <row r="417" spans="3:6">
      <c r="C417" s="137" t="s">
        <v>1293</v>
      </c>
      <c r="D417" s="137" t="s">
        <v>1294</v>
      </c>
      <c r="E417" s="138" t="s">
        <v>269</v>
      </c>
      <c r="F417" s="90" t="s">
        <v>1575</v>
      </c>
    </row>
    <row r="418" spans="3:6">
      <c r="C418" s="137" t="s">
        <v>1095</v>
      </c>
      <c r="D418" s="137" t="s">
        <v>1295</v>
      </c>
      <c r="E418" s="138" t="s">
        <v>272</v>
      </c>
      <c r="F418" s="90" t="s">
        <v>1575</v>
      </c>
    </row>
    <row r="419" spans="3:6">
      <c r="C419" s="137" t="s">
        <v>1096</v>
      </c>
      <c r="D419" s="137" t="s">
        <v>1296</v>
      </c>
      <c r="E419" s="138" t="s">
        <v>275</v>
      </c>
      <c r="F419" s="90" t="s">
        <v>1575</v>
      </c>
    </row>
    <row r="420" spans="3:6">
      <c r="C420" s="137" t="s">
        <v>403</v>
      </c>
      <c r="D420" s="137" t="s">
        <v>404</v>
      </c>
      <c r="E420" s="138" t="s">
        <v>278</v>
      </c>
      <c r="F420" s="90" t="s">
        <v>1575</v>
      </c>
    </row>
    <row r="421" spans="3:6">
      <c r="C421" s="137" t="s">
        <v>487</v>
      </c>
      <c r="D421" s="137" t="s">
        <v>488</v>
      </c>
      <c r="E421" s="138" t="s">
        <v>281</v>
      </c>
      <c r="F421" s="90" t="s">
        <v>1575</v>
      </c>
    </row>
    <row r="422" spans="3:6">
      <c r="C422" s="137" t="s">
        <v>406</v>
      </c>
      <c r="D422" s="137" t="s">
        <v>407</v>
      </c>
      <c r="E422" s="138" t="s">
        <v>288</v>
      </c>
      <c r="F422" s="90" t="s">
        <v>1575</v>
      </c>
    </row>
    <row r="423" spans="3:6">
      <c r="C423" s="137" t="s">
        <v>1097</v>
      </c>
      <c r="D423" s="137" t="s">
        <v>1297</v>
      </c>
      <c r="E423" s="138" t="s">
        <v>280</v>
      </c>
      <c r="F423" s="90" t="s">
        <v>1575</v>
      </c>
    </row>
    <row r="424" spans="3:6">
      <c r="C424" s="137" t="s">
        <v>1098</v>
      </c>
      <c r="D424" s="137" t="s">
        <v>1298</v>
      </c>
      <c r="E424" s="138" t="s">
        <v>287</v>
      </c>
      <c r="F424" s="90" t="s">
        <v>1575</v>
      </c>
    </row>
    <row r="425" spans="3:6">
      <c r="C425" s="137" t="s">
        <v>1099</v>
      </c>
      <c r="D425" s="137" t="s">
        <v>1299</v>
      </c>
      <c r="E425" s="138" t="s">
        <v>286</v>
      </c>
      <c r="F425" s="90" t="s">
        <v>1575</v>
      </c>
    </row>
    <row r="426" spans="3:6">
      <c r="C426" s="137" t="s">
        <v>261</v>
      </c>
      <c r="D426" s="137" t="s">
        <v>262</v>
      </c>
      <c r="E426" s="138" t="s">
        <v>283</v>
      </c>
      <c r="F426" s="90" t="s">
        <v>1575</v>
      </c>
    </row>
    <row r="427" spans="3:6">
      <c r="C427" s="137" t="s">
        <v>264</v>
      </c>
      <c r="D427" s="137" t="s">
        <v>265</v>
      </c>
      <c r="E427" s="138" t="s">
        <v>290</v>
      </c>
      <c r="F427" s="90" t="s">
        <v>1575</v>
      </c>
    </row>
    <row r="428" spans="3:6">
      <c r="C428" s="137" t="s">
        <v>267</v>
      </c>
      <c r="D428" s="137" t="s">
        <v>268</v>
      </c>
      <c r="E428" s="138" t="s">
        <v>293</v>
      </c>
      <c r="F428" s="90" t="s">
        <v>1575</v>
      </c>
    </row>
    <row r="429" spans="3:6">
      <c r="C429" s="137" t="s">
        <v>270</v>
      </c>
      <c r="D429" s="137" t="s">
        <v>271</v>
      </c>
      <c r="E429" s="138" t="s">
        <v>302</v>
      </c>
      <c r="F429" s="90" t="s">
        <v>1575</v>
      </c>
    </row>
    <row r="430" spans="3:6">
      <c r="C430" s="137" t="s">
        <v>273</v>
      </c>
      <c r="D430" s="137" t="s">
        <v>274</v>
      </c>
      <c r="E430" s="138" t="s">
        <v>299</v>
      </c>
      <c r="F430" s="90" t="s">
        <v>1575</v>
      </c>
    </row>
    <row r="431" spans="3:6">
      <c r="C431" s="137" t="s">
        <v>276</v>
      </c>
      <c r="D431" s="137" t="s">
        <v>277</v>
      </c>
      <c r="E431" s="138" t="s">
        <v>474</v>
      </c>
      <c r="F431" s="90" t="s">
        <v>1575</v>
      </c>
    </row>
    <row r="432" spans="3:6">
      <c r="C432" s="137" t="s">
        <v>1100</v>
      </c>
      <c r="D432" s="137" t="s">
        <v>1300</v>
      </c>
      <c r="E432" s="138" t="s">
        <v>296</v>
      </c>
      <c r="F432" s="90" t="s">
        <v>1575</v>
      </c>
    </row>
    <row r="433" spans="3:6">
      <c r="C433" s="137" t="s">
        <v>1301</v>
      </c>
      <c r="D433" s="137" t="s">
        <v>279</v>
      </c>
      <c r="E433" s="138" t="s">
        <v>408</v>
      </c>
      <c r="F433" s="90" t="s">
        <v>1575</v>
      </c>
    </row>
    <row r="434" spans="3:6">
      <c r="C434" s="137" t="s">
        <v>1302</v>
      </c>
      <c r="D434" s="137" t="s">
        <v>282</v>
      </c>
      <c r="E434" s="138" t="s">
        <v>411</v>
      </c>
      <c r="F434" s="90" t="s">
        <v>1575</v>
      </c>
    </row>
    <row r="435" spans="3:6">
      <c r="C435" s="137" t="s">
        <v>1303</v>
      </c>
      <c r="D435" s="137" t="s">
        <v>289</v>
      </c>
      <c r="E435" s="138" t="s">
        <v>414</v>
      </c>
      <c r="F435" s="90" t="s">
        <v>1575</v>
      </c>
    </row>
    <row r="436" spans="3:6">
      <c r="C436" s="137" t="s">
        <v>1101</v>
      </c>
      <c r="D436" s="137" t="s">
        <v>1304</v>
      </c>
      <c r="E436" s="138" t="s">
        <v>417</v>
      </c>
      <c r="F436" s="90" t="s">
        <v>1575</v>
      </c>
    </row>
    <row r="437" spans="3:6">
      <c r="C437" s="137" t="s">
        <v>1305</v>
      </c>
      <c r="D437" s="137" t="s">
        <v>1306</v>
      </c>
      <c r="E437" s="138" t="s">
        <v>420</v>
      </c>
      <c r="F437" s="90" t="s">
        <v>1575</v>
      </c>
    </row>
    <row r="438" spans="3:6">
      <c r="C438" s="137" t="s">
        <v>284</v>
      </c>
      <c r="D438" s="137" t="s">
        <v>285</v>
      </c>
      <c r="E438" s="138" t="s">
        <v>423</v>
      </c>
      <c r="F438" s="90" t="s">
        <v>1575</v>
      </c>
    </row>
    <row r="439" spans="3:6">
      <c r="C439" s="137" t="s">
        <v>291</v>
      </c>
      <c r="D439" s="137" t="s">
        <v>292</v>
      </c>
      <c r="E439" s="138" t="s">
        <v>425</v>
      </c>
      <c r="F439" s="90" t="s">
        <v>1575</v>
      </c>
    </row>
    <row r="440" spans="3:6">
      <c r="C440" s="137" t="s">
        <v>294</v>
      </c>
      <c r="D440" s="137" t="s">
        <v>295</v>
      </c>
      <c r="E440" s="138" t="s">
        <v>491</v>
      </c>
      <c r="F440" s="90" t="s">
        <v>1575</v>
      </c>
    </row>
    <row r="441" spans="3:6">
      <c r="C441" s="137" t="s">
        <v>1307</v>
      </c>
      <c r="D441" s="137" t="s">
        <v>303</v>
      </c>
      <c r="E441" s="138" t="s">
        <v>451</v>
      </c>
      <c r="F441" s="90" t="s">
        <v>1575</v>
      </c>
    </row>
    <row r="442" spans="3:6">
      <c r="C442" s="137" t="s">
        <v>300</v>
      </c>
      <c r="D442" s="137" t="s">
        <v>301</v>
      </c>
      <c r="E442" s="138" t="s">
        <v>462</v>
      </c>
      <c r="F442" s="90" t="s">
        <v>1575</v>
      </c>
    </row>
    <row r="443" spans="3:6">
      <c r="C443" s="137" t="s">
        <v>1308</v>
      </c>
      <c r="D443" s="137" t="s">
        <v>1309</v>
      </c>
      <c r="E443" s="138" t="s">
        <v>453</v>
      </c>
      <c r="F443" s="90" t="s">
        <v>1575</v>
      </c>
    </row>
    <row r="444" spans="3:6">
      <c r="C444" s="137" t="s">
        <v>297</v>
      </c>
      <c r="D444" s="137" t="s">
        <v>298</v>
      </c>
      <c r="E444" s="138" t="s">
        <v>457</v>
      </c>
      <c r="F444" s="90" t="s">
        <v>1575</v>
      </c>
    </row>
    <row r="445" spans="3:6">
      <c r="C445" s="137" t="s">
        <v>409</v>
      </c>
      <c r="D445" s="137" t="s">
        <v>410</v>
      </c>
      <c r="E445" s="138" t="s">
        <v>460</v>
      </c>
      <c r="F445" s="90" t="s">
        <v>1575</v>
      </c>
    </row>
    <row r="446" spans="3:6">
      <c r="C446" s="137" t="s">
        <v>412</v>
      </c>
      <c r="D446" s="137" t="s">
        <v>413</v>
      </c>
      <c r="E446" s="138" t="s">
        <v>455</v>
      </c>
      <c r="F446" s="90" t="s">
        <v>1575</v>
      </c>
    </row>
    <row r="447" spans="3:6">
      <c r="C447" s="137" t="s">
        <v>415</v>
      </c>
      <c r="D447" s="137" t="s">
        <v>416</v>
      </c>
      <c r="E447" s="138" t="s">
        <v>427</v>
      </c>
      <c r="F447" s="90" t="s">
        <v>1575</v>
      </c>
    </row>
    <row r="448" spans="3:6">
      <c r="C448" s="137" t="s">
        <v>418</v>
      </c>
      <c r="D448" s="137" t="s">
        <v>419</v>
      </c>
      <c r="E448" s="138" t="s">
        <v>430</v>
      </c>
      <c r="F448" s="90" t="s">
        <v>1575</v>
      </c>
    </row>
    <row r="449" spans="3:6">
      <c r="C449" s="137" t="s">
        <v>421</v>
      </c>
      <c r="D449" s="137" t="s">
        <v>422</v>
      </c>
      <c r="E449" s="138" t="s">
        <v>433</v>
      </c>
      <c r="F449" s="90" t="s">
        <v>1575</v>
      </c>
    </row>
    <row r="450" spans="3:6">
      <c r="C450" s="137" t="s">
        <v>1083</v>
      </c>
      <c r="D450" s="137" t="s">
        <v>424</v>
      </c>
      <c r="E450" s="138" t="s">
        <v>436</v>
      </c>
      <c r="F450" s="90" t="s">
        <v>1575</v>
      </c>
    </row>
    <row r="451" spans="3:6">
      <c r="C451" s="137" t="s">
        <v>1084</v>
      </c>
      <c r="D451" s="137" t="s">
        <v>426</v>
      </c>
      <c r="E451" s="138" t="s">
        <v>439</v>
      </c>
      <c r="F451" s="90" t="s">
        <v>1575</v>
      </c>
    </row>
    <row r="452" spans="3:6">
      <c r="C452" s="137" t="s">
        <v>1085</v>
      </c>
      <c r="D452" s="137" t="s">
        <v>492</v>
      </c>
      <c r="E452" s="138" t="s">
        <v>489</v>
      </c>
      <c r="F452" s="90" t="s">
        <v>1575</v>
      </c>
    </row>
    <row r="453" spans="3:6">
      <c r="C453" s="137" t="s">
        <v>1086</v>
      </c>
      <c r="D453" s="137" t="s">
        <v>452</v>
      </c>
      <c r="E453" s="138" t="s">
        <v>442</v>
      </c>
      <c r="F453" s="90" t="s">
        <v>1575</v>
      </c>
    </row>
    <row r="454" spans="3:6">
      <c r="C454" s="137" t="s">
        <v>1377</v>
      </c>
      <c r="D454" s="137" t="s">
        <v>463</v>
      </c>
      <c r="E454" s="138" t="s">
        <v>444</v>
      </c>
      <c r="F454" s="90" t="s">
        <v>1575</v>
      </c>
    </row>
    <row r="455" spans="3:6">
      <c r="C455" s="137" t="s">
        <v>1087</v>
      </c>
      <c r="D455" s="137" t="s">
        <v>454</v>
      </c>
      <c r="E455" s="138" t="s">
        <v>449</v>
      </c>
      <c r="F455" s="90" t="s">
        <v>1575</v>
      </c>
    </row>
    <row r="456" spans="3:6">
      <c r="C456" s="137" t="s">
        <v>458</v>
      </c>
      <c r="D456" s="137" t="s">
        <v>459</v>
      </c>
      <c r="E456" s="138" t="s">
        <v>446</v>
      </c>
      <c r="F456" s="90" t="s">
        <v>1575</v>
      </c>
    </row>
    <row r="457" spans="3:6">
      <c r="C457" s="137" t="s">
        <v>1088</v>
      </c>
      <c r="D457" s="137" t="s">
        <v>461</v>
      </c>
      <c r="E457" s="138" t="s">
        <v>1102</v>
      </c>
      <c r="F457" s="90" t="s">
        <v>1575</v>
      </c>
    </row>
    <row r="458" spans="3:6">
      <c r="C458" s="137" t="s">
        <v>1089</v>
      </c>
      <c r="D458" s="137" t="s">
        <v>456</v>
      </c>
      <c r="E458" s="138" t="s">
        <v>1103</v>
      </c>
      <c r="F458" s="90" t="s">
        <v>1575</v>
      </c>
    </row>
    <row r="459" spans="3:6">
      <c r="C459" s="137" t="s">
        <v>428</v>
      </c>
      <c r="D459" s="137" t="s">
        <v>429</v>
      </c>
      <c r="E459" s="138" t="s">
        <v>1104</v>
      </c>
      <c r="F459" s="90" t="s">
        <v>1575</v>
      </c>
    </row>
    <row r="460" spans="3:6">
      <c r="C460" s="137" t="s">
        <v>431</v>
      </c>
      <c r="D460" s="137" t="s">
        <v>432</v>
      </c>
      <c r="E460" s="138" t="s">
        <v>1105</v>
      </c>
      <c r="F460" s="90" t="s">
        <v>1575</v>
      </c>
    </row>
    <row r="461" spans="3:6">
      <c r="C461" s="137" t="s">
        <v>434</v>
      </c>
      <c r="D461" s="137" t="s">
        <v>435</v>
      </c>
      <c r="E461" s="138" t="s">
        <v>1106</v>
      </c>
      <c r="F461" s="90" t="s">
        <v>1575</v>
      </c>
    </row>
    <row r="462" spans="3:6">
      <c r="C462" s="137" t="s">
        <v>437</v>
      </c>
      <c r="D462" s="137" t="s">
        <v>438</v>
      </c>
      <c r="E462" s="138" t="s">
        <v>1107</v>
      </c>
      <c r="F462" s="90" t="s">
        <v>1575</v>
      </c>
    </row>
    <row r="463" spans="3:6">
      <c r="C463" s="137" t="s">
        <v>440</v>
      </c>
      <c r="D463" s="137" t="s">
        <v>441</v>
      </c>
      <c r="E463" s="138" t="s">
        <v>1108</v>
      </c>
      <c r="F463" s="90" t="s">
        <v>1575</v>
      </c>
    </row>
    <row r="464" spans="3:6">
      <c r="C464" s="137" t="s">
        <v>1311</v>
      </c>
      <c r="D464" s="137" t="s">
        <v>490</v>
      </c>
      <c r="E464" s="138" t="s">
        <v>1109</v>
      </c>
      <c r="F464" s="90" t="s">
        <v>1575</v>
      </c>
    </row>
    <row r="465" spans="3:6">
      <c r="C465" s="137" t="s">
        <v>1312</v>
      </c>
      <c r="D465" s="137" t="s">
        <v>443</v>
      </c>
      <c r="E465" s="138" t="s">
        <v>1110</v>
      </c>
      <c r="F465" s="90" t="s">
        <v>1575</v>
      </c>
    </row>
    <row r="466" spans="3:6">
      <c r="C466" s="137" t="s">
        <v>1313</v>
      </c>
      <c r="D466" s="137" t="s">
        <v>445</v>
      </c>
      <c r="E466" s="138" t="s">
        <v>1111</v>
      </c>
      <c r="F466" s="90" t="s">
        <v>1575</v>
      </c>
    </row>
    <row r="467" spans="3:6">
      <c r="C467" s="137" t="s">
        <v>447</v>
      </c>
      <c r="D467" s="137" t="s">
        <v>448</v>
      </c>
      <c r="E467" s="138" t="s">
        <v>1112</v>
      </c>
      <c r="F467" s="90" t="s">
        <v>1575</v>
      </c>
    </row>
    <row r="468" spans="3:6">
      <c r="C468" s="137" t="s">
        <v>1314</v>
      </c>
      <c r="D468" s="137" t="s">
        <v>450</v>
      </c>
      <c r="E468" s="138" t="s">
        <v>1378</v>
      </c>
      <c r="F468" s="90" t="s">
        <v>1575</v>
      </c>
    </row>
    <row r="469" spans="3:6">
      <c r="C469" s="137" t="s">
        <v>1379</v>
      </c>
      <c r="D469" s="137" t="s">
        <v>1380</v>
      </c>
      <c r="E469" s="138" t="s">
        <v>1381</v>
      </c>
      <c r="F469" s="90" t="s">
        <v>1576</v>
      </c>
    </row>
    <row r="470" spans="3:6">
      <c r="C470" s="137" t="s">
        <v>1382</v>
      </c>
      <c r="D470" s="137" t="s">
        <v>1383</v>
      </c>
      <c r="E470" s="138" t="s">
        <v>1384</v>
      </c>
      <c r="F470" s="90" t="s">
        <v>1576</v>
      </c>
    </row>
    <row r="471" spans="3:6">
      <c r="C471" s="137" t="s">
        <v>949</v>
      </c>
      <c r="D471" s="137" t="s">
        <v>1004</v>
      </c>
      <c r="E471" s="138" t="s">
        <v>1385</v>
      </c>
      <c r="F471" s="90" t="s">
        <v>1576</v>
      </c>
    </row>
    <row r="472" spans="3:6">
      <c r="C472" s="137" t="s">
        <v>1065</v>
      </c>
      <c r="D472" s="137" t="s">
        <v>1005</v>
      </c>
      <c r="E472" s="138" t="s">
        <v>1386</v>
      </c>
      <c r="F472" s="90" t="s">
        <v>1576</v>
      </c>
    </row>
    <row r="473" spans="3:6">
      <c r="C473" s="137" t="s">
        <v>950</v>
      </c>
      <c r="D473" s="137" t="s">
        <v>1006</v>
      </c>
      <c r="E473" s="138" t="s">
        <v>1387</v>
      </c>
      <c r="F473" s="90" t="s">
        <v>1576</v>
      </c>
    </row>
    <row r="474" spans="3:6">
      <c r="C474" s="137" t="s">
        <v>91</v>
      </c>
      <c r="D474" s="137" t="s">
        <v>92</v>
      </c>
      <c r="E474" s="138" t="s">
        <v>1388</v>
      </c>
      <c r="F474" s="90" t="s">
        <v>1576</v>
      </c>
    </row>
    <row r="475" spans="3:6">
      <c r="C475" s="137" t="s">
        <v>954</v>
      </c>
      <c r="D475" s="137" t="s">
        <v>1007</v>
      </c>
      <c r="E475" s="138" t="s">
        <v>1389</v>
      </c>
      <c r="F475" s="90" t="s">
        <v>1576</v>
      </c>
    </row>
    <row r="476" spans="3:6">
      <c r="C476" s="137" t="s">
        <v>955</v>
      </c>
      <c r="D476" s="137" t="s">
        <v>1008</v>
      </c>
      <c r="E476" s="138" t="s">
        <v>1390</v>
      </c>
      <c r="F476" s="90" t="s">
        <v>1576</v>
      </c>
    </row>
    <row r="477" spans="3:6">
      <c r="C477" s="137" t="s">
        <v>956</v>
      </c>
      <c r="D477" s="137" t="s">
        <v>1009</v>
      </c>
      <c r="E477" s="138" t="s">
        <v>1391</v>
      </c>
      <c r="F477" s="90" t="s">
        <v>1576</v>
      </c>
    </row>
    <row r="478" spans="3:6">
      <c r="C478" s="137" t="s">
        <v>1392</v>
      </c>
      <c r="D478" s="137" t="s">
        <v>1393</v>
      </c>
      <c r="E478" s="138" t="s">
        <v>1394</v>
      </c>
      <c r="F478" s="90" t="s">
        <v>1576</v>
      </c>
    </row>
    <row r="479" spans="3:6">
      <c r="C479" s="137" t="s">
        <v>969</v>
      </c>
      <c r="D479" s="137" t="s">
        <v>1010</v>
      </c>
      <c r="E479" s="138" t="s">
        <v>1395</v>
      </c>
      <c r="F479" s="90" t="s">
        <v>1576</v>
      </c>
    </row>
    <row r="480" spans="3:6">
      <c r="C480" s="137" t="s">
        <v>985</v>
      </c>
      <c r="D480" s="137" t="s">
        <v>1011</v>
      </c>
      <c r="E480" s="138" t="s">
        <v>1396</v>
      </c>
      <c r="F480" s="90" t="s">
        <v>1576</v>
      </c>
    </row>
    <row r="481" spans="3:6">
      <c r="C481" s="137" t="s">
        <v>981</v>
      </c>
      <c r="D481" s="137" t="s">
        <v>1012</v>
      </c>
      <c r="E481" s="138" t="s">
        <v>1397</v>
      </c>
      <c r="F481" s="90" t="s">
        <v>1576</v>
      </c>
    </row>
    <row r="482" spans="3:6">
      <c r="C482" s="137" t="s">
        <v>982</v>
      </c>
      <c r="D482" s="137" t="s">
        <v>1013</v>
      </c>
      <c r="E482" s="138" t="s">
        <v>1398</v>
      </c>
      <c r="F482" s="90" t="s">
        <v>1576</v>
      </c>
    </row>
    <row r="483" spans="3:6">
      <c r="C483" s="137" t="s">
        <v>1315</v>
      </c>
      <c r="D483" s="137" t="s">
        <v>1316</v>
      </c>
      <c r="E483" s="138" t="s">
        <v>1399</v>
      </c>
      <c r="F483" s="90" t="s">
        <v>1576</v>
      </c>
    </row>
    <row r="484" spans="3:6">
      <c r="C484" s="137" t="s">
        <v>989</v>
      </c>
      <c r="D484" s="137" t="s">
        <v>1014</v>
      </c>
      <c r="E484" s="138" t="s">
        <v>1400</v>
      </c>
      <c r="F484" s="90" t="s">
        <v>1576</v>
      </c>
    </row>
    <row r="485" spans="3:6">
      <c r="C485" s="137" t="s">
        <v>996</v>
      </c>
      <c r="D485" s="137" t="s">
        <v>1015</v>
      </c>
      <c r="E485" s="138" t="s">
        <v>1401</v>
      </c>
      <c r="F485" s="90" t="s">
        <v>1576</v>
      </c>
    </row>
    <row r="486" spans="3:6">
      <c r="C486" s="137" t="s">
        <v>999</v>
      </c>
      <c r="D486" s="137" t="s">
        <v>1016</v>
      </c>
      <c r="E486" s="138" t="s">
        <v>1402</v>
      </c>
      <c r="F486" s="90" t="s">
        <v>1576</v>
      </c>
    </row>
    <row r="487" spans="3:6">
      <c r="C487" s="137" t="s">
        <v>1002</v>
      </c>
      <c r="D487" s="137" t="s">
        <v>1017</v>
      </c>
      <c r="E487" s="138" t="s">
        <v>1403</v>
      </c>
      <c r="F487" s="90" t="s">
        <v>1576</v>
      </c>
    </row>
    <row r="488" spans="3:6">
      <c r="C488" s="137" t="s">
        <v>997</v>
      </c>
      <c r="D488" s="137" t="s">
        <v>1018</v>
      </c>
      <c r="E488" s="138" t="s">
        <v>1404</v>
      </c>
      <c r="F488" s="90" t="s">
        <v>1576</v>
      </c>
    </row>
    <row r="489" spans="3:6">
      <c r="C489" s="137" t="s">
        <v>958</v>
      </c>
      <c r="D489" s="137" t="s">
        <v>1019</v>
      </c>
      <c r="E489" s="138" t="s">
        <v>1405</v>
      </c>
      <c r="F489" s="90" t="s">
        <v>1576</v>
      </c>
    </row>
    <row r="490" spans="3:6">
      <c r="C490" s="137" t="s">
        <v>947</v>
      </c>
      <c r="D490" s="137" t="s">
        <v>1020</v>
      </c>
      <c r="E490" s="138" t="s">
        <v>1406</v>
      </c>
      <c r="F490" s="90" t="s">
        <v>1576</v>
      </c>
    </row>
    <row r="491" spans="3:6">
      <c r="C491" s="137" t="s">
        <v>948</v>
      </c>
      <c r="D491" s="137" t="s">
        <v>1021</v>
      </c>
      <c r="E491" s="138" t="s">
        <v>1407</v>
      </c>
      <c r="F491" s="90" t="s">
        <v>1576</v>
      </c>
    </row>
    <row r="492" spans="3:6">
      <c r="C492" s="137" t="s">
        <v>1063</v>
      </c>
      <c r="D492" s="137" t="s">
        <v>1022</v>
      </c>
      <c r="E492" s="138" t="s">
        <v>1408</v>
      </c>
      <c r="F492" s="90" t="s">
        <v>1576</v>
      </c>
    </row>
    <row r="493" spans="3:6">
      <c r="C493" s="137" t="s">
        <v>1409</v>
      </c>
      <c r="D493" s="137" t="s">
        <v>1410</v>
      </c>
      <c r="E493" s="138" t="s">
        <v>1411</v>
      </c>
      <c r="F493" s="90" t="s">
        <v>1576</v>
      </c>
    </row>
    <row r="494" spans="3:6">
      <c r="C494" s="137" t="s">
        <v>1064</v>
      </c>
      <c r="D494" s="137" t="s">
        <v>1023</v>
      </c>
      <c r="E494" s="138" t="s">
        <v>1412</v>
      </c>
      <c r="F494" s="90" t="s">
        <v>1576</v>
      </c>
    </row>
    <row r="495" spans="3:6">
      <c r="C495" s="137" t="s">
        <v>957</v>
      </c>
      <c r="D495" s="137" t="s">
        <v>1024</v>
      </c>
      <c r="E495" s="138" t="s">
        <v>1413</v>
      </c>
      <c r="F495" s="90" t="s">
        <v>1576</v>
      </c>
    </row>
    <row r="496" spans="3:6">
      <c r="C496" s="137" t="s">
        <v>1317</v>
      </c>
      <c r="D496" s="137" t="s">
        <v>1318</v>
      </c>
      <c r="E496" s="138" t="s">
        <v>1414</v>
      </c>
      <c r="F496" s="90" t="s">
        <v>1576</v>
      </c>
    </row>
    <row r="497" spans="3:6">
      <c r="C497" s="137" t="s">
        <v>962</v>
      </c>
      <c r="D497" s="137" t="s">
        <v>1025</v>
      </c>
      <c r="E497" s="138" t="s">
        <v>1415</v>
      </c>
      <c r="F497" s="90" t="s">
        <v>1576</v>
      </c>
    </row>
    <row r="498" spans="3:6">
      <c r="C498" s="137" t="s">
        <v>959</v>
      </c>
      <c r="D498" s="137" t="s">
        <v>1026</v>
      </c>
      <c r="E498" s="138" t="s">
        <v>1416</v>
      </c>
      <c r="F498" s="90" t="s">
        <v>1576</v>
      </c>
    </row>
    <row r="499" spans="3:6">
      <c r="C499" s="137" t="s">
        <v>1417</v>
      </c>
      <c r="D499" s="137" t="s">
        <v>1418</v>
      </c>
      <c r="E499" s="138" t="s">
        <v>1419</v>
      </c>
      <c r="F499" s="90" t="s">
        <v>1576</v>
      </c>
    </row>
    <row r="500" spans="3:6">
      <c r="C500" s="137" t="s">
        <v>970</v>
      </c>
      <c r="D500" s="137" t="s">
        <v>1027</v>
      </c>
      <c r="E500" s="138" t="s">
        <v>1420</v>
      </c>
      <c r="F500" s="90" t="s">
        <v>1576</v>
      </c>
    </row>
    <row r="501" spans="3:6">
      <c r="C501" s="137" t="s">
        <v>971</v>
      </c>
      <c r="D501" s="137" t="s">
        <v>1028</v>
      </c>
      <c r="E501" s="138" t="s">
        <v>1421</v>
      </c>
      <c r="F501" s="90" t="s">
        <v>1576</v>
      </c>
    </row>
    <row r="502" spans="3:6">
      <c r="C502" s="137" t="s">
        <v>972</v>
      </c>
      <c r="D502" s="137" t="s">
        <v>1029</v>
      </c>
      <c r="E502" s="138" t="s">
        <v>1422</v>
      </c>
      <c r="F502" s="90" t="s">
        <v>1576</v>
      </c>
    </row>
    <row r="503" spans="3:6">
      <c r="C503" s="137" t="s">
        <v>973</v>
      </c>
      <c r="D503" s="137" t="s">
        <v>1030</v>
      </c>
      <c r="E503" s="138" t="s">
        <v>1423</v>
      </c>
      <c r="F503" s="90" t="s">
        <v>1576</v>
      </c>
    </row>
    <row r="504" spans="3:6">
      <c r="C504" s="91" t="s">
        <v>1424</v>
      </c>
      <c r="D504" s="137" t="s">
        <v>1425</v>
      </c>
      <c r="E504" s="138" t="s">
        <v>1426</v>
      </c>
      <c r="F504" s="90" t="s">
        <v>1576</v>
      </c>
    </row>
    <row r="505" spans="3:6">
      <c r="C505" s="137" t="s">
        <v>974</v>
      </c>
      <c r="D505" s="137" t="s">
        <v>1031</v>
      </c>
      <c r="E505" s="138" t="s">
        <v>1427</v>
      </c>
      <c r="F505" s="90" t="s">
        <v>1576</v>
      </c>
    </row>
    <row r="506" spans="3:6">
      <c r="C506" s="137" t="s">
        <v>975</v>
      </c>
      <c r="D506" s="137" t="s">
        <v>1032</v>
      </c>
      <c r="E506" s="138" t="s">
        <v>1428</v>
      </c>
      <c r="F506" s="90" t="s">
        <v>1576</v>
      </c>
    </row>
    <row r="507" spans="3:6">
      <c r="C507" s="137" t="s">
        <v>968</v>
      </c>
      <c r="D507" s="137" t="s">
        <v>1033</v>
      </c>
      <c r="E507" s="138" t="s">
        <v>1429</v>
      </c>
      <c r="F507" s="90" t="s">
        <v>1576</v>
      </c>
    </row>
    <row r="508" spans="3:6">
      <c r="C508" s="137" t="s">
        <v>976</v>
      </c>
      <c r="D508" s="137" t="s">
        <v>1034</v>
      </c>
      <c r="E508" s="138" t="s">
        <v>1430</v>
      </c>
      <c r="F508" s="90" t="s">
        <v>1576</v>
      </c>
    </row>
    <row r="509" spans="3:6">
      <c r="C509" s="137" t="s">
        <v>961</v>
      </c>
      <c r="D509" s="137" t="s">
        <v>1035</v>
      </c>
      <c r="E509" s="138" t="s">
        <v>1431</v>
      </c>
      <c r="F509" s="90" t="s">
        <v>1576</v>
      </c>
    </row>
    <row r="510" spans="3:6">
      <c r="C510" s="137" t="s">
        <v>977</v>
      </c>
      <c r="D510" s="137" t="s">
        <v>1036</v>
      </c>
      <c r="E510" s="138" t="s">
        <v>1432</v>
      </c>
      <c r="F510" s="90" t="s">
        <v>1576</v>
      </c>
    </row>
    <row r="511" spans="3:6">
      <c r="C511" s="137" t="s">
        <v>978</v>
      </c>
      <c r="D511" s="137" t="s">
        <v>1037</v>
      </c>
      <c r="E511" s="138" t="s">
        <v>1433</v>
      </c>
      <c r="F511" s="90" t="s">
        <v>1576</v>
      </c>
    </row>
    <row r="512" spans="3:6">
      <c r="C512" s="137" t="s">
        <v>979</v>
      </c>
      <c r="D512" s="137" t="s">
        <v>1038</v>
      </c>
      <c r="E512" s="138" t="s">
        <v>1434</v>
      </c>
      <c r="F512" s="90" t="s">
        <v>1576</v>
      </c>
    </row>
    <row r="513" spans="3:6">
      <c r="C513" s="137" t="s">
        <v>980</v>
      </c>
      <c r="D513" s="137" t="s">
        <v>1039</v>
      </c>
      <c r="E513" s="138" t="s">
        <v>1435</v>
      </c>
      <c r="F513" s="90" t="s">
        <v>1576</v>
      </c>
    </row>
    <row r="514" spans="3:6">
      <c r="C514" s="137" t="s">
        <v>994</v>
      </c>
      <c r="D514" s="137" t="s">
        <v>1040</v>
      </c>
      <c r="E514" s="138" t="s">
        <v>1436</v>
      </c>
      <c r="F514" s="90" t="s">
        <v>1576</v>
      </c>
    </row>
    <row r="515" spans="3:6">
      <c r="C515" s="137" t="s">
        <v>983</v>
      </c>
      <c r="D515" s="137" t="s">
        <v>1041</v>
      </c>
      <c r="E515" s="138" t="s">
        <v>1437</v>
      </c>
      <c r="F515" s="90" t="s">
        <v>1576</v>
      </c>
    </row>
    <row r="516" spans="3:6">
      <c r="C516" s="137" t="s">
        <v>984</v>
      </c>
      <c r="D516" s="137" t="s">
        <v>1042</v>
      </c>
      <c r="E516" s="138" t="s">
        <v>1438</v>
      </c>
      <c r="F516" s="90" t="s">
        <v>1576</v>
      </c>
    </row>
    <row r="517" spans="3:6">
      <c r="C517" s="137" t="s">
        <v>986</v>
      </c>
      <c r="D517" s="137" t="s">
        <v>1043</v>
      </c>
      <c r="E517" s="138" t="s">
        <v>1439</v>
      </c>
      <c r="F517" s="90" t="s">
        <v>1576</v>
      </c>
    </row>
    <row r="518" spans="3:6">
      <c r="C518" s="137" t="s">
        <v>987</v>
      </c>
      <c r="D518" s="137" t="s">
        <v>1044</v>
      </c>
      <c r="E518" s="138" t="s">
        <v>1440</v>
      </c>
      <c r="F518" s="90" t="s">
        <v>1576</v>
      </c>
    </row>
    <row r="519" spans="3:6">
      <c r="C519" s="137" t="s">
        <v>963</v>
      </c>
      <c r="D519" s="137" t="s">
        <v>1045</v>
      </c>
      <c r="E519" s="138" t="s">
        <v>1441</v>
      </c>
      <c r="F519" s="90" t="s">
        <v>1576</v>
      </c>
    </row>
    <row r="520" spans="3:6">
      <c r="C520" s="137" t="s">
        <v>988</v>
      </c>
      <c r="D520" s="137" t="s">
        <v>1046</v>
      </c>
      <c r="E520" s="138" t="s">
        <v>1442</v>
      </c>
      <c r="F520" s="90" t="s">
        <v>1576</v>
      </c>
    </row>
    <row r="521" spans="3:6">
      <c r="C521" s="137" t="s">
        <v>1443</v>
      </c>
      <c r="D521" s="137" t="s">
        <v>1444</v>
      </c>
      <c r="E521" s="138" t="s">
        <v>1445</v>
      </c>
      <c r="F521" s="90" t="s">
        <v>1576</v>
      </c>
    </row>
    <row r="522" spans="3:6">
      <c r="C522" s="137" t="s">
        <v>995</v>
      </c>
      <c r="D522" s="137" t="s">
        <v>1047</v>
      </c>
      <c r="E522" s="138" t="s">
        <v>1446</v>
      </c>
      <c r="F522" s="90" t="s">
        <v>1576</v>
      </c>
    </row>
    <row r="523" spans="3:6">
      <c r="C523" s="137" t="s">
        <v>990</v>
      </c>
      <c r="D523" s="137" t="s">
        <v>1048</v>
      </c>
      <c r="E523" s="138" t="s">
        <v>1447</v>
      </c>
      <c r="F523" s="90" t="s">
        <v>1576</v>
      </c>
    </row>
    <row r="524" spans="3:6">
      <c r="C524" s="137" t="s">
        <v>991</v>
      </c>
      <c r="D524" s="137" t="s">
        <v>1049</v>
      </c>
      <c r="E524" s="138" t="s">
        <v>1448</v>
      </c>
      <c r="F524" s="90" t="s">
        <v>1576</v>
      </c>
    </row>
    <row r="525" spans="3:6">
      <c r="C525" s="137" t="s">
        <v>1319</v>
      </c>
      <c r="D525" s="137" t="s">
        <v>1320</v>
      </c>
      <c r="E525" s="138" t="s">
        <v>1449</v>
      </c>
      <c r="F525" s="90" t="s">
        <v>1576</v>
      </c>
    </row>
    <row r="526" spans="3:6">
      <c r="C526" s="137" t="s">
        <v>992</v>
      </c>
      <c r="D526" s="137" t="s">
        <v>1050</v>
      </c>
      <c r="E526" s="138" t="s">
        <v>1450</v>
      </c>
      <c r="F526" s="90" t="s">
        <v>1576</v>
      </c>
    </row>
    <row r="527" spans="3:6">
      <c r="C527" s="137" t="s">
        <v>966</v>
      </c>
      <c r="D527" s="137" t="s">
        <v>1051</v>
      </c>
      <c r="E527" s="138" t="s">
        <v>1451</v>
      </c>
      <c r="F527" s="90" t="s">
        <v>1576</v>
      </c>
    </row>
    <row r="528" spans="3:6">
      <c r="C528" s="137" t="s">
        <v>1000</v>
      </c>
      <c r="D528" s="137" t="s">
        <v>1052</v>
      </c>
      <c r="E528" s="138" t="s">
        <v>1452</v>
      </c>
      <c r="F528" s="90" t="s">
        <v>1576</v>
      </c>
    </row>
    <row r="529" spans="3:6">
      <c r="C529" s="137" t="s">
        <v>1001</v>
      </c>
      <c r="D529" s="137" t="s">
        <v>1053</v>
      </c>
      <c r="E529" s="138" t="s">
        <v>1453</v>
      </c>
      <c r="F529" s="90" t="s">
        <v>1576</v>
      </c>
    </row>
    <row r="530" spans="3:6">
      <c r="C530" s="137" t="s">
        <v>1321</v>
      </c>
      <c r="D530" s="137" t="s">
        <v>1322</v>
      </c>
      <c r="E530" s="138" t="s">
        <v>1454</v>
      </c>
      <c r="F530" s="90" t="s">
        <v>1576</v>
      </c>
    </row>
    <row r="531" spans="3:6">
      <c r="C531" s="137" t="s">
        <v>1003</v>
      </c>
      <c r="D531" s="137" t="s">
        <v>1054</v>
      </c>
      <c r="E531" s="138" t="s">
        <v>1455</v>
      </c>
      <c r="F531" s="90" t="s">
        <v>1576</v>
      </c>
    </row>
    <row r="532" spans="3:6">
      <c r="C532" s="137" t="s">
        <v>1456</v>
      </c>
      <c r="D532" s="137" t="s">
        <v>1457</v>
      </c>
      <c r="E532" s="138" t="s">
        <v>1458</v>
      </c>
      <c r="F532" s="90" t="s">
        <v>1576</v>
      </c>
    </row>
    <row r="533" spans="3:6">
      <c r="C533" s="137" t="s">
        <v>1323</v>
      </c>
      <c r="D533" s="137" t="s">
        <v>1324</v>
      </c>
      <c r="E533" s="138" t="s">
        <v>1459</v>
      </c>
      <c r="F533" s="90" t="s">
        <v>1576</v>
      </c>
    </row>
    <row r="534" spans="3:6">
      <c r="C534" s="137" t="s">
        <v>1460</v>
      </c>
      <c r="D534" s="137" t="s">
        <v>1461</v>
      </c>
      <c r="E534" s="138" t="s">
        <v>1462</v>
      </c>
      <c r="F534" s="90" t="s">
        <v>1576</v>
      </c>
    </row>
    <row r="535" spans="3:6">
      <c r="C535" s="137" t="s">
        <v>967</v>
      </c>
      <c r="D535" s="137" t="s">
        <v>1055</v>
      </c>
      <c r="E535" s="138" t="s">
        <v>1463</v>
      </c>
      <c r="F535" s="90" t="s">
        <v>1576</v>
      </c>
    </row>
    <row r="536" spans="3:6">
      <c r="C536" s="137" t="s">
        <v>1066</v>
      </c>
      <c r="D536" s="137" t="s">
        <v>1056</v>
      </c>
      <c r="E536" s="138" t="s">
        <v>1464</v>
      </c>
      <c r="F536" s="90" t="s">
        <v>1576</v>
      </c>
    </row>
    <row r="537" spans="3:6">
      <c r="C537" s="137" t="s">
        <v>960</v>
      </c>
      <c r="D537" s="137" t="s">
        <v>1057</v>
      </c>
      <c r="E537" s="138" t="s">
        <v>1465</v>
      </c>
      <c r="F537" s="90" t="s">
        <v>1576</v>
      </c>
    </row>
    <row r="538" spans="3:6">
      <c r="C538" s="137" t="s">
        <v>1466</v>
      </c>
      <c r="D538" s="137" t="s">
        <v>1467</v>
      </c>
      <c r="E538" s="138" t="s">
        <v>1468</v>
      </c>
      <c r="F538" s="90" t="s">
        <v>1576</v>
      </c>
    </row>
    <row r="539" spans="3:6">
      <c r="C539" s="137" t="s">
        <v>964</v>
      </c>
      <c r="D539" s="137" t="s">
        <v>1058</v>
      </c>
      <c r="E539" s="138" t="s">
        <v>1469</v>
      </c>
      <c r="F539" s="90" t="s">
        <v>1576</v>
      </c>
    </row>
    <row r="540" spans="3:6">
      <c r="C540" s="137" t="s">
        <v>1470</v>
      </c>
      <c r="D540" s="137" t="s">
        <v>1471</v>
      </c>
      <c r="E540" s="138" t="s">
        <v>1472</v>
      </c>
      <c r="F540" s="90" t="s">
        <v>1576</v>
      </c>
    </row>
    <row r="541" spans="3:6">
      <c r="C541" s="137" t="s">
        <v>993</v>
      </c>
      <c r="D541" s="137" t="s">
        <v>1059</v>
      </c>
      <c r="E541" s="138" t="s">
        <v>1473</v>
      </c>
      <c r="F541" s="90" t="s">
        <v>1576</v>
      </c>
    </row>
    <row r="542" spans="3:6">
      <c r="C542" s="137" t="s">
        <v>998</v>
      </c>
      <c r="D542" s="137" t="s">
        <v>1060</v>
      </c>
      <c r="E542" s="138" t="s">
        <v>1474</v>
      </c>
      <c r="F542" s="90" t="s">
        <v>1576</v>
      </c>
    </row>
    <row r="543" spans="3:6">
      <c r="C543" s="137" t="s">
        <v>965</v>
      </c>
      <c r="D543" s="137" t="s">
        <v>1061</v>
      </c>
      <c r="E543" s="138" t="s">
        <v>1475</v>
      </c>
      <c r="F543" s="90" t="s">
        <v>1576</v>
      </c>
    </row>
    <row r="544" spans="3:6">
      <c r="C544" s="137" t="s">
        <v>94</v>
      </c>
      <c r="D544" s="137" t="s">
        <v>95</v>
      </c>
      <c r="E544" s="138" t="s">
        <v>1476</v>
      </c>
      <c r="F544" s="90" t="s">
        <v>1576</v>
      </c>
    </row>
    <row r="545" spans="3:6">
      <c r="C545" s="137" t="s">
        <v>1325</v>
      </c>
      <c r="D545" s="137" t="s">
        <v>1326</v>
      </c>
      <c r="E545" s="138" t="s">
        <v>1477</v>
      </c>
      <c r="F545" s="90" t="s">
        <v>1576</v>
      </c>
    </row>
    <row r="546" spans="3:6">
      <c r="C546" s="137" t="s">
        <v>953</v>
      </c>
      <c r="D546" s="137" t="s">
        <v>464</v>
      </c>
      <c r="E546" s="138" t="s">
        <v>1478</v>
      </c>
      <c r="F546" s="90" t="s">
        <v>1576</v>
      </c>
    </row>
    <row r="547" spans="3:6">
      <c r="C547" s="137" t="s">
        <v>951</v>
      </c>
      <c r="D547" s="137" t="s">
        <v>93</v>
      </c>
      <c r="E547" s="138" t="s">
        <v>1479</v>
      </c>
      <c r="F547" s="90" t="s">
        <v>1576</v>
      </c>
    </row>
    <row r="548" spans="3:6">
      <c r="C548" s="137" t="s">
        <v>952</v>
      </c>
      <c r="D548" s="137" t="s">
        <v>1062</v>
      </c>
      <c r="E548" s="138" t="s">
        <v>1480</v>
      </c>
      <c r="F548" s="90" t="s">
        <v>1576</v>
      </c>
    </row>
  </sheetData>
  <sheetProtection password="C8DD" sheet="1" objects="1" scenarios="1"/>
  <mergeCells count="190">
    <mergeCell ref="G142:H142"/>
    <mergeCell ref="G143:H143"/>
    <mergeCell ref="A1:N1"/>
    <mergeCell ref="A41:N41"/>
    <mergeCell ref="A81:N81"/>
    <mergeCell ref="A121:N121"/>
    <mergeCell ref="G146:H146"/>
    <mergeCell ref="G147:H147"/>
    <mergeCell ref="G134:H134"/>
    <mergeCell ref="G135:H135"/>
    <mergeCell ref="G136:H136"/>
    <mergeCell ref="G137:H137"/>
    <mergeCell ref="G71:H71"/>
    <mergeCell ref="G87:H87"/>
    <mergeCell ref="G88:H88"/>
    <mergeCell ref="G89:H89"/>
    <mergeCell ref="A74:N74"/>
    <mergeCell ref="H83:I83"/>
    <mergeCell ref="C43:G43"/>
    <mergeCell ref="G47:H47"/>
    <mergeCell ref="G48:H48"/>
    <mergeCell ref="A3:B3"/>
    <mergeCell ref="H4:I4"/>
    <mergeCell ref="A4:B4"/>
    <mergeCell ref="Y3:Z3"/>
    <mergeCell ref="J4:N4"/>
    <mergeCell ref="J3:N3"/>
    <mergeCell ref="H32:M32"/>
    <mergeCell ref="G9:H9"/>
    <mergeCell ref="G10:H10"/>
    <mergeCell ref="G11:H11"/>
    <mergeCell ref="Y4:Z4"/>
    <mergeCell ref="G14:H14"/>
    <mergeCell ref="G15:H15"/>
    <mergeCell ref="G16:H16"/>
    <mergeCell ref="G17:H17"/>
    <mergeCell ref="G18:H18"/>
    <mergeCell ref="G29:H29"/>
    <mergeCell ref="G30:H30"/>
    <mergeCell ref="G31:H31"/>
    <mergeCell ref="G24:H24"/>
    <mergeCell ref="G25:H25"/>
    <mergeCell ref="G26:H26"/>
    <mergeCell ref="G27:H27"/>
    <mergeCell ref="G28:H28"/>
    <mergeCell ref="G8:H8"/>
    <mergeCell ref="G19:H19"/>
    <mergeCell ref="H3:I3"/>
    <mergeCell ref="C3:G3"/>
    <mergeCell ref="H43:I43"/>
    <mergeCell ref="C4:G4"/>
    <mergeCell ref="G7:H7"/>
    <mergeCell ref="A44:B44"/>
    <mergeCell ref="C44:G44"/>
    <mergeCell ref="H44:I44"/>
    <mergeCell ref="E39:L39"/>
    <mergeCell ref="A83:B83"/>
    <mergeCell ref="C83:G83"/>
    <mergeCell ref="A5:A6"/>
    <mergeCell ref="A34:N34"/>
    <mergeCell ref="H40:L40"/>
    <mergeCell ref="C38:D38"/>
    <mergeCell ref="F5:F6"/>
    <mergeCell ref="E5:E6"/>
    <mergeCell ref="C5:D5"/>
    <mergeCell ref="B5:B6"/>
    <mergeCell ref="G22:H22"/>
    <mergeCell ref="G23:H23"/>
    <mergeCell ref="J43:N43"/>
    <mergeCell ref="N5:N6"/>
    <mergeCell ref="I5:M6"/>
    <mergeCell ref="A43:B43"/>
    <mergeCell ref="G20:H20"/>
    <mergeCell ref="G21:H21"/>
    <mergeCell ref="I45:M46"/>
    <mergeCell ref="N45:N46"/>
    <mergeCell ref="G45:H46"/>
    <mergeCell ref="G5:H6"/>
    <mergeCell ref="G12:H12"/>
    <mergeCell ref="G13:H13"/>
    <mergeCell ref="C78:D78"/>
    <mergeCell ref="H72:M72"/>
    <mergeCell ref="G63:H63"/>
    <mergeCell ref="G64:H64"/>
    <mergeCell ref="G65:H65"/>
    <mergeCell ref="G66:H66"/>
    <mergeCell ref="G67:H67"/>
    <mergeCell ref="G68:H68"/>
    <mergeCell ref="G69:H69"/>
    <mergeCell ref="G70:H70"/>
    <mergeCell ref="A45:A46"/>
    <mergeCell ref="B45:B46"/>
    <mergeCell ref="C45:D45"/>
    <mergeCell ref="E45:E46"/>
    <mergeCell ref="F45:F46"/>
    <mergeCell ref="G59:H59"/>
    <mergeCell ref="G60:H60"/>
    <mergeCell ref="G61:H61"/>
    <mergeCell ref="G62:H62"/>
    <mergeCell ref="A84:B84"/>
    <mergeCell ref="G111:H111"/>
    <mergeCell ref="J44:N44"/>
    <mergeCell ref="G51:H51"/>
    <mergeCell ref="G52:H52"/>
    <mergeCell ref="G53:H53"/>
    <mergeCell ref="G54:H54"/>
    <mergeCell ref="G55:H55"/>
    <mergeCell ref="G56:H56"/>
    <mergeCell ref="G57:H57"/>
    <mergeCell ref="G58:H58"/>
    <mergeCell ref="G49:H49"/>
    <mergeCell ref="G50:H50"/>
    <mergeCell ref="C84:G84"/>
    <mergeCell ref="H84:I84"/>
    <mergeCell ref="G98:H98"/>
    <mergeCell ref="E79:L79"/>
    <mergeCell ref="I85:M86"/>
    <mergeCell ref="F85:F86"/>
    <mergeCell ref="G90:H90"/>
    <mergeCell ref="G91:H91"/>
    <mergeCell ref="G92:H92"/>
    <mergeCell ref="G85:H86"/>
    <mergeCell ref="G93:H93"/>
    <mergeCell ref="J84:N84"/>
    <mergeCell ref="H80:L80"/>
    <mergeCell ref="J83:N83"/>
    <mergeCell ref="C118:D118"/>
    <mergeCell ref="H112:M112"/>
    <mergeCell ref="G95:H95"/>
    <mergeCell ref="G96:H96"/>
    <mergeCell ref="G97:H97"/>
    <mergeCell ref="G99:H99"/>
    <mergeCell ref="G100:H100"/>
    <mergeCell ref="G101:H101"/>
    <mergeCell ref="G102:H102"/>
    <mergeCell ref="G103:H103"/>
    <mergeCell ref="G104:H104"/>
    <mergeCell ref="G105:H105"/>
    <mergeCell ref="G106:H106"/>
    <mergeCell ref="G107:H107"/>
    <mergeCell ref="G108:H108"/>
    <mergeCell ref="G109:H109"/>
    <mergeCell ref="G110:H110"/>
    <mergeCell ref="G94:H94"/>
    <mergeCell ref="A85:A86"/>
    <mergeCell ref="B85:B86"/>
    <mergeCell ref="C85:D85"/>
    <mergeCell ref="E85:E86"/>
    <mergeCell ref="A124:B124"/>
    <mergeCell ref="C124:G124"/>
    <mergeCell ref="H124:I124"/>
    <mergeCell ref="J124:N124"/>
    <mergeCell ref="A125:A126"/>
    <mergeCell ref="B125:B126"/>
    <mergeCell ref="C125:D125"/>
    <mergeCell ref="E125:E126"/>
    <mergeCell ref="A123:B123"/>
    <mergeCell ref="C123:G123"/>
    <mergeCell ref="H123:I123"/>
    <mergeCell ref="J123:N123"/>
    <mergeCell ref="N125:N126"/>
    <mergeCell ref="F125:F126"/>
    <mergeCell ref="A114:N114"/>
    <mergeCell ref="E119:L119"/>
    <mergeCell ref="N85:N86"/>
    <mergeCell ref="H120:L120"/>
    <mergeCell ref="H160:L160"/>
    <mergeCell ref="I125:M126"/>
    <mergeCell ref="G132:H132"/>
    <mergeCell ref="G133:H133"/>
    <mergeCell ref="G125:H126"/>
    <mergeCell ref="A154:N154"/>
    <mergeCell ref="C158:D158"/>
    <mergeCell ref="G148:H148"/>
    <mergeCell ref="H152:M152"/>
    <mergeCell ref="G131:H131"/>
    <mergeCell ref="G144:H144"/>
    <mergeCell ref="G145:H145"/>
    <mergeCell ref="G138:H138"/>
    <mergeCell ref="G139:H139"/>
    <mergeCell ref="G127:H127"/>
    <mergeCell ref="G128:H128"/>
    <mergeCell ref="G129:H129"/>
    <mergeCell ref="G130:H130"/>
    <mergeCell ref="E159:L159"/>
    <mergeCell ref="G149:H149"/>
    <mergeCell ref="G150:H150"/>
    <mergeCell ref="G151:H151"/>
    <mergeCell ref="G140:H140"/>
    <mergeCell ref="G141:H141"/>
  </mergeCells>
  <phoneticPr fontId="1"/>
  <dataValidations xWindow="287" yWindow="469" count="13">
    <dataValidation imeMode="off" allowBlank="1" showInputMessage="1" showErrorMessage="1" sqref="B47:B71 B7:B31 B87:B111 B127:B151"/>
    <dataValidation imeMode="disabled" allowBlank="1" showInputMessage="1" showErrorMessage="1" sqref="J3:N4 J43:N44 I87:I111 C124:G124 J83:N84 C84:G84 I7:I31 I47:I71 C4:G4 C44:G44 I127:I151 J123:N124"/>
    <dataValidation type="textLength" imeMode="disabled" operator="equal" allowBlank="1" showInputMessage="1" showErrorMessage="1" error="半角で２桁の数字を入力してください" prompt="半角で２桁の数字を入力してください" sqref="M91:M111 M11:M31 M51:M71 K87:K111 K7:K31 K47:K71 M131:M151 K127:K151">
      <formula1>2</formula1>
    </dataValidation>
    <dataValidation type="list" allowBlank="1" showInputMessage="1" showErrorMessage="1" prompt="「分」または「ｍ」を選択してください" sqref="J87:J111 J7:J31 J47:J71 J127:J151">
      <formula1>"分,m"</formula1>
    </dataValidation>
    <dataValidation type="list" allowBlank="1" showInputMessage="1" showErrorMessage="1" prompt="「秒」を選択してください" sqref="L87:L111 L7:L31 L47:L71 L127:L151">
      <formula1>"秒"</formula1>
    </dataValidation>
    <dataValidation imeMode="halfKatakana" allowBlank="1" showInputMessage="1" showErrorMessage="1" prompt="氏名のﾌﾘｶﾞﾅ(半角ｶﾀｶﾅ)を入力してください。_x000a_姓と名の間に半角スペースを入れてください｡" sqref="D87:D111 D7:D31 D47:D71 D127:D151"/>
    <dataValidation imeMode="hiragana" allowBlank="1" showInputMessage="1" showErrorMessage="1" prompt="姓と名の間に全角スペースを入れてください" sqref="C87:C111 C7:C31 C47:C71 C127:C151"/>
    <dataValidation imeMode="on" allowBlank="1" showInputMessage="1" showErrorMessage="1" sqref="C83:G83 C3:G3 C43:G43 C123:G123"/>
    <dataValidation type="textLength" imeMode="disabled" operator="lessThanOrEqual" allowBlank="1" showInputMessage="1" showErrorMessage="1" error="半角で２桁の数字を入力してください" prompt="半角で２桁の数字を入力してください。手動計時の場合は１桁の数字を入力してください。" sqref="M7:M10 M47:M50 M87:M90 M127:M130">
      <formula1>2</formula1>
    </dataValidation>
    <dataValidation type="list" allowBlank="1" showInputMessage="1" showErrorMessage="1" sqref="AG7:AG31 AG47:AG71 AG87:AG111 AG127:AG151">
      <formula1>prefec1</formula1>
    </dataValidation>
    <dataValidation type="list" imeMode="disabled" allowBlank="1" showInputMessage="1" showErrorMessage="1" prompt="学年を選択してください" sqref="E7:E31 E47:E71 E87:E111 E127:E151">
      <formula1>gakunen1</formula1>
    </dataValidation>
    <dataValidation type="list" allowBlank="1" showInputMessage="1" showErrorMessage="1" prompt="性別を選択してください" sqref="F127:F151 F47:F71 F87:F111 F7:F31">
      <formula1>gender1</formula1>
    </dataValidation>
    <dataValidation type="list" allowBlank="1" showInputMessage="1" showErrorMessage="1" error="リストから選んで入力してください。" prompt="リストから選んで入力してください。左の「性別」欄に「男」か「女」を入力するとリストが表示されます。" sqref="G7:H31 G47:H71 G87:H111 G127:H151">
      <formula1>INDIRECT(F7)</formula1>
    </dataValidation>
  </dataValidations>
  <printOptions horizontalCentered="1"/>
  <pageMargins left="0.59055118110236227" right="0.59055118110236227" top="0.59055118110236227" bottom="0.59055118110236227" header="0.31496062992125984" footer="0.31496062992125984"/>
  <pageSetup paperSize="9" scale="93" orientation="portrait" r:id="rId1"/>
  <rowBreaks count="3" manualBreakCount="3">
    <brk id="40" min="2" max="13" man="1"/>
    <brk id="80" min="2" max="13" man="1"/>
    <brk id="120" min="2" max="13" man="1"/>
  </rowBreaks>
  <colBreaks count="1" manualBreakCount="1">
    <brk id="14" max="160"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F414"/>
  <sheetViews>
    <sheetView view="pageBreakPreview" zoomScaleNormal="80" zoomScaleSheetLayoutView="100" workbookViewId="0">
      <selection activeCell="B7" sqref="B7:C12"/>
    </sheetView>
  </sheetViews>
  <sheetFormatPr defaultColWidth="3.625" defaultRowHeight="13.5"/>
  <cols>
    <col min="1" max="1" width="4.625" style="90" bestFit="1" customWidth="1"/>
    <col min="2" max="2" width="7.625" style="90" customWidth="1"/>
    <col min="3" max="3" width="17.25" style="90" customWidth="1"/>
    <col min="4" max="4" width="6" style="90" customWidth="1"/>
    <col min="5" max="5" width="3.125" style="90" customWidth="1"/>
    <col min="6" max="6" width="2.5" style="90" customWidth="1"/>
    <col min="7" max="7" width="3.125" style="90" customWidth="1"/>
    <col min="8" max="8" width="2.5" style="90" customWidth="1"/>
    <col min="9" max="9" width="3.125" style="90" customWidth="1"/>
    <col min="10" max="10" width="7.5" style="90" customWidth="1"/>
    <col min="11" max="11" width="13.75" style="90" customWidth="1"/>
    <col min="12" max="12" width="12.25" style="90" customWidth="1"/>
    <col min="13" max="13" width="4.5" style="90" customWidth="1"/>
    <col min="14" max="14" width="6.875" style="90" customWidth="1"/>
    <col min="15" max="17" width="3.625" style="90"/>
    <col min="18" max="18" width="10.5" style="22" bestFit="1" customWidth="1"/>
    <col min="19" max="19" width="29" style="23" customWidth="1"/>
    <col min="20" max="22" width="9.5" style="22" bestFit="1" customWidth="1"/>
    <col min="23" max="23" width="8.5" style="22" bestFit="1" customWidth="1"/>
    <col min="24" max="24" width="15" style="22" bestFit="1" customWidth="1"/>
    <col min="25" max="25" width="7" style="22" customWidth="1"/>
    <col min="26" max="26" width="19.375" style="22" bestFit="1" customWidth="1"/>
    <col min="27" max="27" width="12.25" style="22" customWidth="1"/>
    <col min="28" max="28" width="5.5" style="22" bestFit="1" customWidth="1"/>
    <col min="29" max="29" width="7.5" style="22" bestFit="1" customWidth="1"/>
    <col min="30" max="30" width="4.5" style="22" customWidth="1"/>
    <col min="31" max="31" width="6.75" style="22" customWidth="1"/>
    <col min="32" max="32" width="9.75" style="22" customWidth="1"/>
    <col min="33" max="33" width="7.5" style="87" bestFit="1" customWidth="1"/>
    <col min="34" max="34" width="6.25" style="87" customWidth="1"/>
    <col min="35" max="35" width="13.875" style="91" bestFit="1" customWidth="1"/>
    <col min="36" max="37" width="6.25" style="91" customWidth="1"/>
    <col min="38" max="16384" width="3.625" style="90"/>
  </cols>
  <sheetData>
    <row r="1" spans="1:110" ht="32.25" customHeight="1">
      <c r="A1" s="197" t="s">
        <v>1371</v>
      </c>
      <c r="B1" s="197"/>
      <c r="C1" s="197"/>
      <c r="D1" s="197"/>
      <c r="E1" s="197"/>
      <c r="F1" s="197"/>
      <c r="G1" s="197"/>
      <c r="H1" s="197"/>
      <c r="I1" s="197"/>
      <c r="J1" s="197"/>
      <c r="K1" s="197"/>
      <c r="L1" s="197"/>
      <c r="M1" s="197"/>
      <c r="N1" s="197"/>
    </row>
    <row r="2" spans="1:110" ht="7.5" customHeight="1">
      <c r="A2" s="86"/>
      <c r="B2" s="86"/>
      <c r="C2" s="86"/>
      <c r="D2" s="86"/>
      <c r="E2" s="86"/>
      <c r="F2" s="86"/>
      <c r="G2" s="86"/>
      <c r="H2" s="86"/>
      <c r="I2" s="86"/>
      <c r="J2" s="86"/>
      <c r="K2" s="86"/>
      <c r="L2" s="86"/>
      <c r="M2" s="86"/>
      <c r="N2" s="86"/>
    </row>
    <row r="3" spans="1:110" s="91" customFormat="1" ht="22.5" customHeight="1">
      <c r="A3" s="184" t="s">
        <v>0</v>
      </c>
      <c r="B3" s="185"/>
      <c r="C3" s="239">
        <f>基礎データ!$C$2</f>
        <v>0</v>
      </c>
      <c r="D3" s="240"/>
      <c r="E3" s="240"/>
      <c r="F3" s="240"/>
      <c r="G3" s="240"/>
      <c r="H3" s="240"/>
      <c r="I3" s="240"/>
      <c r="J3" s="241"/>
      <c r="K3" s="113" t="s">
        <v>1126</v>
      </c>
      <c r="L3" s="242">
        <f>基礎データ!$C$6</f>
        <v>0</v>
      </c>
      <c r="M3" s="243"/>
      <c r="N3" s="244"/>
      <c r="O3" s="90"/>
      <c r="P3" s="90" t="s">
        <v>1581</v>
      </c>
      <c r="Q3" s="90">
        <f>COUNTIF(B7:C30,"男子 4×100mR")</f>
        <v>0</v>
      </c>
      <c r="R3" s="22"/>
      <c r="S3" s="23"/>
      <c r="T3" s="22"/>
      <c r="U3" s="22"/>
      <c r="V3" s="22"/>
      <c r="W3" s="22"/>
      <c r="X3" s="22"/>
      <c r="Y3" s="195"/>
      <c r="Z3" s="195"/>
      <c r="AA3" s="139" t="s">
        <v>494</v>
      </c>
      <c r="AB3" s="139" t="s">
        <v>503</v>
      </c>
      <c r="AC3" s="139" t="s">
        <v>24</v>
      </c>
      <c r="AD3" s="92"/>
      <c r="AE3" s="22"/>
      <c r="AF3" s="22"/>
      <c r="AG3" s="87"/>
      <c r="AH3" s="87"/>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row>
    <row r="4" spans="1:110" s="91" customFormat="1" ht="22.5" customHeight="1">
      <c r="A4" s="179" t="s">
        <v>13</v>
      </c>
      <c r="B4" s="180"/>
      <c r="C4" s="245">
        <f>基礎データ!$C$8</f>
        <v>0</v>
      </c>
      <c r="D4" s="246"/>
      <c r="E4" s="246"/>
      <c r="F4" s="246"/>
      <c r="G4" s="246"/>
      <c r="H4" s="246"/>
      <c r="I4" s="246"/>
      <c r="J4" s="247"/>
      <c r="K4" s="119" t="s">
        <v>1127</v>
      </c>
      <c r="L4" s="248">
        <f>基礎データ!$C$7</f>
        <v>0</v>
      </c>
      <c r="M4" s="249"/>
      <c r="N4" s="250"/>
      <c r="O4" s="90"/>
      <c r="P4" s="90" t="s">
        <v>1582</v>
      </c>
      <c r="Q4" s="90">
        <f>COUNTIF(B7:C30,"女子 4×100mR")</f>
        <v>0</v>
      </c>
      <c r="R4" s="22"/>
      <c r="S4" s="23"/>
      <c r="T4" s="22"/>
      <c r="U4" s="22"/>
      <c r="V4" s="22"/>
      <c r="W4" s="22"/>
      <c r="X4" s="22"/>
      <c r="Y4" s="200"/>
      <c r="Z4" s="200"/>
      <c r="AA4" s="139">
        <f>基礎データ!$C$3</f>
        <v>0</v>
      </c>
      <c r="AB4" s="139" t="e">
        <f>VLOOKUP(AA4,shozoku1,4,FALSE)</f>
        <v>#N/A</v>
      </c>
      <c r="AC4" s="139" t="e">
        <f>VLOOKUP(AA4,shozoku1,3,FALSE)</f>
        <v>#N/A</v>
      </c>
      <c r="AD4" s="92"/>
      <c r="AE4" s="22"/>
      <c r="AF4" s="22"/>
      <c r="AG4" s="87"/>
      <c r="AH4" s="87"/>
      <c r="AL4" s="90"/>
      <c r="AM4" s="90"/>
      <c r="AN4" s="90"/>
      <c r="AO4" s="90"/>
      <c r="AP4" s="90"/>
      <c r="AQ4" s="90"/>
      <c r="AR4" s="90"/>
      <c r="AS4" s="90"/>
      <c r="AT4" s="90"/>
      <c r="AU4" s="90"/>
      <c r="AV4" s="90"/>
      <c r="AW4" s="90"/>
      <c r="AX4" s="90"/>
      <c r="AY4" s="90"/>
      <c r="AZ4" s="90"/>
      <c r="BA4" s="90"/>
      <c r="BB4" s="90"/>
      <c r="BC4" s="90"/>
      <c r="BD4" s="90"/>
      <c r="BE4" s="90"/>
      <c r="BF4" s="90"/>
      <c r="BG4" s="90"/>
      <c r="BH4" s="90"/>
      <c r="BI4" s="90"/>
      <c r="BJ4" s="90"/>
      <c r="BK4" s="90"/>
      <c r="BL4" s="90"/>
      <c r="BM4" s="90"/>
      <c r="BN4" s="90"/>
      <c r="BO4" s="90"/>
      <c r="BP4" s="90"/>
      <c r="BQ4" s="90"/>
      <c r="BR4" s="90"/>
      <c r="BS4" s="90"/>
      <c r="BT4" s="90"/>
      <c r="BU4" s="90"/>
      <c r="BV4" s="90"/>
      <c r="BW4" s="90"/>
      <c r="BX4" s="90"/>
      <c r="BY4" s="90"/>
      <c r="BZ4" s="90"/>
      <c r="CA4" s="90"/>
      <c r="CB4" s="90"/>
      <c r="CC4" s="90"/>
      <c r="CD4" s="90"/>
      <c r="CE4" s="90"/>
      <c r="CF4" s="90"/>
      <c r="CG4" s="90"/>
      <c r="CH4" s="90"/>
      <c r="CI4" s="90"/>
      <c r="CJ4" s="90"/>
      <c r="CK4" s="90"/>
      <c r="CL4" s="90"/>
      <c r="CM4" s="90"/>
      <c r="CN4" s="90"/>
      <c r="CO4" s="90"/>
      <c r="CP4" s="90"/>
      <c r="CQ4" s="90"/>
      <c r="CR4" s="90"/>
      <c r="CS4" s="90"/>
      <c r="CT4" s="90"/>
      <c r="CU4" s="90"/>
      <c r="CV4" s="90"/>
      <c r="CW4" s="90"/>
      <c r="CX4" s="90"/>
      <c r="CY4" s="90"/>
      <c r="CZ4" s="90"/>
      <c r="DA4" s="90"/>
      <c r="DB4" s="90"/>
      <c r="DC4" s="90"/>
      <c r="DD4" s="90"/>
      <c r="DE4" s="90"/>
      <c r="DF4" s="90"/>
    </row>
    <row r="5" spans="1:110" s="91" customFormat="1" ht="17.25" customHeight="1">
      <c r="A5" s="172"/>
      <c r="B5" s="164" t="s">
        <v>1116</v>
      </c>
      <c r="C5" s="165"/>
      <c r="D5" s="160" t="s">
        <v>1117</v>
      </c>
      <c r="E5" s="164" t="s">
        <v>9</v>
      </c>
      <c r="F5" s="234"/>
      <c r="G5" s="234"/>
      <c r="H5" s="234"/>
      <c r="I5" s="165"/>
      <c r="J5" s="236" t="s">
        <v>1123</v>
      </c>
      <c r="K5" s="237"/>
      <c r="L5" s="237"/>
      <c r="M5" s="238"/>
      <c r="N5" s="192" t="s">
        <v>6</v>
      </c>
      <c r="O5" s="90"/>
      <c r="P5" s="90"/>
      <c r="Q5" s="90"/>
      <c r="R5" s="22"/>
      <c r="S5" s="23"/>
      <c r="T5" s="22"/>
      <c r="U5" s="22"/>
      <c r="V5" s="22"/>
      <c r="W5" s="22"/>
      <c r="X5" s="22"/>
      <c r="Y5" s="22"/>
      <c r="Z5" s="22"/>
      <c r="AA5" s="22"/>
      <c r="AB5" s="22"/>
      <c r="AC5" s="22"/>
      <c r="AD5" s="22"/>
      <c r="AE5" s="22"/>
      <c r="AF5" s="22"/>
      <c r="AG5" s="87"/>
      <c r="AH5" s="87"/>
      <c r="AL5" s="90"/>
      <c r="AM5" s="90"/>
      <c r="AN5" s="90"/>
      <c r="AO5" s="90"/>
      <c r="AP5" s="90"/>
      <c r="AQ5" s="90"/>
      <c r="AR5" s="90"/>
      <c r="AS5" s="90"/>
      <c r="AT5" s="90"/>
      <c r="AU5" s="90"/>
      <c r="AV5" s="90"/>
      <c r="AW5" s="90"/>
      <c r="AX5" s="90"/>
      <c r="AY5" s="90"/>
      <c r="AZ5" s="90"/>
      <c r="BA5" s="90"/>
      <c r="BB5" s="90"/>
      <c r="BC5" s="90"/>
      <c r="BD5" s="90"/>
      <c r="BE5" s="90"/>
      <c r="BF5" s="90"/>
      <c r="BG5" s="90"/>
      <c r="BH5" s="90"/>
      <c r="BI5" s="90"/>
      <c r="BJ5" s="90"/>
      <c r="BK5" s="90"/>
      <c r="BL5" s="90"/>
      <c r="BM5" s="90"/>
      <c r="BN5" s="90"/>
      <c r="BO5" s="90"/>
      <c r="BP5" s="90"/>
      <c r="BQ5" s="90"/>
      <c r="BR5" s="90"/>
      <c r="BS5" s="90"/>
      <c r="BT5" s="90"/>
      <c r="BU5" s="90"/>
      <c r="BV5" s="90"/>
      <c r="BW5" s="90"/>
      <c r="BX5" s="90"/>
      <c r="BY5" s="90"/>
      <c r="BZ5" s="90"/>
      <c r="CA5" s="90"/>
      <c r="CB5" s="90"/>
      <c r="CC5" s="90"/>
      <c r="CD5" s="90"/>
      <c r="CE5" s="90"/>
      <c r="CF5" s="90"/>
      <c r="CG5" s="90"/>
      <c r="CH5" s="90"/>
      <c r="CI5" s="90"/>
      <c r="CJ5" s="90"/>
      <c r="CK5" s="90"/>
      <c r="CL5" s="90"/>
      <c r="CM5" s="90"/>
      <c r="CN5" s="90"/>
      <c r="CO5" s="90"/>
      <c r="CP5" s="90"/>
      <c r="CQ5" s="90"/>
      <c r="CR5" s="90"/>
      <c r="CS5" s="90"/>
      <c r="CT5" s="90"/>
      <c r="CU5" s="90"/>
      <c r="CV5" s="90"/>
      <c r="CW5" s="90"/>
      <c r="CX5" s="90"/>
      <c r="CY5" s="90"/>
      <c r="CZ5" s="90"/>
      <c r="DA5" s="90"/>
      <c r="DB5" s="90"/>
      <c r="DC5" s="90"/>
      <c r="DD5" s="90"/>
      <c r="DE5" s="90"/>
      <c r="DF5" s="90"/>
    </row>
    <row r="6" spans="1:110" s="91" customFormat="1" ht="17.25" customHeight="1" thickBot="1">
      <c r="A6" s="173"/>
      <c r="B6" s="166"/>
      <c r="C6" s="167"/>
      <c r="D6" s="161"/>
      <c r="E6" s="166"/>
      <c r="F6" s="235"/>
      <c r="G6" s="235"/>
      <c r="H6" s="235"/>
      <c r="I6" s="167"/>
      <c r="J6" s="93" t="s">
        <v>1</v>
      </c>
      <c r="K6" s="93" t="s">
        <v>1124</v>
      </c>
      <c r="L6" s="93" t="s">
        <v>1125</v>
      </c>
      <c r="M6" s="93" t="s">
        <v>3</v>
      </c>
      <c r="N6" s="193"/>
      <c r="O6" s="90"/>
      <c r="P6" s="90"/>
      <c r="Q6" s="90"/>
      <c r="R6" s="20" t="s">
        <v>18</v>
      </c>
      <c r="S6" s="21" t="s">
        <v>498</v>
      </c>
      <c r="T6" s="20" t="s">
        <v>873</v>
      </c>
      <c r="U6" s="20" t="s">
        <v>848</v>
      </c>
      <c r="V6" s="20" t="s">
        <v>851</v>
      </c>
      <c r="W6" s="20" t="s">
        <v>19</v>
      </c>
      <c r="X6" s="20" t="s">
        <v>20</v>
      </c>
      <c r="Y6" s="20" t="s">
        <v>21</v>
      </c>
      <c r="Z6" s="20" t="s">
        <v>22</v>
      </c>
      <c r="AA6" s="20" t="s">
        <v>23</v>
      </c>
      <c r="AB6" s="20" t="s">
        <v>493</v>
      </c>
      <c r="AC6" s="20" t="s">
        <v>24</v>
      </c>
      <c r="AD6" s="72" t="s">
        <v>1245</v>
      </c>
      <c r="AE6" s="20" t="s">
        <v>497</v>
      </c>
      <c r="AF6" s="20" t="s">
        <v>1224</v>
      </c>
      <c r="AG6" s="87" t="s">
        <v>943</v>
      </c>
      <c r="AH6" s="87"/>
      <c r="AI6" s="91" t="s">
        <v>1225</v>
      </c>
      <c r="AL6" s="90"/>
      <c r="AM6" s="90"/>
      <c r="AN6" s="90"/>
      <c r="AO6" s="90"/>
      <c r="AP6" s="90"/>
      <c r="AQ6" s="90"/>
      <c r="AR6" s="90"/>
      <c r="AS6" s="90"/>
      <c r="AT6" s="90"/>
      <c r="AU6" s="90"/>
      <c r="AV6" s="90"/>
      <c r="AW6" s="90"/>
      <c r="AX6" s="90"/>
      <c r="AY6" s="90"/>
      <c r="AZ6" s="90"/>
      <c r="BA6" s="90"/>
      <c r="BB6" s="90"/>
      <c r="BC6" s="90"/>
      <c r="BD6" s="90"/>
      <c r="BE6" s="90"/>
      <c r="BF6" s="90"/>
      <c r="BG6" s="90"/>
      <c r="BH6" s="90"/>
      <c r="BI6" s="90"/>
      <c r="BJ6" s="90"/>
      <c r="BK6" s="90"/>
      <c r="BL6" s="90"/>
      <c r="BM6" s="90"/>
      <c r="BN6" s="90"/>
      <c r="BO6" s="90"/>
      <c r="BP6" s="90"/>
      <c r="BQ6" s="90"/>
      <c r="BR6" s="90"/>
      <c r="BS6" s="90"/>
      <c r="BT6" s="90"/>
      <c r="BU6" s="90"/>
      <c r="BV6" s="90"/>
      <c r="BW6" s="90"/>
      <c r="BX6" s="90"/>
      <c r="BY6" s="90"/>
      <c r="BZ6" s="90"/>
      <c r="CA6" s="90"/>
      <c r="CB6" s="90"/>
      <c r="CC6" s="90"/>
      <c r="CD6" s="90"/>
      <c r="CE6" s="90"/>
      <c r="CF6" s="90"/>
      <c r="CG6" s="90"/>
      <c r="CH6" s="90"/>
      <c r="CI6" s="90"/>
      <c r="CJ6" s="90"/>
      <c r="CK6" s="90"/>
      <c r="CL6" s="90"/>
      <c r="CM6" s="90"/>
      <c r="CN6" s="90"/>
      <c r="CO6" s="90"/>
      <c r="CP6" s="90"/>
      <c r="CQ6" s="90"/>
      <c r="CR6" s="90"/>
      <c r="CS6" s="90"/>
      <c r="CT6" s="90"/>
      <c r="CU6" s="90"/>
      <c r="CV6" s="90"/>
      <c r="CW6" s="90"/>
      <c r="CX6" s="90"/>
      <c r="CY6" s="90"/>
      <c r="CZ6" s="90"/>
      <c r="DA6" s="90"/>
      <c r="DB6" s="90"/>
      <c r="DC6" s="90"/>
      <c r="DD6" s="90"/>
      <c r="DE6" s="90"/>
      <c r="DF6" s="90"/>
    </row>
    <row r="7" spans="1:110" s="91" customFormat="1" ht="22.5" customHeight="1" thickTop="1">
      <c r="A7" s="228">
        <v>1</v>
      </c>
      <c r="B7" s="229"/>
      <c r="C7" s="230"/>
      <c r="D7" s="232"/>
      <c r="E7" s="231"/>
      <c r="F7" s="207" t="s">
        <v>502</v>
      </c>
      <c r="G7" s="233"/>
      <c r="H7" s="207" t="s">
        <v>501</v>
      </c>
      <c r="I7" s="208"/>
      <c r="J7" s="28"/>
      <c r="K7" s="28"/>
      <c r="L7" s="28"/>
      <c r="M7" s="28"/>
      <c r="N7" s="29"/>
      <c r="O7" s="90"/>
      <c r="P7" s="90"/>
      <c r="Q7" s="90"/>
      <c r="R7" s="2" t="str">
        <f t="shared" ref="R7:R12" si="0">IF(ISBLANK(J7),"",VLOOKUP(CONCATENATE($AB$4,LEFT($B$7,1)),$R$120:$S$129,2,FALSE)+J7*100)</f>
        <v/>
      </c>
      <c r="S7" s="25" t="str">
        <f t="shared" ref="S7:S12" si="1">IF(ISBLANK(J7),"",$B$7)</f>
        <v/>
      </c>
      <c r="T7" s="1" t="str">
        <f>IF($S7="","",VLOOKUP($S7,'(種目・作業用)'!$A$2:$D$46,2,FALSE))</f>
        <v/>
      </c>
      <c r="U7" s="1" t="str">
        <f>IF($S7="","",VLOOKUP($S7,'(種目・作業用)'!$A$2:$D$46,3,FALSE))</f>
        <v/>
      </c>
      <c r="V7" s="1" t="str">
        <f>IF($S7="","",VLOOKUP($S7,'(種目・作業用)'!$A$2:$D$46,4,FALSE))</f>
        <v/>
      </c>
      <c r="W7" s="26" t="str">
        <f>IF(ISNUMBER(R7),IF(LEN(E7)=1,CONCATENATE(E7,G7,I7),CONCATENATE("0",G7,I7)),"")</f>
        <v/>
      </c>
      <c r="X7" s="2" t="str">
        <f>V7</f>
        <v/>
      </c>
      <c r="Y7" s="2" t="str">
        <f t="shared" ref="Y7:Y30" si="2">IF(ISBLANK(J7),"",J7)</f>
        <v/>
      </c>
      <c r="Z7" s="2" t="str">
        <f t="shared" ref="Z7:Z13" si="3">IF(ISNUMBER(Y7),IF(ISBLANK(M7),AI7,CONCATENATE(AI7,"(",M7,")")),"")</f>
        <v/>
      </c>
      <c r="AA7" s="2" t="str">
        <f t="shared" ref="AA7:AA30" si="4">IF(ISNUMBER(Y7),L7,"")</f>
        <v/>
      </c>
      <c r="AB7" s="34" t="str">
        <f>IF(ISNUMBER(Y7),VLOOKUP(AG7,$AG$119:$AH$166,2,FALSE),"")</f>
        <v/>
      </c>
      <c r="AC7" s="35" t="str">
        <f>IF(ISNUMBER(Y7),$AC$4,"")</f>
        <v/>
      </c>
      <c r="AD7" s="73" t="str">
        <f t="shared" ref="AD7:AD12" si="5">IF(ISBLANK(J7),"",IF(LEFT($B$7,1)="男",1,2))</f>
        <v/>
      </c>
      <c r="AE7" s="2"/>
      <c r="AF7" s="2" t="str">
        <f>IF(ISNUMBER(Y7),$AA$4,"")</f>
        <v/>
      </c>
      <c r="AG7" s="96" t="s">
        <v>903</v>
      </c>
      <c r="AH7" s="87"/>
      <c r="AI7" s="94" t="str">
        <f>IF(LEN(K7)&gt;6,SUBSTITUTE(K7,"　",""),IF(LEN(K7)=6,K7,IF(LEN(K7)=5,CONCATENATE(K7,"　"),IF(LEN(K7)=4,CONCATENATE(SUBSTITUTE(K7,"　","　　"),"　"),CONCATENATE(SUBSTITUTE(K7,"　","　　　"),"　")))))</f>
        <v>　</v>
      </c>
      <c r="AL7" s="90"/>
      <c r="AM7" s="90"/>
      <c r="AN7" s="90"/>
      <c r="AO7" s="90"/>
      <c r="AP7" s="90"/>
      <c r="AQ7" s="90"/>
      <c r="AR7" s="90"/>
      <c r="AS7" s="90"/>
      <c r="AT7" s="90"/>
      <c r="AU7" s="90"/>
      <c r="AV7" s="90"/>
      <c r="AW7" s="90"/>
      <c r="AX7" s="90"/>
      <c r="AY7" s="90"/>
      <c r="AZ7" s="90"/>
      <c r="BA7" s="90"/>
      <c r="BB7" s="90"/>
      <c r="BC7" s="90"/>
      <c r="BD7" s="90"/>
      <c r="BE7" s="90"/>
      <c r="BF7" s="90"/>
      <c r="BG7" s="90"/>
      <c r="BH7" s="90"/>
      <c r="BI7" s="90"/>
      <c r="BJ7" s="90"/>
      <c r="BK7" s="90"/>
      <c r="BL7" s="90"/>
      <c r="BM7" s="90"/>
      <c r="BN7" s="90"/>
      <c r="BO7" s="90"/>
      <c r="BP7" s="90"/>
      <c r="BQ7" s="90"/>
      <c r="BR7" s="90"/>
      <c r="BS7" s="90"/>
      <c r="BT7" s="90"/>
      <c r="BU7" s="90"/>
      <c r="BV7" s="90"/>
      <c r="BW7" s="90"/>
      <c r="BX7" s="90"/>
      <c r="BY7" s="90"/>
      <c r="BZ7" s="90"/>
      <c r="CA7" s="90"/>
      <c r="CB7" s="90"/>
      <c r="CC7" s="90"/>
      <c r="CD7" s="90"/>
      <c r="CE7" s="90"/>
      <c r="CF7" s="90"/>
      <c r="CG7" s="90"/>
      <c r="CH7" s="90"/>
      <c r="CI7" s="90"/>
      <c r="CJ7" s="90"/>
      <c r="CK7" s="90"/>
      <c r="CL7" s="90"/>
      <c r="CM7" s="90"/>
      <c r="CN7" s="90"/>
      <c r="CO7" s="90"/>
      <c r="CP7" s="90"/>
      <c r="CQ7" s="90"/>
      <c r="CR7" s="90"/>
      <c r="CS7" s="90"/>
      <c r="CT7" s="90"/>
      <c r="CU7" s="90"/>
      <c r="CV7" s="90"/>
      <c r="CW7" s="90"/>
      <c r="CX7" s="90"/>
      <c r="CY7" s="90"/>
      <c r="CZ7" s="90"/>
      <c r="DA7" s="90"/>
      <c r="DB7" s="90"/>
      <c r="DC7" s="90"/>
      <c r="DD7" s="90"/>
      <c r="DE7" s="90"/>
      <c r="DF7" s="90"/>
    </row>
    <row r="8" spans="1:110" s="91" customFormat="1" ht="22.5" customHeight="1">
      <c r="A8" s="211"/>
      <c r="B8" s="215"/>
      <c r="C8" s="216"/>
      <c r="D8" s="220"/>
      <c r="E8" s="223"/>
      <c r="F8" s="202"/>
      <c r="G8" s="226"/>
      <c r="H8" s="202"/>
      <c r="I8" s="205"/>
      <c r="J8" s="12"/>
      <c r="K8" s="12"/>
      <c r="L8" s="12"/>
      <c r="M8" s="12"/>
      <c r="N8" s="16"/>
      <c r="O8" s="90"/>
      <c r="P8" s="90"/>
      <c r="Q8" s="90"/>
      <c r="R8" s="2" t="str">
        <f t="shared" si="0"/>
        <v/>
      </c>
      <c r="S8" s="25" t="str">
        <f t="shared" si="1"/>
        <v/>
      </c>
      <c r="T8" s="1" t="str">
        <f>IF($S8="","",VLOOKUP($S8,'(種目・作業用)'!$A$2:$D$46,2,FALSE))</f>
        <v/>
      </c>
      <c r="U8" s="1" t="str">
        <f>IF($S8="","",VLOOKUP($S8,'(種目・作業用)'!$A$2:$D$46,3,FALSE))</f>
        <v/>
      </c>
      <c r="V8" s="1" t="str">
        <f>IF($S8="","",VLOOKUP($S8,'(種目・作業用)'!$A$2:$D$46,4,FALSE))</f>
        <v/>
      </c>
      <c r="W8" s="26"/>
      <c r="X8" s="2" t="str">
        <f t="shared" ref="X8:X30" si="6">V8</f>
        <v/>
      </c>
      <c r="Y8" s="2" t="str">
        <f t="shared" si="2"/>
        <v/>
      </c>
      <c r="Z8" s="2" t="str">
        <f t="shared" si="3"/>
        <v/>
      </c>
      <c r="AA8" s="2" t="str">
        <f t="shared" si="4"/>
        <v/>
      </c>
      <c r="AB8" s="34" t="str">
        <f t="shared" ref="AB8:AB30" si="7">IF(ISNUMBER(Y8),VLOOKUP(AG8,$AG$119:$AH$166,2,FALSE),"")</f>
        <v/>
      </c>
      <c r="AC8" s="35" t="str">
        <f t="shared" ref="AC8:AC30" si="8">IF(ISNUMBER(Y8),$AC$4,"")</f>
        <v/>
      </c>
      <c r="AD8" s="73" t="str">
        <f t="shared" si="5"/>
        <v/>
      </c>
      <c r="AE8" s="2"/>
      <c r="AF8" s="2" t="str">
        <f t="shared" ref="AF8:AF30" si="9">IF(ISNUMBER(Y8),$AA$4,"")</f>
        <v/>
      </c>
      <c r="AG8" s="96" t="s">
        <v>903</v>
      </c>
      <c r="AH8" s="87"/>
      <c r="AI8" s="94" t="str">
        <f t="shared" ref="AI8:AI69" si="10">IF(LEN(K8)&gt;6,SUBSTITUTE(K8,"　",""),IF(LEN(K8)=6,K8,IF(LEN(K8)=5,CONCATENATE(K8,"　"),IF(LEN(K8)=4,CONCATENATE(SUBSTITUTE(K8,"　","　　"),"　"),CONCATENATE(SUBSTITUTE(K8,"　","　　　"),"　")))))</f>
        <v>　</v>
      </c>
      <c r="AL8" s="90"/>
      <c r="AM8" s="90"/>
      <c r="AN8" s="90"/>
      <c r="AO8" s="90"/>
      <c r="AP8" s="90"/>
      <c r="AQ8" s="90"/>
      <c r="AR8" s="90"/>
      <c r="AS8" s="90"/>
      <c r="AT8" s="90"/>
      <c r="AU8" s="90"/>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0"/>
      <c r="CN8" s="90"/>
      <c r="CO8" s="90"/>
      <c r="CP8" s="90"/>
      <c r="CQ8" s="90"/>
      <c r="CR8" s="90"/>
      <c r="CS8" s="90"/>
      <c r="CT8" s="90"/>
      <c r="CU8" s="90"/>
      <c r="CV8" s="90"/>
      <c r="CW8" s="90"/>
      <c r="CX8" s="90"/>
      <c r="CY8" s="90"/>
      <c r="CZ8" s="90"/>
      <c r="DA8" s="90"/>
      <c r="DB8" s="90"/>
      <c r="DC8" s="90"/>
      <c r="DD8" s="90"/>
      <c r="DE8" s="90"/>
      <c r="DF8" s="90"/>
    </row>
    <row r="9" spans="1:110" s="91" customFormat="1" ht="22.5" customHeight="1">
      <c r="A9" s="211"/>
      <c r="B9" s="215"/>
      <c r="C9" s="216"/>
      <c r="D9" s="220"/>
      <c r="E9" s="223"/>
      <c r="F9" s="202"/>
      <c r="G9" s="226"/>
      <c r="H9" s="202"/>
      <c r="I9" s="205"/>
      <c r="J9" s="12"/>
      <c r="K9" s="12"/>
      <c r="L9" s="12"/>
      <c r="M9" s="12"/>
      <c r="N9" s="16"/>
      <c r="O9" s="90"/>
      <c r="P9" s="90"/>
      <c r="Q9" s="90"/>
      <c r="R9" s="2" t="str">
        <f t="shared" si="0"/>
        <v/>
      </c>
      <c r="S9" s="25" t="str">
        <f t="shared" si="1"/>
        <v/>
      </c>
      <c r="T9" s="1" t="str">
        <f>IF($S9="","",VLOOKUP($S9,'(種目・作業用)'!$A$2:$D$46,2,FALSE))</f>
        <v/>
      </c>
      <c r="U9" s="1" t="str">
        <f>IF($S9="","",VLOOKUP($S9,'(種目・作業用)'!$A$2:$D$46,3,FALSE))</f>
        <v/>
      </c>
      <c r="V9" s="1" t="str">
        <f>IF($S9="","",VLOOKUP($S9,'(種目・作業用)'!$A$2:$D$46,4,FALSE))</f>
        <v/>
      </c>
      <c r="W9" s="26"/>
      <c r="X9" s="2" t="str">
        <f t="shared" si="6"/>
        <v/>
      </c>
      <c r="Y9" s="2" t="str">
        <f t="shared" si="2"/>
        <v/>
      </c>
      <c r="Z9" s="2" t="str">
        <f t="shared" si="3"/>
        <v/>
      </c>
      <c r="AA9" s="2" t="str">
        <f t="shared" si="4"/>
        <v/>
      </c>
      <c r="AB9" s="34" t="str">
        <f t="shared" si="7"/>
        <v/>
      </c>
      <c r="AC9" s="35" t="str">
        <f t="shared" si="8"/>
        <v/>
      </c>
      <c r="AD9" s="73" t="str">
        <f t="shared" si="5"/>
        <v/>
      </c>
      <c r="AE9" s="2"/>
      <c r="AF9" s="2" t="str">
        <f t="shared" si="9"/>
        <v/>
      </c>
      <c r="AG9" s="96" t="s">
        <v>903</v>
      </c>
      <c r="AH9" s="87"/>
      <c r="AI9" s="94" t="str">
        <f t="shared" si="10"/>
        <v>　</v>
      </c>
      <c r="AL9" s="90"/>
      <c r="AM9" s="90"/>
      <c r="AN9" s="90"/>
      <c r="AO9" s="90"/>
      <c r="AP9" s="90"/>
      <c r="AQ9" s="90"/>
      <c r="AR9" s="90"/>
      <c r="AS9" s="90"/>
      <c r="AT9" s="90"/>
      <c r="AU9" s="90"/>
      <c r="AV9" s="90"/>
      <c r="AW9" s="90"/>
      <c r="AX9" s="90"/>
      <c r="AY9" s="90"/>
      <c r="AZ9" s="90"/>
      <c r="BA9" s="90"/>
      <c r="BB9" s="90"/>
      <c r="BC9" s="90"/>
      <c r="BD9" s="90"/>
      <c r="BE9" s="90"/>
      <c r="BF9" s="90"/>
      <c r="BG9" s="90"/>
      <c r="BH9" s="90"/>
      <c r="BI9" s="90"/>
      <c r="BJ9" s="90"/>
      <c r="BK9" s="90"/>
      <c r="BL9" s="90"/>
      <c r="BM9" s="90"/>
      <c r="BN9" s="90"/>
      <c r="BO9" s="90"/>
      <c r="BP9" s="90"/>
      <c r="BQ9" s="90"/>
      <c r="BR9" s="90"/>
      <c r="BS9" s="90"/>
      <c r="BT9" s="90"/>
      <c r="BU9" s="90"/>
      <c r="BV9" s="90"/>
      <c r="BW9" s="90"/>
      <c r="BX9" s="90"/>
      <c r="BY9" s="90"/>
      <c r="BZ9" s="90"/>
      <c r="CA9" s="90"/>
      <c r="CB9" s="90"/>
      <c r="CC9" s="90"/>
      <c r="CD9" s="90"/>
      <c r="CE9" s="90"/>
      <c r="CF9" s="90"/>
      <c r="CG9" s="90"/>
      <c r="CH9" s="90"/>
      <c r="CI9" s="90"/>
      <c r="CJ9" s="90"/>
      <c r="CK9" s="90"/>
      <c r="CL9" s="90"/>
      <c r="CM9" s="90"/>
      <c r="CN9" s="90"/>
      <c r="CO9" s="90"/>
      <c r="CP9" s="90"/>
      <c r="CQ9" s="90"/>
      <c r="CR9" s="90"/>
      <c r="CS9" s="90"/>
      <c r="CT9" s="90"/>
      <c r="CU9" s="90"/>
      <c r="CV9" s="90"/>
      <c r="CW9" s="90"/>
      <c r="CX9" s="90"/>
      <c r="CY9" s="90"/>
      <c r="CZ9" s="90"/>
      <c r="DA9" s="90"/>
      <c r="DB9" s="90"/>
      <c r="DC9" s="90"/>
      <c r="DD9" s="90"/>
      <c r="DE9" s="90"/>
      <c r="DF9" s="90"/>
    </row>
    <row r="10" spans="1:110" s="91" customFormat="1" ht="22.5" customHeight="1">
      <c r="A10" s="211"/>
      <c r="B10" s="215"/>
      <c r="C10" s="216"/>
      <c r="D10" s="220"/>
      <c r="E10" s="223"/>
      <c r="F10" s="202"/>
      <c r="G10" s="226"/>
      <c r="H10" s="202"/>
      <c r="I10" s="205"/>
      <c r="J10" s="12"/>
      <c r="K10" s="12"/>
      <c r="L10" s="12"/>
      <c r="M10" s="12"/>
      <c r="N10" s="16"/>
      <c r="O10" s="90"/>
      <c r="P10" s="90"/>
      <c r="Q10" s="90"/>
      <c r="R10" s="2" t="str">
        <f t="shared" si="0"/>
        <v/>
      </c>
      <c r="S10" s="25" t="str">
        <f t="shared" si="1"/>
        <v/>
      </c>
      <c r="T10" s="1" t="str">
        <f>IF($S10="","",VLOOKUP($S10,'(種目・作業用)'!$A$2:$D$46,2,FALSE))</f>
        <v/>
      </c>
      <c r="U10" s="1" t="str">
        <f>IF($S10="","",VLOOKUP($S10,'(種目・作業用)'!$A$2:$D$46,3,FALSE))</f>
        <v/>
      </c>
      <c r="V10" s="1" t="str">
        <f>IF($S10="","",VLOOKUP($S10,'(種目・作業用)'!$A$2:$D$46,4,FALSE))</f>
        <v/>
      </c>
      <c r="W10" s="26"/>
      <c r="X10" s="2" t="str">
        <f t="shared" si="6"/>
        <v/>
      </c>
      <c r="Y10" s="2" t="str">
        <f t="shared" si="2"/>
        <v/>
      </c>
      <c r="Z10" s="2" t="str">
        <f t="shared" si="3"/>
        <v/>
      </c>
      <c r="AA10" s="2" t="str">
        <f t="shared" si="4"/>
        <v/>
      </c>
      <c r="AB10" s="34" t="str">
        <f t="shared" si="7"/>
        <v/>
      </c>
      <c r="AC10" s="35" t="str">
        <f t="shared" si="8"/>
        <v/>
      </c>
      <c r="AD10" s="73" t="str">
        <f t="shared" si="5"/>
        <v/>
      </c>
      <c r="AE10" s="2"/>
      <c r="AF10" s="2" t="str">
        <f t="shared" si="9"/>
        <v/>
      </c>
      <c r="AG10" s="96" t="s">
        <v>903</v>
      </c>
      <c r="AH10" s="87"/>
      <c r="AI10" s="94" t="str">
        <f t="shared" si="10"/>
        <v>　</v>
      </c>
      <c r="AL10" s="90"/>
      <c r="AM10" s="90"/>
      <c r="AN10" s="90"/>
      <c r="AO10" s="90"/>
      <c r="AP10" s="90"/>
      <c r="AQ10" s="90"/>
      <c r="AR10" s="90"/>
      <c r="AS10" s="90"/>
      <c r="AT10" s="90"/>
      <c r="AU10" s="90"/>
      <c r="AV10" s="90"/>
      <c r="AW10" s="90"/>
      <c r="AX10" s="90"/>
      <c r="AY10" s="90"/>
      <c r="AZ10" s="90"/>
      <c r="BA10" s="90"/>
      <c r="BB10" s="90"/>
      <c r="BC10" s="90"/>
      <c r="BD10" s="90"/>
      <c r="BE10" s="90"/>
      <c r="BF10" s="90"/>
      <c r="BG10" s="90"/>
      <c r="BH10" s="90"/>
      <c r="BI10" s="90"/>
      <c r="BJ10" s="90"/>
      <c r="BK10" s="90"/>
      <c r="BL10" s="90"/>
      <c r="BM10" s="90"/>
      <c r="BN10" s="90"/>
      <c r="BO10" s="90"/>
      <c r="BP10" s="90"/>
      <c r="BQ10" s="90"/>
      <c r="BR10" s="90"/>
      <c r="BS10" s="90"/>
      <c r="BT10" s="90"/>
      <c r="BU10" s="90"/>
      <c r="BV10" s="90"/>
      <c r="BW10" s="90"/>
      <c r="BX10" s="90"/>
      <c r="BY10" s="90"/>
      <c r="BZ10" s="90"/>
      <c r="CA10" s="90"/>
      <c r="CB10" s="90"/>
      <c r="CC10" s="90"/>
      <c r="CD10" s="90"/>
      <c r="CE10" s="90"/>
      <c r="CF10" s="90"/>
      <c r="CG10" s="90"/>
      <c r="CH10" s="90"/>
      <c r="CI10" s="90"/>
      <c r="CJ10" s="90"/>
      <c r="CK10" s="90"/>
      <c r="CL10" s="90"/>
      <c r="CM10" s="90"/>
      <c r="CN10" s="90"/>
      <c r="CO10" s="90"/>
      <c r="CP10" s="90"/>
      <c r="CQ10" s="90"/>
      <c r="CR10" s="90"/>
      <c r="CS10" s="90"/>
      <c r="CT10" s="90"/>
      <c r="CU10" s="90"/>
      <c r="CV10" s="90"/>
      <c r="CW10" s="90"/>
      <c r="CX10" s="90"/>
      <c r="CY10" s="90"/>
      <c r="CZ10" s="90"/>
      <c r="DA10" s="90"/>
      <c r="DB10" s="90"/>
      <c r="DC10" s="90"/>
      <c r="DD10" s="90"/>
      <c r="DE10" s="90"/>
      <c r="DF10" s="90"/>
    </row>
    <row r="11" spans="1:110" s="91" customFormat="1" ht="22.5" customHeight="1">
      <c r="A11" s="211"/>
      <c r="B11" s="215"/>
      <c r="C11" s="216"/>
      <c r="D11" s="220"/>
      <c r="E11" s="223"/>
      <c r="F11" s="202"/>
      <c r="G11" s="226"/>
      <c r="H11" s="202"/>
      <c r="I11" s="205"/>
      <c r="J11" s="12"/>
      <c r="K11" s="12"/>
      <c r="L11" s="12"/>
      <c r="M11" s="12"/>
      <c r="N11" s="16"/>
      <c r="O11" s="90"/>
      <c r="P11" s="90"/>
      <c r="Q11" s="90"/>
      <c r="R11" s="2" t="str">
        <f t="shared" si="0"/>
        <v/>
      </c>
      <c r="S11" s="25" t="str">
        <f t="shared" si="1"/>
        <v/>
      </c>
      <c r="T11" s="1" t="str">
        <f>IF($S11="","",VLOOKUP($S11,'(種目・作業用)'!$A$2:$D$46,2,FALSE))</f>
        <v/>
      </c>
      <c r="U11" s="1" t="str">
        <f>IF($S11="","",VLOOKUP($S11,'(種目・作業用)'!$A$2:$D$46,3,FALSE))</f>
        <v/>
      </c>
      <c r="V11" s="1" t="str">
        <f>IF($S11="","",VLOOKUP($S11,'(種目・作業用)'!$A$2:$D$46,4,FALSE))</f>
        <v/>
      </c>
      <c r="W11" s="26"/>
      <c r="X11" s="2" t="str">
        <f t="shared" si="6"/>
        <v/>
      </c>
      <c r="Y11" s="2" t="str">
        <f t="shared" si="2"/>
        <v/>
      </c>
      <c r="Z11" s="2" t="str">
        <f t="shared" si="3"/>
        <v/>
      </c>
      <c r="AA11" s="2" t="str">
        <f t="shared" si="4"/>
        <v/>
      </c>
      <c r="AB11" s="34" t="str">
        <f t="shared" si="7"/>
        <v/>
      </c>
      <c r="AC11" s="35" t="str">
        <f t="shared" si="8"/>
        <v/>
      </c>
      <c r="AD11" s="73" t="str">
        <f t="shared" si="5"/>
        <v/>
      </c>
      <c r="AE11" s="2"/>
      <c r="AF11" s="2" t="str">
        <f t="shared" si="9"/>
        <v/>
      </c>
      <c r="AG11" s="96" t="s">
        <v>903</v>
      </c>
      <c r="AH11" s="87"/>
      <c r="AI11" s="94" t="str">
        <f t="shared" si="10"/>
        <v>　</v>
      </c>
      <c r="AL11" s="90"/>
      <c r="AM11" s="90"/>
      <c r="AN11" s="90"/>
      <c r="AO11" s="90"/>
      <c r="AP11" s="90"/>
      <c r="AQ11" s="90"/>
      <c r="AR11" s="90"/>
      <c r="AS11" s="90"/>
      <c r="AT11" s="90"/>
      <c r="AU11" s="90"/>
      <c r="AV11" s="90"/>
      <c r="AW11" s="90"/>
      <c r="AX11" s="90"/>
      <c r="AY11" s="90"/>
      <c r="AZ11" s="90"/>
      <c r="BA11" s="90"/>
      <c r="BB11" s="90"/>
      <c r="BC11" s="90"/>
      <c r="BD11" s="90"/>
      <c r="BE11" s="90"/>
      <c r="BF11" s="90"/>
      <c r="BG11" s="90"/>
      <c r="BH11" s="90"/>
      <c r="BI11" s="90"/>
      <c r="BJ11" s="90"/>
      <c r="BK11" s="90"/>
      <c r="BL11" s="90"/>
      <c r="BM11" s="90"/>
      <c r="BN11" s="90"/>
      <c r="BO11" s="90"/>
      <c r="BP11" s="90"/>
      <c r="BQ11" s="90"/>
      <c r="BR11" s="90"/>
      <c r="BS11" s="90"/>
      <c r="BT11" s="90"/>
      <c r="BU11" s="90"/>
      <c r="BV11" s="90"/>
      <c r="BW11" s="90"/>
      <c r="BX11" s="90"/>
      <c r="BY11" s="90"/>
      <c r="BZ11" s="90"/>
      <c r="CA11" s="90"/>
      <c r="CB11" s="90"/>
      <c r="CC11" s="90"/>
      <c r="CD11" s="90"/>
      <c r="CE11" s="90"/>
      <c r="CF11" s="90"/>
      <c r="CG11" s="90"/>
      <c r="CH11" s="90"/>
      <c r="CI11" s="90"/>
      <c r="CJ11" s="90"/>
      <c r="CK11" s="90"/>
      <c r="CL11" s="90"/>
      <c r="CM11" s="90"/>
      <c r="CN11" s="90"/>
      <c r="CO11" s="90"/>
      <c r="CP11" s="90"/>
      <c r="CQ11" s="90"/>
      <c r="CR11" s="90"/>
      <c r="CS11" s="90"/>
      <c r="CT11" s="90"/>
      <c r="CU11" s="90"/>
      <c r="CV11" s="90"/>
      <c r="CW11" s="90"/>
      <c r="CX11" s="90"/>
      <c r="CY11" s="90"/>
      <c r="CZ11" s="90"/>
      <c r="DA11" s="90"/>
      <c r="DB11" s="90"/>
      <c r="DC11" s="90"/>
      <c r="DD11" s="90"/>
      <c r="DE11" s="90"/>
      <c r="DF11" s="90"/>
    </row>
    <row r="12" spans="1:110" s="91" customFormat="1" ht="22.5" customHeight="1">
      <c r="A12" s="212"/>
      <c r="B12" s="217"/>
      <c r="C12" s="218"/>
      <c r="D12" s="221"/>
      <c r="E12" s="224"/>
      <c r="F12" s="203"/>
      <c r="G12" s="227"/>
      <c r="H12" s="203"/>
      <c r="I12" s="206"/>
      <c r="J12" s="30"/>
      <c r="K12" s="30"/>
      <c r="L12" s="30"/>
      <c r="M12" s="30"/>
      <c r="N12" s="31"/>
      <c r="O12" s="90"/>
      <c r="P12" s="90"/>
      <c r="Q12" s="90"/>
      <c r="R12" s="2" t="str">
        <f t="shared" si="0"/>
        <v/>
      </c>
      <c r="S12" s="25" t="str">
        <f t="shared" si="1"/>
        <v/>
      </c>
      <c r="T12" s="1" t="str">
        <f>IF($S12="","",VLOOKUP($S12,'(種目・作業用)'!$A$2:$D$46,2,FALSE))</f>
        <v/>
      </c>
      <c r="U12" s="1" t="str">
        <f>IF($S12="","",VLOOKUP($S12,'(種目・作業用)'!$A$2:$D$46,3,FALSE))</f>
        <v/>
      </c>
      <c r="V12" s="1" t="str">
        <f>IF($S12="","",VLOOKUP($S12,'(種目・作業用)'!$A$2:$D$46,4,FALSE))</f>
        <v/>
      </c>
      <c r="W12" s="26"/>
      <c r="X12" s="2" t="str">
        <f t="shared" si="6"/>
        <v/>
      </c>
      <c r="Y12" s="2" t="str">
        <f t="shared" si="2"/>
        <v/>
      </c>
      <c r="Z12" s="2" t="str">
        <f t="shared" si="3"/>
        <v/>
      </c>
      <c r="AA12" s="2" t="str">
        <f t="shared" si="4"/>
        <v/>
      </c>
      <c r="AB12" s="34" t="str">
        <f t="shared" si="7"/>
        <v/>
      </c>
      <c r="AC12" s="35" t="str">
        <f t="shared" si="8"/>
        <v/>
      </c>
      <c r="AD12" s="73" t="str">
        <f t="shared" si="5"/>
        <v/>
      </c>
      <c r="AE12" s="2"/>
      <c r="AF12" s="2" t="str">
        <f t="shared" si="9"/>
        <v/>
      </c>
      <c r="AG12" s="96" t="s">
        <v>903</v>
      </c>
      <c r="AH12" s="87"/>
      <c r="AI12" s="94" t="str">
        <f t="shared" si="10"/>
        <v>　</v>
      </c>
      <c r="AL12" s="90"/>
      <c r="AM12" s="90"/>
      <c r="AN12" s="90"/>
      <c r="AO12" s="90"/>
      <c r="AP12" s="90"/>
      <c r="AQ12" s="90"/>
      <c r="AR12" s="90"/>
      <c r="AS12" s="90"/>
      <c r="AT12" s="90"/>
      <c r="AU12" s="90"/>
      <c r="AV12" s="90"/>
      <c r="AW12" s="90"/>
      <c r="AX12" s="90"/>
      <c r="AY12" s="90"/>
      <c r="AZ12" s="90"/>
      <c r="BA12" s="90"/>
      <c r="BB12" s="90"/>
      <c r="BC12" s="90"/>
      <c r="BD12" s="90"/>
      <c r="BE12" s="90"/>
      <c r="BF12" s="90"/>
      <c r="BG12" s="90"/>
      <c r="BH12" s="90"/>
      <c r="BI12" s="90"/>
      <c r="BJ12" s="90"/>
      <c r="BK12" s="90"/>
      <c r="BL12" s="90"/>
      <c r="BM12" s="90"/>
      <c r="BN12" s="90"/>
      <c r="BO12" s="90"/>
      <c r="BP12" s="90"/>
      <c r="BQ12" s="90"/>
      <c r="BR12" s="90"/>
      <c r="BS12" s="90"/>
      <c r="BT12" s="90"/>
      <c r="BU12" s="90"/>
      <c r="BV12" s="90"/>
      <c r="BW12" s="90"/>
      <c r="BX12" s="90"/>
      <c r="BY12" s="90"/>
      <c r="BZ12" s="90"/>
      <c r="CA12" s="90"/>
      <c r="CB12" s="90"/>
      <c r="CC12" s="90"/>
      <c r="CD12" s="90"/>
      <c r="CE12" s="90"/>
      <c r="CF12" s="90"/>
      <c r="CG12" s="90"/>
      <c r="CH12" s="90"/>
      <c r="CI12" s="90"/>
      <c r="CJ12" s="90"/>
      <c r="CK12" s="90"/>
      <c r="CL12" s="90"/>
      <c r="CM12" s="90"/>
      <c r="CN12" s="90"/>
      <c r="CO12" s="90"/>
      <c r="CP12" s="90"/>
      <c r="CQ12" s="90"/>
      <c r="CR12" s="90"/>
      <c r="CS12" s="90"/>
      <c r="CT12" s="90"/>
      <c r="CU12" s="90"/>
      <c r="CV12" s="90"/>
      <c r="CW12" s="90"/>
      <c r="CX12" s="90"/>
      <c r="CY12" s="90"/>
      <c r="CZ12" s="90"/>
      <c r="DA12" s="90"/>
      <c r="DB12" s="90"/>
      <c r="DC12" s="90"/>
      <c r="DD12" s="90"/>
      <c r="DE12" s="90"/>
      <c r="DF12" s="90"/>
    </row>
    <row r="13" spans="1:110" s="91" customFormat="1" ht="22.5" customHeight="1">
      <c r="A13" s="210">
        <v>2</v>
      </c>
      <c r="B13" s="213"/>
      <c r="C13" s="214"/>
      <c r="D13" s="219"/>
      <c r="E13" s="222"/>
      <c r="F13" s="201" t="s">
        <v>502</v>
      </c>
      <c r="G13" s="225"/>
      <c r="H13" s="201" t="s">
        <v>501</v>
      </c>
      <c r="I13" s="204"/>
      <c r="J13" s="32"/>
      <c r="K13" s="32"/>
      <c r="L13" s="32"/>
      <c r="M13" s="32"/>
      <c r="N13" s="33"/>
      <c r="O13" s="90"/>
      <c r="P13" s="90"/>
      <c r="Q13" s="90"/>
      <c r="R13" s="2" t="str">
        <f t="shared" ref="R13:R18" si="11">IF(ISBLANK(J13),"",VLOOKUP(CONCATENATE($AB$4,LEFT($B$13,1)),$R$120:$S$129,2,FALSE)+J13*100)</f>
        <v/>
      </c>
      <c r="S13" s="25" t="str">
        <f t="shared" ref="S13:S18" si="12">IF(ISBLANK(J13),"",$B$13)</f>
        <v/>
      </c>
      <c r="T13" s="1" t="str">
        <f>IF($S13="","",VLOOKUP($S13,'(種目・作業用)'!$A$2:$D$46,2,FALSE))</f>
        <v/>
      </c>
      <c r="U13" s="1" t="str">
        <f>IF($S13="","",VLOOKUP($S13,'(種目・作業用)'!$A$2:$D$46,3,FALSE))</f>
        <v/>
      </c>
      <c r="V13" s="1" t="str">
        <f>IF($S13="","",VLOOKUP($S13,'(種目・作業用)'!$A$2:$D$46,4,FALSE))</f>
        <v/>
      </c>
      <c r="W13" s="26" t="str">
        <f>IF(ISNUMBER(R13),IF(LEN(E13)=1,CONCATENATE(E13,G13,I13),CONCATENATE("0",G13,I13)),"")</f>
        <v/>
      </c>
      <c r="X13" s="2" t="str">
        <f t="shared" si="6"/>
        <v/>
      </c>
      <c r="Y13" s="2" t="str">
        <f t="shared" si="2"/>
        <v/>
      </c>
      <c r="Z13" s="2" t="str">
        <f t="shared" si="3"/>
        <v/>
      </c>
      <c r="AA13" s="2" t="str">
        <f t="shared" si="4"/>
        <v/>
      </c>
      <c r="AB13" s="34" t="str">
        <f t="shared" si="7"/>
        <v/>
      </c>
      <c r="AC13" s="35" t="str">
        <f t="shared" si="8"/>
        <v/>
      </c>
      <c r="AD13" s="73" t="str">
        <f t="shared" ref="AD13:AD18" si="13">IF(ISBLANK(J13),"",IF(LEFT($B$13,1)="男",1,2))</f>
        <v/>
      </c>
      <c r="AE13" s="2"/>
      <c r="AF13" s="2" t="str">
        <f t="shared" si="9"/>
        <v/>
      </c>
      <c r="AG13" s="96" t="s">
        <v>903</v>
      </c>
      <c r="AH13" s="87"/>
      <c r="AI13" s="94" t="str">
        <f t="shared" si="10"/>
        <v>　</v>
      </c>
      <c r="AL13" s="90"/>
      <c r="AM13" s="90"/>
      <c r="AN13" s="90"/>
      <c r="AO13" s="90"/>
      <c r="AP13" s="90"/>
      <c r="AQ13" s="90"/>
      <c r="AR13" s="90"/>
      <c r="AS13" s="90"/>
      <c r="AT13" s="90"/>
      <c r="AU13" s="90"/>
      <c r="AV13" s="90"/>
      <c r="AW13" s="90"/>
      <c r="AX13" s="90"/>
      <c r="AY13" s="90"/>
      <c r="AZ13" s="90"/>
      <c r="BA13" s="90"/>
      <c r="BB13" s="90"/>
      <c r="BC13" s="90"/>
      <c r="BD13" s="90"/>
      <c r="BE13" s="90"/>
      <c r="BF13" s="90"/>
      <c r="BG13" s="90"/>
      <c r="BH13" s="90"/>
      <c r="BI13" s="90"/>
      <c r="BJ13" s="90"/>
      <c r="BK13" s="90"/>
      <c r="BL13" s="90"/>
      <c r="BM13" s="90"/>
      <c r="BN13" s="90"/>
      <c r="BO13" s="90"/>
      <c r="BP13" s="90"/>
      <c r="BQ13" s="90"/>
      <c r="BR13" s="90"/>
      <c r="BS13" s="90"/>
      <c r="BT13" s="90"/>
      <c r="BU13" s="90"/>
      <c r="BV13" s="90"/>
      <c r="BW13" s="90"/>
      <c r="BX13" s="90"/>
      <c r="BY13" s="90"/>
      <c r="BZ13" s="90"/>
      <c r="CA13" s="90"/>
      <c r="CB13" s="90"/>
      <c r="CC13" s="90"/>
      <c r="CD13" s="90"/>
      <c r="CE13" s="90"/>
      <c r="CF13" s="90"/>
      <c r="CG13" s="90"/>
      <c r="CH13" s="90"/>
      <c r="CI13" s="90"/>
      <c r="CJ13" s="90"/>
      <c r="CK13" s="90"/>
      <c r="CL13" s="90"/>
      <c r="CM13" s="90"/>
      <c r="CN13" s="90"/>
      <c r="CO13" s="90"/>
      <c r="CP13" s="90"/>
      <c r="CQ13" s="90"/>
      <c r="CR13" s="90"/>
      <c r="CS13" s="90"/>
      <c r="CT13" s="90"/>
      <c r="CU13" s="90"/>
      <c r="CV13" s="90"/>
      <c r="CW13" s="90"/>
      <c r="CX13" s="90"/>
      <c r="CY13" s="90"/>
      <c r="CZ13" s="90"/>
      <c r="DA13" s="90"/>
      <c r="DB13" s="90"/>
      <c r="DC13" s="90"/>
      <c r="DD13" s="90"/>
      <c r="DE13" s="90"/>
      <c r="DF13" s="90"/>
    </row>
    <row r="14" spans="1:110" s="91" customFormat="1" ht="22.5" customHeight="1">
      <c r="A14" s="211"/>
      <c r="B14" s="215"/>
      <c r="C14" s="216"/>
      <c r="D14" s="220"/>
      <c r="E14" s="223"/>
      <c r="F14" s="202"/>
      <c r="G14" s="226"/>
      <c r="H14" s="202"/>
      <c r="I14" s="205"/>
      <c r="J14" s="12"/>
      <c r="K14" s="12"/>
      <c r="L14" s="12"/>
      <c r="M14" s="12"/>
      <c r="N14" s="16"/>
      <c r="O14" s="90"/>
      <c r="P14" s="90"/>
      <c r="Q14" s="90"/>
      <c r="R14" s="2" t="str">
        <f t="shared" si="11"/>
        <v/>
      </c>
      <c r="S14" s="25" t="str">
        <f t="shared" si="12"/>
        <v/>
      </c>
      <c r="T14" s="1" t="str">
        <f>IF($S14="","",VLOOKUP($S14,'(種目・作業用)'!$A$2:$D$46,2,FALSE))</f>
        <v/>
      </c>
      <c r="U14" s="1" t="str">
        <f>IF($S14="","",VLOOKUP($S14,'(種目・作業用)'!$A$2:$D$46,3,FALSE))</f>
        <v/>
      </c>
      <c r="V14" s="1" t="str">
        <f>IF($S14="","",VLOOKUP($S14,'(種目・作業用)'!$A$2:$D$46,4,FALSE))</f>
        <v/>
      </c>
      <c r="W14" s="26"/>
      <c r="X14" s="2" t="str">
        <f t="shared" si="6"/>
        <v/>
      </c>
      <c r="Y14" s="2" t="str">
        <f t="shared" si="2"/>
        <v/>
      </c>
      <c r="Z14" s="2" t="str">
        <f t="shared" ref="Z14:Z30" si="14">IF(ISNUMBER(Y14),IF(ISBLANK(M14),AI14,CONCATENATE(AI14,"(",M14,")")),"")</f>
        <v/>
      </c>
      <c r="AA14" s="2" t="str">
        <f t="shared" si="4"/>
        <v/>
      </c>
      <c r="AB14" s="34" t="str">
        <f t="shared" si="7"/>
        <v/>
      </c>
      <c r="AC14" s="35" t="str">
        <f t="shared" si="8"/>
        <v/>
      </c>
      <c r="AD14" s="73" t="str">
        <f t="shared" si="13"/>
        <v/>
      </c>
      <c r="AE14" s="2"/>
      <c r="AF14" s="2" t="str">
        <f t="shared" si="9"/>
        <v/>
      </c>
      <c r="AG14" s="96" t="s">
        <v>903</v>
      </c>
      <c r="AH14" s="87"/>
      <c r="AI14" s="94" t="str">
        <f t="shared" si="10"/>
        <v>　</v>
      </c>
      <c r="AL14" s="90"/>
      <c r="AM14" s="90"/>
      <c r="AN14" s="90"/>
      <c r="AO14" s="90"/>
      <c r="AP14" s="90"/>
      <c r="AQ14" s="90"/>
      <c r="AR14" s="90"/>
      <c r="AS14" s="90"/>
      <c r="AT14" s="90"/>
      <c r="AU14" s="90"/>
      <c r="AV14" s="90"/>
      <c r="AW14" s="90"/>
      <c r="AX14" s="90"/>
      <c r="AY14" s="90"/>
      <c r="AZ14" s="90"/>
      <c r="BA14" s="90"/>
      <c r="BB14" s="90"/>
      <c r="BC14" s="90"/>
      <c r="BD14" s="90"/>
      <c r="BE14" s="90"/>
      <c r="BF14" s="90"/>
      <c r="BG14" s="90"/>
      <c r="BH14" s="90"/>
      <c r="BI14" s="90"/>
      <c r="BJ14" s="90"/>
      <c r="BK14" s="90"/>
      <c r="BL14" s="90"/>
      <c r="BM14" s="90"/>
      <c r="BN14" s="90"/>
      <c r="BO14" s="90"/>
      <c r="BP14" s="90"/>
      <c r="BQ14" s="90"/>
      <c r="BR14" s="90"/>
      <c r="BS14" s="90"/>
      <c r="BT14" s="90"/>
      <c r="BU14" s="90"/>
      <c r="BV14" s="90"/>
      <c r="BW14" s="90"/>
      <c r="BX14" s="90"/>
      <c r="BY14" s="90"/>
      <c r="BZ14" s="90"/>
      <c r="CA14" s="90"/>
      <c r="CB14" s="90"/>
      <c r="CC14" s="90"/>
      <c r="CD14" s="90"/>
      <c r="CE14" s="90"/>
      <c r="CF14" s="90"/>
      <c r="CG14" s="90"/>
      <c r="CH14" s="90"/>
      <c r="CI14" s="90"/>
      <c r="CJ14" s="90"/>
      <c r="CK14" s="90"/>
      <c r="CL14" s="90"/>
      <c r="CM14" s="90"/>
      <c r="CN14" s="90"/>
      <c r="CO14" s="90"/>
      <c r="CP14" s="90"/>
      <c r="CQ14" s="90"/>
      <c r="CR14" s="90"/>
      <c r="CS14" s="90"/>
      <c r="CT14" s="90"/>
      <c r="CU14" s="90"/>
      <c r="CV14" s="90"/>
      <c r="CW14" s="90"/>
      <c r="CX14" s="90"/>
      <c r="CY14" s="90"/>
      <c r="CZ14" s="90"/>
      <c r="DA14" s="90"/>
      <c r="DB14" s="90"/>
      <c r="DC14" s="90"/>
      <c r="DD14" s="90"/>
      <c r="DE14" s="90"/>
      <c r="DF14" s="90"/>
    </row>
    <row r="15" spans="1:110" s="91" customFormat="1" ht="22.5" customHeight="1">
      <c r="A15" s="211"/>
      <c r="B15" s="215"/>
      <c r="C15" s="216"/>
      <c r="D15" s="220"/>
      <c r="E15" s="223"/>
      <c r="F15" s="202"/>
      <c r="G15" s="226"/>
      <c r="H15" s="202"/>
      <c r="I15" s="205"/>
      <c r="J15" s="12"/>
      <c r="K15" s="12"/>
      <c r="L15" s="12"/>
      <c r="M15" s="12"/>
      <c r="N15" s="16"/>
      <c r="O15" s="90"/>
      <c r="P15" s="90"/>
      <c r="Q15" s="90"/>
      <c r="R15" s="2" t="str">
        <f t="shared" si="11"/>
        <v/>
      </c>
      <c r="S15" s="25" t="str">
        <f t="shared" si="12"/>
        <v/>
      </c>
      <c r="T15" s="1" t="str">
        <f>IF($S15="","",VLOOKUP($S15,'(種目・作業用)'!$A$2:$D$46,2,FALSE))</f>
        <v/>
      </c>
      <c r="U15" s="1" t="str">
        <f>IF($S15="","",VLOOKUP($S15,'(種目・作業用)'!$A$2:$D$46,3,FALSE))</f>
        <v/>
      </c>
      <c r="V15" s="1" t="str">
        <f>IF($S15="","",VLOOKUP($S15,'(種目・作業用)'!$A$2:$D$46,4,FALSE))</f>
        <v/>
      </c>
      <c r="W15" s="26"/>
      <c r="X15" s="2" t="str">
        <f t="shared" si="6"/>
        <v/>
      </c>
      <c r="Y15" s="2" t="str">
        <f t="shared" si="2"/>
        <v/>
      </c>
      <c r="Z15" s="2" t="str">
        <f t="shared" si="14"/>
        <v/>
      </c>
      <c r="AA15" s="2" t="str">
        <f t="shared" si="4"/>
        <v/>
      </c>
      <c r="AB15" s="34" t="str">
        <f t="shared" si="7"/>
        <v/>
      </c>
      <c r="AC15" s="35" t="str">
        <f t="shared" si="8"/>
        <v/>
      </c>
      <c r="AD15" s="73" t="str">
        <f t="shared" si="13"/>
        <v/>
      </c>
      <c r="AE15" s="2"/>
      <c r="AF15" s="2" t="str">
        <f t="shared" si="9"/>
        <v/>
      </c>
      <c r="AG15" s="96" t="s">
        <v>903</v>
      </c>
      <c r="AH15" s="87"/>
      <c r="AI15" s="94" t="str">
        <f t="shared" si="10"/>
        <v>　</v>
      </c>
      <c r="AL15" s="90"/>
      <c r="AM15" s="90"/>
      <c r="AN15" s="90"/>
      <c r="AO15" s="90"/>
      <c r="AP15" s="90"/>
      <c r="AQ15" s="90"/>
      <c r="AR15" s="90"/>
      <c r="AS15" s="90"/>
      <c r="AT15" s="90"/>
      <c r="AU15" s="90"/>
      <c r="AV15" s="90"/>
      <c r="AW15" s="90"/>
      <c r="AX15" s="90"/>
      <c r="AY15" s="90"/>
      <c r="AZ15" s="90"/>
      <c r="BA15" s="90"/>
      <c r="BB15" s="90"/>
      <c r="BC15" s="90"/>
      <c r="BD15" s="90"/>
      <c r="BE15" s="90"/>
      <c r="BF15" s="90"/>
      <c r="BG15" s="90"/>
      <c r="BH15" s="90"/>
      <c r="BI15" s="90"/>
      <c r="BJ15" s="90"/>
      <c r="BK15" s="90"/>
      <c r="BL15" s="90"/>
      <c r="BM15" s="90"/>
      <c r="BN15" s="90"/>
      <c r="BO15" s="90"/>
      <c r="BP15" s="90"/>
      <c r="BQ15" s="90"/>
      <c r="BR15" s="90"/>
      <c r="BS15" s="90"/>
      <c r="BT15" s="90"/>
      <c r="BU15" s="90"/>
      <c r="BV15" s="90"/>
      <c r="BW15" s="90"/>
      <c r="BX15" s="90"/>
      <c r="BY15" s="90"/>
      <c r="BZ15" s="90"/>
      <c r="CA15" s="90"/>
      <c r="CB15" s="90"/>
      <c r="CC15" s="90"/>
      <c r="CD15" s="90"/>
      <c r="CE15" s="90"/>
      <c r="CF15" s="90"/>
      <c r="CG15" s="90"/>
      <c r="CH15" s="90"/>
      <c r="CI15" s="90"/>
      <c r="CJ15" s="90"/>
      <c r="CK15" s="90"/>
      <c r="CL15" s="90"/>
      <c r="CM15" s="90"/>
      <c r="CN15" s="90"/>
      <c r="CO15" s="90"/>
      <c r="CP15" s="90"/>
      <c r="CQ15" s="90"/>
      <c r="CR15" s="90"/>
      <c r="CS15" s="90"/>
      <c r="CT15" s="90"/>
      <c r="CU15" s="90"/>
      <c r="CV15" s="90"/>
      <c r="CW15" s="90"/>
      <c r="CX15" s="90"/>
      <c r="CY15" s="90"/>
      <c r="CZ15" s="90"/>
      <c r="DA15" s="90"/>
      <c r="DB15" s="90"/>
      <c r="DC15" s="90"/>
      <c r="DD15" s="90"/>
      <c r="DE15" s="90"/>
      <c r="DF15" s="90"/>
    </row>
    <row r="16" spans="1:110" s="91" customFormat="1" ht="22.5" customHeight="1">
      <c r="A16" s="211"/>
      <c r="B16" s="215"/>
      <c r="C16" s="216"/>
      <c r="D16" s="220"/>
      <c r="E16" s="223"/>
      <c r="F16" s="202"/>
      <c r="G16" s="226"/>
      <c r="H16" s="202"/>
      <c r="I16" s="205"/>
      <c r="J16" s="12"/>
      <c r="K16" s="12"/>
      <c r="L16" s="12"/>
      <c r="M16" s="12"/>
      <c r="N16" s="16"/>
      <c r="O16" s="90"/>
      <c r="P16" s="90"/>
      <c r="Q16" s="90"/>
      <c r="R16" s="2" t="str">
        <f t="shared" si="11"/>
        <v/>
      </c>
      <c r="S16" s="25" t="str">
        <f t="shared" si="12"/>
        <v/>
      </c>
      <c r="T16" s="1" t="str">
        <f>IF($S16="","",VLOOKUP($S16,'(種目・作業用)'!$A$2:$D$46,2,FALSE))</f>
        <v/>
      </c>
      <c r="U16" s="1" t="str">
        <f>IF($S16="","",VLOOKUP($S16,'(種目・作業用)'!$A$2:$D$46,3,FALSE))</f>
        <v/>
      </c>
      <c r="V16" s="1" t="str">
        <f>IF($S16="","",VLOOKUP($S16,'(種目・作業用)'!$A$2:$D$46,4,FALSE))</f>
        <v/>
      </c>
      <c r="W16" s="26"/>
      <c r="X16" s="2" t="str">
        <f t="shared" si="6"/>
        <v/>
      </c>
      <c r="Y16" s="2" t="str">
        <f t="shared" si="2"/>
        <v/>
      </c>
      <c r="Z16" s="2" t="str">
        <f t="shared" si="14"/>
        <v/>
      </c>
      <c r="AA16" s="2" t="str">
        <f t="shared" si="4"/>
        <v/>
      </c>
      <c r="AB16" s="34" t="str">
        <f t="shared" si="7"/>
        <v/>
      </c>
      <c r="AC16" s="35" t="str">
        <f t="shared" si="8"/>
        <v/>
      </c>
      <c r="AD16" s="73" t="str">
        <f t="shared" si="13"/>
        <v/>
      </c>
      <c r="AE16" s="2"/>
      <c r="AF16" s="2" t="str">
        <f t="shared" si="9"/>
        <v/>
      </c>
      <c r="AG16" s="96" t="s">
        <v>903</v>
      </c>
      <c r="AH16" s="87"/>
      <c r="AI16" s="94" t="str">
        <f t="shared" si="10"/>
        <v>　</v>
      </c>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row>
    <row r="17" spans="1:110" s="87" customFormat="1" ht="22.5" customHeight="1">
      <c r="A17" s="211"/>
      <c r="B17" s="215"/>
      <c r="C17" s="216"/>
      <c r="D17" s="220"/>
      <c r="E17" s="223"/>
      <c r="F17" s="202"/>
      <c r="G17" s="226"/>
      <c r="H17" s="202"/>
      <c r="I17" s="205"/>
      <c r="J17" s="12"/>
      <c r="K17" s="12"/>
      <c r="L17" s="12"/>
      <c r="M17" s="12"/>
      <c r="N17" s="16"/>
      <c r="O17" s="90"/>
      <c r="P17" s="90"/>
      <c r="Q17" s="90"/>
      <c r="R17" s="2" t="str">
        <f t="shared" si="11"/>
        <v/>
      </c>
      <c r="S17" s="25" t="str">
        <f t="shared" si="12"/>
        <v/>
      </c>
      <c r="T17" s="1" t="str">
        <f>IF($S17="","",VLOOKUP($S17,'(種目・作業用)'!$A$2:$D$46,2,FALSE))</f>
        <v/>
      </c>
      <c r="U17" s="1" t="str">
        <f>IF($S17="","",VLOOKUP($S17,'(種目・作業用)'!$A$2:$D$46,3,FALSE))</f>
        <v/>
      </c>
      <c r="V17" s="1" t="str">
        <f>IF($S17="","",VLOOKUP($S17,'(種目・作業用)'!$A$2:$D$46,4,FALSE))</f>
        <v/>
      </c>
      <c r="W17" s="26"/>
      <c r="X17" s="2" t="str">
        <f t="shared" si="6"/>
        <v/>
      </c>
      <c r="Y17" s="2" t="str">
        <f t="shared" si="2"/>
        <v/>
      </c>
      <c r="Z17" s="2" t="str">
        <f t="shared" si="14"/>
        <v/>
      </c>
      <c r="AA17" s="2" t="str">
        <f t="shared" si="4"/>
        <v/>
      </c>
      <c r="AB17" s="34" t="str">
        <f t="shared" si="7"/>
        <v/>
      </c>
      <c r="AC17" s="35" t="str">
        <f t="shared" si="8"/>
        <v/>
      </c>
      <c r="AD17" s="73" t="str">
        <f t="shared" si="13"/>
        <v/>
      </c>
      <c r="AE17" s="2"/>
      <c r="AF17" s="2" t="str">
        <f t="shared" si="9"/>
        <v/>
      </c>
      <c r="AG17" s="96" t="s">
        <v>903</v>
      </c>
      <c r="AI17" s="94" t="str">
        <f t="shared" si="10"/>
        <v>　</v>
      </c>
      <c r="AJ17" s="91"/>
      <c r="AK17" s="91"/>
      <c r="AL17" s="90"/>
      <c r="AM17" s="90"/>
      <c r="AN17" s="90"/>
      <c r="AO17" s="90"/>
      <c r="AP17" s="90"/>
      <c r="AQ17" s="90"/>
      <c r="AR17" s="90"/>
      <c r="AS17" s="90"/>
      <c r="AT17" s="90"/>
      <c r="AU17" s="90"/>
      <c r="AV17" s="90"/>
      <c r="AW17" s="90"/>
      <c r="AX17" s="90"/>
      <c r="AY17" s="90"/>
      <c r="AZ17" s="90"/>
      <c r="BA17" s="90"/>
      <c r="BB17" s="90"/>
      <c r="BC17" s="90"/>
      <c r="BD17" s="90"/>
      <c r="BE17" s="90"/>
      <c r="BF17" s="90"/>
      <c r="BG17" s="90"/>
      <c r="BH17" s="90"/>
      <c r="BI17" s="90"/>
      <c r="BJ17" s="90"/>
      <c r="BK17" s="90"/>
      <c r="BL17" s="90"/>
      <c r="BM17" s="90"/>
      <c r="BN17" s="90"/>
      <c r="BO17" s="90"/>
      <c r="BP17" s="90"/>
      <c r="BQ17" s="90"/>
      <c r="BR17" s="90"/>
      <c r="BS17" s="90"/>
      <c r="BT17" s="90"/>
      <c r="BU17" s="90"/>
      <c r="BV17" s="90"/>
      <c r="BW17" s="90"/>
      <c r="BX17" s="90"/>
      <c r="BY17" s="90"/>
      <c r="BZ17" s="90"/>
      <c r="CA17" s="90"/>
      <c r="CB17" s="90"/>
      <c r="CC17" s="90"/>
      <c r="CD17" s="90"/>
      <c r="CE17" s="90"/>
      <c r="CF17" s="90"/>
      <c r="CG17" s="90"/>
      <c r="CH17" s="90"/>
      <c r="CI17" s="90"/>
      <c r="CJ17" s="90"/>
      <c r="CK17" s="90"/>
      <c r="CL17" s="90"/>
      <c r="CM17" s="90"/>
      <c r="CN17" s="90"/>
      <c r="CO17" s="90"/>
      <c r="CP17" s="90"/>
      <c r="CQ17" s="90"/>
      <c r="CR17" s="90"/>
      <c r="CS17" s="90"/>
      <c r="CT17" s="90"/>
      <c r="CU17" s="90"/>
      <c r="CV17" s="90"/>
      <c r="CW17" s="90"/>
      <c r="CX17" s="90"/>
      <c r="CY17" s="90"/>
      <c r="CZ17" s="90"/>
      <c r="DA17" s="90"/>
      <c r="DB17" s="90"/>
      <c r="DC17" s="90"/>
      <c r="DD17" s="90"/>
      <c r="DE17" s="90"/>
      <c r="DF17" s="90"/>
    </row>
    <row r="18" spans="1:110" s="87" customFormat="1" ht="22.5" customHeight="1">
      <c r="A18" s="212"/>
      <c r="B18" s="217"/>
      <c r="C18" s="218"/>
      <c r="D18" s="221"/>
      <c r="E18" s="224"/>
      <c r="F18" s="203"/>
      <c r="G18" s="227"/>
      <c r="H18" s="203"/>
      <c r="I18" s="206"/>
      <c r="J18" s="30"/>
      <c r="K18" s="30"/>
      <c r="L18" s="30"/>
      <c r="M18" s="30"/>
      <c r="N18" s="31"/>
      <c r="O18" s="90"/>
      <c r="P18" s="90"/>
      <c r="Q18" s="90"/>
      <c r="R18" s="2" t="str">
        <f t="shared" si="11"/>
        <v/>
      </c>
      <c r="S18" s="25" t="str">
        <f t="shared" si="12"/>
        <v/>
      </c>
      <c r="T18" s="1" t="str">
        <f>IF($S18="","",VLOOKUP($S18,'(種目・作業用)'!$A$2:$D$46,2,FALSE))</f>
        <v/>
      </c>
      <c r="U18" s="1" t="str">
        <f>IF($S18="","",VLOOKUP($S18,'(種目・作業用)'!$A$2:$D$46,3,FALSE))</f>
        <v/>
      </c>
      <c r="V18" s="1" t="str">
        <f>IF($S18="","",VLOOKUP($S18,'(種目・作業用)'!$A$2:$D$46,4,FALSE))</f>
        <v/>
      </c>
      <c r="W18" s="26"/>
      <c r="X18" s="2" t="str">
        <f t="shared" si="6"/>
        <v/>
      </c>
      <c r="Y18" s="2" t="str">
        <f t="shared" si="2"/>
        <v/>
      </c>
      <c r="Z18" s="2" t="str">
        <f t="shared" si="14"/>
        <v/>
      </c>
      <c r="AA18" s="2" t="str">
        <f t="shared" si="4"/>
        <v/>
      </c>
      <c r="AB18" s="34" t="str">
        <f t="shared" si="7"/>
        <v/>
      </c>
      <c r="AC18" s="35" t="str">
        <f t="shared" si="8"/>
        <v/>
      </c>
      <c r="AD18" s="73" t="str">
        <f t="shared" si="13"/>
        <v/>
      </c>
      <c r="AE18" s="2"/>
      <c r="AF18" s="2" t="str">
        <f t="shared" si="9"/>
        <v/>
      </c>
      <c r="AG18" s="96" t="s">
        <v>903</v>
      </c>
      <c r="AI18" s="94" t="str">
        <f t="shared" si="10"/>
        <v>　</v>
      </c>
      <c r="AJ18" s="91"/>
      <c r="AK18" s="91"/>
      <c r="AL18" s="90"/>
      <c r="AM18" s="90"/>
      <c r="AN18" s="90"/>
      <c r="AO18" s="90"/>
      <c r="AP18" s="90"/>
      <c r="AQ18" s="90"/>
      <c r="AR18" s="90"/>
      <c r="AS18" s="90"/>
      <c r="AT18" s="90"/>
      <c r="AU18" s="90"/>
      <c r="AV18" s="90"/>
      <c r="AW18" s="90"/>
      <c r="AX18" s="90"/>
      <c r="AY18" s="90"/>
      <c r="AZ18" s="90"/>
      <c r="BA18" s="90"/>
      <c r="BB18" s="90"/>
      <c r="BC18" s="90"/>
      <c r="BD18" s="90"/>
      <c r="BE18" s="90"/>
      <c r="BF18" s="90"/>
      <c r="BG18" s="90"/>
      <c r="BH18" s="90"/>
      <c r="BI18" s="90"/>
      <c r="BJ18" s="90"/>
      <c r="BK18" s="90"/>
      <c r="BL18" s="90"/>
      <c r="BM18" s="90"/>
      <c r="BN18" s="90"/>
      <c r="BO18" s="90"/>
      <c r="BP18" s="90"/>
      <c r="BQ18" s="90"/>
      <c r="BR18" s="90"/>
      <c r="BS18" s="90"/>
      <c r="BT18" s="90"/>
      <c r="BU18" s="90"/>
      <c r="BV18" s="90"/>
      <c r="BW18" s="90"/>
      <c r="BX18" s="90"/>
      <c r="BY18" s="90"/>
      <c r="BZ18" s="90"/>
      <c r="CA18" s="90"/>
      <c r="CB18" s="90"/>
      <c r="CC18" s="90"/>
      <c r="CD18" s="90"/>
      <c r="CE18" s="90"/>
      <c r="CF18" s="90"/>
      <c r="CG18" s="90"/>
      <c r="CH18" s="90"/>
      <c r="CI18" s="90"/>
      <c r="CJ18" s="90"/>
      <c r="CK18" s="90"/>
      <c r="CL18" s="90"/>
      <c r="CM18" s="90"/>
      <c r="CN18" s="90"/>
      <c r="CO18" s="90"/>
      <c r="CP18" s="90"/>
      <c r="CQ18" s="90"/>
      <c r="CR18" s="90"/>
      <c r="CS18" s="90"/>
      <c r="CT18" s="90"/>
      <c r="CU18" s="90"/>
      <c r="CV18" s="90"/>
      <c r="CW18" s="90"/>
      <c r="CX18" s="90"/>
      <c r="CY18" s="90"/>
      <c r="CZ18" s="90"/>
      <c r="DA18" s="90"/>
      <c r="DB18" s="90"/>
      <c r="DC18" s="90"/>
      <c r="DD18" s="90"/>
      <c r="DE18" s="90"/>
      <c r="DF18" s="90"/>
    </row>
    <row r="19" spans="1:110" s="87" customFormat="1" ht="22.5" customHeight="1">
      <c r="A19" s="210">
        <v>3</v>
      </c>
      <c r="B19" s="213"/>
      <c r="C19" s="214"/>
      <c r="D19" s="219"/>
      <c r="E19" s="222"/>
      <c r="F19" s="201" t="s">
        <v>502</v>
      </c>
      <c r="G19" s="225"/>
      <c r="H19" s="201" t="s">
        <v>501</v>
      </c>
      <c r="I19" s="204"/>
      <c r="J19" s="32"/>
      <c r="K19" s="32"/>
      <c r="L19" s="32"/>
      <c r="M19" s="32"/>
      <c r="N19" s="33"/>
      <c r="O19" s="90"/>
      <c r="P19" s="90"/>
      <c r="Q19" s="90"/>
      <c r="R19" s="2" t="str">
        <f t="shared" ref="R19:R24" si="15">IF(ISBLANK(J19),"",VLOOKUP(CONCATENATE($AB$4,LEFT($B$19,1)),$R$120:$S$129,2,FALSE)+J19*100)</f>
        <v/>
      </c>
      <c r="S19" s="25" t="str">
        <f t="shared" ref="S19:S24" si="16">IF(ISBLANK(J19),"",$B$19)</f>
        <v/>
      </c>
      <c r="T19" s="1" t="str">
        <f>IF($S19="","",VLOOKUP($S19,'(種目・作業用)'!$A$2:$D$46,2,FALSE))</f>
        <v/>
      </c>
      <c r="U19" s="1" t="str">
        <f>IF($S19="","",VLOOKUP($S19,'(種目・作業用)'!$A$2:$D$46,3,FALSE))</f>
        <v/>
      </c>
      <c r="V19" s="1" t="str">
        <f>IF($S19="","",VLOOKUP($S19,'(種目・作業用)'!$A$2:$D$46,4,FALSE))</f>
        <v/>
      </c>
      <c r="W19" s="26" t="str">
        <f>IF(ISNUMBER(R19),IF(LEN(E19)=1,CONCATENATE(E19,G19,I19),CONCATENATE("0",G19,I19)),"")</f>
        <v/>
      </c>
      <c r="X19" s="2" t="str">
        <f t="shared" si="6"/>
        <v/>
      </c>
      <c r="Y19" s="2" t="str">
        <f t="shared" si="2"/>
        <v/>
      </c>
      <c r="Z19" s="2" t="str">
        <f t="shared" si="14"/>
        <v/>
      </c>
      <c r="AA19" s="2" t="str">
        <f t="shared" si="4"/>
        <v/>
      </c>
      <c r="AB19" s="34" t="str">
        <f t="shared" si="7"/>
        <v/>
      </c>
      <c r="AC19" s="35" t="str">
        <f t="shared" si="8"/>
        <v/>
      </c>
      <c r="AD19" s="73" t="str">
        <f t="shared" ref="AD19:AD24" si="17">IF(ISBLANK(J19),"",IF(LEFT($B$19,1)="男",1,2))</f>
        <v/>
      </c>
      <c r="AE19" s="2"/>
      <c r="AF19" s="2" t="str">
        <f t="shared" si="9"/>
        <v/>
      </c>
      <c r="AG19" s="96" t="s">
        <v>903</v>
      </c>
      <c r="AI19" s="94" t="str">
        <f t="shared" si="10"/>
        <v>　</v>
      </c>
      <c r="AJ19" s="91"/>
      <c r="AK19" s="91"/>
      <c r="AL19" s="90"/>
      <c r="AM19" s="90"/>
      <c r="AN19" s="90"/>
      <c r="AO19" s="90"/>
      <c r="AP19" s="90"/>
      <c r="AQ19" s="90"/>
      <c r="AR19" s="90"/>
      <c r="AS19" s="90"/>
      <c r="AT19" s="90"/>
      <c r="AU19" s="90"/>
      <c r="AV19" s="90"/>
      <c r="AW19" s="90"/>
      <c r="AX19" s="90"/>
      <c r="AY19" s="90"/>
      <c r="AZ19" s="90"/>
      <c r="BA19" s="90"/>
      <c r="BB19" s="90"/>
      <c r="BC19" s="90"/>
      <c r="BD19" s="90"/>
      <c r="BE19" s="90"/>
      <c r="BF19" s="90"/>
      <c r="BG19" s="90"/>
      <c r="BH19" s="90"/>
      <c r="BI19" s="90"/>
      <c r="BJ19" s="90"/>
      <c r="BK19" s="90"/>
      <c r="BL19" s="90"/>
      <c r="BM19" s="90"/>
      <c r="BN19" s="90"/>
      <c r="BO19" s="90"/>
      <c r="BP19" s="90"/>
      <c r="BQ19" s="90"/>
      <c r="BR19" s="90"/>
      <c r="BS19" s="90"/>
      <c r="BT19" s="90"/>
      <c r="BU19" s="90"/>
      <c r="BV19" s="90"/>
      <c r="BW19" s="90"/>
      <c r="BX19" s="90"/>
      <c r="BY19" s="90"/>
      <c r="BZ19" s="90"/>
      <c r="CA19" s="90"/>
      <c r="CB19" s="90"/>
      <c r="CC19" s="90"/>
      <c r="CD19" s="90"/>
      <c r="CE19" s="90"/>
      <c r="CF19" s="90"/>
      <c r="CG19" s="90"/>
      <c r="CH19" s="90"/>
      <c r="CI19" s="90"/>
      <c r="CJ19" s="90"/>
      <c r="CK19" s="90"/>
      <c r="CL19" s="90"/>
      <c r="CM19" s="90"/>
      <c r="CN19" s="90"/>
      <c r="CO19" s="90"/>
      <c r="CP19" s="90"/>
      <c r="CQ19" s="90"/>
      <c r="CR19" s="90"/>
      <c r="CS19" s="90"/>
      <c r="CT19" s="90"/>
      <c r="CU19" s="90"/>
      <c r="CV19" s="90"/>
      <c r="CW19" s="90"/>
      <c r="CX19" s="90"/>
      <c r="CY19" s="90"/>
      <c r="CZ19" s="90"/>
      <c r="DA19" s="90"/>
      <c r="DB19" s="90"/>
      <c r="DC19" s="90"/>
      <c r="DD19" s="90"/>
      <c r="DE19" s="90"/>
      <c r="DF19" s="90"/>
    </row>
    <row r="20" spans="1:110" s="87" customFormat="1" ht="22.5" customHeight="1">
      <c r="A20" s="211"/>
      <c r="B20" s="215"/>
      <c r="C20" s="216"/>
      <c r="D20" s="220"/>
      <c r="E20" s="223"/>
      <c r="F20" s="202"/>
      <c r="G20" s="226"/>
      <c r="H20" s="202"/>
      <c r="I20" s="205"/>
      <c r="J20" s="12"/>
      <c r="K20" s="12"/>
      <c r="L20" s="12"/>
      <c r="M20" s="12"/>
      <c r="N20" s="16"/>
      <c r="O20" s="90"/>
      <c r="P20" s="90"/>
      <c r="Q20" s="90"/>
      <c r="R20" s="2" t="str">
        <f t="shared" si="15"/>
        <v/>
      </c>
      <c r="S20" s="25" t="str">
        <f t="shared" si="16"/>
        <v/>
      </c>
      <c r="T20" s="1" t="str">
        <f>IF($S20="","",VLOOKUP($S20,'(種目・作業用)'!$A$2:$D$46,2,FALSE))</f>
        <v/>
      </c>
      <c r="U20" s="1" t="str">
        <f>IF($S20="","",VLOOKUP($S20,'(種目・作業用)'!$A$2:$D$46,3,FALSE))</f>
        <v/>
      </c>
      <c r="V20" s="1" t="str">
        <f>IF($S20="","",VLOOKUP($S20,'(種目・作業用)'!$A$2:$D$46,4,FALSE))</f>
        <v/>
      </c>
      <c r="W20" s="26"/>
      <c r="X20" s="2" t="str">
        <f t="shared" si="6"/>
        <v/>
      </c>
      <c r="Y20" s="2" t="str">
        <f t="shared" si="2"/>
        <v/>
      </c>
      <c r="Z20" s="2" t="str">
        <f t="shared" si="14"/>
        <v/>
      </c>
      <c r="AA20" s="2" t="str">
        <f t="shared" si="4"/>
        <v/>
      </c>
      <c r="AB20" s="34" t="str">
        <f t="shared" si="7"/>
        <v/>
      </c>
      <c r="AC20" s="35" t="str">
        <f t="shared" si="8"/>
        <v/>
      </c>
      <c r="AD20" s="73" t="str">
        <f t="shared" si="17"/>
        <v/>
      </c>
      <c r="AE20" s="2"/>
      <c r="AF20" s="2" t="str">
        <f t="shared" si="9"/>
        <v/>
      </c>
      <c r="AG20" s="96" t="s">
        <v>903</v>
      </c>
      <c r="AI20" s="94" t="str">
        <f t="shared" si="10"/>
        <v>　</v>
      </c>
      <c r="AJ20" s="91"/>
      <c r="AK20" s="91"/>
      <c r="AL20" s="90"/>
      <c r="AM20" s="90"/>
      <c r="AN20" s="90"/>
      <c r="AO20" s="90"/>
      <c r="AP20" s="90"/>
      <c r="AQ20" s="90"/>
      <c r="AR20" s="90"/>
      <c r="AS20" s="90"/>
      <c r="AT20" s="90"/>
      <c r="AU20" s="90"/>
      <c r="AV20" s="90"/>
      <c r="AW20" s="90"/>
      <c r="AX20" s="90"/>
      <c r="AY20" s="90"/>
      <c r="AZ20" s="90"/>
      <c r="BA20" s="90"/>
      <c r="BB20" s="90"/>
      <c r="BC20" s="90"/>
      <c r="BD20" s="90"/>
      <c r="BE20" s="90"/>
      <c r="BF20" s="90"/>
      <c r="BG20" s="90"/>
      <c r="BH20" s="90"/>
      <c r="BI20" s="90"/>
      <c r="BJ20" s="90"/>
      <c r="BK20" s="90"/>
      <c r="BL20" s="90"/>
      <c r="BM20" s="90"/>
      <c r="BN20" s="90"/>
      <c r="BO20" s="90"/>
      <c r="BP20" s="90"/>
      <c r="BQ20" s="90"/>
      <c r="BR20" s="90"/>
      <c r="BS20" s="90"/>
      <c r="BT20" s="90"/>
      <c r="BU20" s="90"/>
      <c r="BV20" s="90"/>
      <c r="BW20" s="90"/>
      <c r="BX20" s="90"/>
      <c r="BY20" s="90"/>
      <c r="BZ20" s="90"/>
      <c r="CA20" s="90"/>
      <c r="CB20" s="90"/>
      <c r="CC20" s="90"/>
      <c r="CD20" s="90"/>
      <c r="CE20" s="90"/>
      <c r="CF20" s="90"/>
      <c r="CG20" s="90"/>
      <c r="CH20" s="90"/>
      <c r="CI20" s="90"/>
      <c r="CJ20" s="90"/>
      <c r="CK20" s="90"/>
      <c r="CL20" s="90"/>
      <c r="CM20" s="90"/>
      <c r="CN20" s="90"/>
      <c r="CO20" s="90"/>
      <c r="CP20" s="90"/>
      <c r="CQ20" s="90"/>
      <c r="CR20" s="90"/>
      <c r="CS20" s="90"/>
      <c r="CT20" s="90"/>
      <c r="CU20" s="90"/>
      <c r="CV20" s="90"/>
      <c r="CW20" s="90"/>
      <c r="CX20" s="90"/>
      <c r="CY20" s="90"/>
      <c r="CZ20" s="90"/>
      <c r="DA20" s="90"/>
      <c r="DB20" s="90"/>
      <c r="DC20" s="90"/>
      <c r="DD20" s="90"/>
      <c r="DE20" s="90"/>
      <c r="DF20" s="90"/>
    </row>
    <row r="21" spans="1:110" s="87" customFormat="1" ht="22.5" customHeight="1">
      <c r="A21" s="211"/>
      <c r="B21" s="215"/>
      <c r="C21" s="216"/>
      <c r="D21" s="220"/>
      <c r="E21" s="223"/>
      <c r="F21" s="202"/>
      <c r="G21" s="226"/>
      <c r="H21" s="202"/>
      <c r="I21" s="205"/>
      <c r="J21" s="12"/>
      <c r="K21" s="12"/>
      <c r="L21" s="12"/>
      <c r="M21" s="12"/>
      <c r="N21" s="16"/>
      <c r="O21" s="90"/>
      <c r="P21" s="90"/>
      <c r="Q21" s="90"/>
      <c r="R21" s="2" t="str">
        <f t="shared" si="15"/>
        <v/>
      </c>
      <c r="S21" s="25" t="str">
        <f t="shared" si="16"/>
        <v/>
      </c>
      <c r="T21" s="1" t="str">
        <f>IF($S21="","",VLOOKUP($S21,'(種目・作業用)'!$A$2:$D$46,2,FALSE))</f>
        <v/>
      </c>
      <c r="U21" s="1" t="str">
        <f>IF($S21="","",VLOOKUP($S21,'(種目・作業用)'!$A$2:$D$46,3,FALSE))</f>
        <v/>
      </c>
      <c r="V21" s="1" t="str">
        <f>IF($S21="","",VLOOKUP($S21,'(種目・作業用)'!$A$2:$D$46,4,FALSE))</f>
        <v/>
      </c>
      <c r="W21" s="26"/>
      <c r="X21" s="2" t="str">
        <f t="shared" si="6"/>
        <v/>
      </c>
      <c r="Y21" s="2" t="str">
        <f t="shared" si="2"/>
        <v/>
      </c>
      <c r="Z21" s="2" t="str">
        <f t="shared" si="14"/>
        <v/>
      </c>
      <c r="AA21" s="2" t="str">
        <f t="shared" si="4"/>
        <v/>
      </c>
      <c r="AB21" s="34" t="str">
        <f t="shared" si="7"/>
        <v/>
      </c>
      <c r="AC21" s="35" t="str">
        <f t="shared" si="8"/>
        <v/>
      </c>
      <c r="AD21" s="73" t="str">
        <f t="shared" si="17"/>
        <v/>
      </c>
      <c r="AE21" s="2"/>
      <c r="AF21" s="2" t="str">
        <f t="shared" si="9"/>
        <v/>
      </c>
      <c r="AG21" s="96" t="s">
        <v>903</v>
      </c>
      <c r="AI21" s="94" t="str">
        <f t="shared" si="10"/>
        <v>　</v>
      </c>
      <c r="AJ21" s="91"/>
      <c r="AK21" s="91"/>
      <c r="AL21" s="90"/>
      <c r="AM21" s="90"/>
      <c r="AN21" s="90"/>
      <c r="AO21" s="90"/>
      <c r="AP21" s="90"/>
      <c r="AQ21" s="90"/>
      <c r="AR21" s="90"/>
      <c r="AS21" s="90"/>
      <c r="AT21" s="90"/>
      <c r="AU21" s="90"/>
      <c r="AV21" s="90"/>
      <c r="AW21" s="90"/>
      <c r="AX21" s="90"/>
      <c r="AY21" s="90"/>
      <c r="AZ21" s="90"/>
      <c r="BA21" s="90"/>
      <c r="BB21" s="90"/>
      <c r="BC21" s="90"/>
      <c r="BD21" s="90"/>
      <c r="BE21" s="90"/>
      <c r="BF21" s="90"/>
      <c r="BG21" s="90"/>
      <c r="BH21" s="90"/>
      <c r="BI21" s="90"/>
      <c r="BJ21" s="90"/>
      <c r="BK21" s="90"/>
      <c r="BL21" s="90"/>
      <c r="BM21" s="90"/>
      <c r="BN21" s="90"/>
      <c r="BO21" s="90"/>
      <c r="BP21" s="90"/>
      <c r="BQ21" s="90"/>
      <c r="BR21" s="90"/>
      <c r="BS21" s="90"/>
      <c r="BT21" s="90"/>
      <c r="BU21" s="90"/>
      <c r="BV21" s="90"/>
      <c r="BW21" s="90"/>
      <c r="BX21" s="90"/>
      <c r="BY21" s="90"/>
      <c r="BZ21" s="90"/>
      <c r="CA21" s="90"/>
      <c r="CB21" s="90"/>
      <c r="CC21" s="90"/>
      <c r="CD21" s="90"/>
      <c r="CE21" s="90"/>
      <c r="CF21" s="90"/>
      <c r="CG21" s="90"/>
      <c r="CH21" s="90"/>
      <c r="CI21" s="90"/>
      <c r="CJ21" s="90"/>
      <c r="CK21" s="90"/>
      <c r="CL21" s="90"/>
      <c r="CM21" s="90"/>
      <c r="CN21" s="90"/>
      <c r="CO21" s="90"/>
      <c r="CP21" s="90"/>
      <c r="CQ21" s="90"/>
      <c r="CR21" s="90"/>
      <c r="CS21" s="90"/>
      <c r="CT21" s="90"/>
      <c r="CU21" s="90"/>
      <c r="CV21" s="90"/>
      <c r="CW21" s="90"/>
      <c r="CX21" s="90"/>
      <c r="CY21" s="90"/>
      <c r="CZ21" s="90"/>
      <c r="DA21" s="90"/>
      <c r="DB21" s="90"/>
      <c r="DC21" s="90"/>
      <c r="DD21" s="90"/>
      <c r="DE21" s="90"/>
      <c r="DF21" s="90"/>
    </row>
    <row r="22" spans="1:110" s="87" customFormat="1" ht="22.5" customHeight="1">
      <c r="A22" s="211"/>
      <c r="B22" s="215"/>
      <c r="C22" s="216"/>
      <c r="D22" s="220"/>
      <c r="E22" s="223"/>
      <c r="F22" s="202"/>
      <c r="G22" s="226"/>
      <c r="H22" s="202"/>
      <c r="I22" s="205"/>
      <c r="J22" s="12"/>
      <c r="K22" s="12"/>
      <c r="L22" s="12"/>
      <c r="M22" s="12"/>
      <c r="N22" s="16"/>
      <c r="O22" s="90"/>
      <c r="P22" s="90"/>
      <c r="Q22" s="90"/>
      <c r="R22" s="2" t="str">
        <f t="shared" si="15"/>
        <v/>
      </c>
      <c r="S22" s="25" t="str">
        <f t="shared" si="16"/>
        <v/>
      </c>
      <c r="T22" s="1" t="str">
        <f>IF($S22="","",VLOOKUP($S22,'(種目・作業用)'!$A$2:$D$46,2,FALSE))</f>
        <v/>
      </c>
      <c r="U22" s="1" t="str">
        <f>IF($S22="","",VLOOKUP($S22,'(種目・作業用)'!$A$2:$D$46,3,FALSE))</f>
        <v/>
      </c>
      <c r="V22" s="1" t="str">
        <f>IF($S22="","",VLOOKUP($S22,'(種目・作業用)'!$A$2:$D$46,4,FALSE))</f>
        <v/>
      </c>
      <c r="W22" s="26"/>
      <c r="X22" s="2" t="str">
        <f t="shared" si="6"/>
        <v/>
      </c>
      <c r="Y22" s="2" t="str">
        <f t="shared" si="2"/>
        <v/>
      </c>
      <c r="Z22" s="2" t="str">
        <f t="shared" si="14"/>
        <v/>
      </c>
      <c r="AA22" s="2" t="str">
        <f t="shared" si="4"/>
        <v/>
      </c>
      <c r="AB22" s="34" t="str">
        <f t="shared" si="7"/>
        <v/>
      </c>
      <c r="AC22" s="35" t="str">
        <f t="shared" si="8"/>
        <v/>
      </c>
      <c r="AD22" s="73" t="str">
        <f t="shared" si="17"/>
        <v/>
      </c>
      <c r="AE22" s="2"/>
      <c r="AF22" s="2" t="str">
        <f t="shared" si="9"/>
        <v/>
      </c>
      <c r="AG22" s="96" t="s">
        <v>903</v>
      </c>
      <c r="AI22" s="94" t="str">
        <f t="shared" si="10"/>
        <v>　</v>
      </c>
      <c r="AJ22" s="91"/>
      <c r="AK22" s="91"/>
      <c r="AL22" s="90"/>
      <c r="AM22" s="90"/>
      <c r="AN22" s="90"/>
      <c r="AO22" s="90"/>
      <c r="AP22" s="90"/>
      <c r="AQ22" s="90"/>
      <c r="AR22" s="90"/>
      <c r="AS22" s="90"/>
      <c r="AT22" s="90"/>
      <c r="AU22" s="90"/>
      <c r="AV22" s="90"/>
      <c r="AW22" s="90"/>
      <c r="AX22" s="90"/>
      <c r="AY22" s="90"/>
      <c r="AZ22" s="90"/>
      <c r="BA22" s="90"/>
      <c r="BB22" s="90"/>
      <c r="BC22" s="90"/>
      <c r="BD22" s="90"/>
      <c r="BE22" s="90"/>
      <c r="BF22" s="90"/>
      <c r="BG22" s="90"/>
      <c r="BH22" s="90"/>
      <c r="BI22" s="90"/>
      <c r="BJ22" s="90"/>
      <c r="BK22" s="90"/>
      <c r="BL22" s="90"/>
      <c r="BM22" s="90"/>
      <c r="BN22" s="90"/>
      <c r="BO22" s="90"/>
      <c r="BP22" s="90"/>
      <c r="BQ22" s="90"/>
      <c r="BR22" s="90"/>
      <c r="BS22" s="90"/>
      <c r="BT22" s="90"/>
      <c r="BU22" s="90"/>
      <c r="BV22" s="90"/>
      <c r="BW22" s="90"/>
      <c r="BX22" s="90"/>
      <c r="BY22" s="90"/>
      <c r="BZ22" s="90"/>
      <c r="CA22" s="90"/>
      <c r="CB22" s="90"/>
      <c r="CC22" s="90"/>
      <c r="CD22" s="90"/>
      <c r="CE22" s="90"/>
      <c r="CF22" s="90"/>
      <c r="CG22" s="90"/>
      <c r="CH22" s="90"/>
      <c r="CI22" s="90"/>
      <c r="CJ22" s="90"/>
      <c r="CK22" s="90"/>
      <c r="CL22" s="90"/>
      <c r="CM22" s="90"/>
      <c r="CN22" s="90"/>
      <c r="CO22" s="90"/>
      <c r="CP22" s="90"/>
      <c r="CQ22" s="90"/>
      <c r="CR22" s="90"/>
      <c r="CS22" s="90"/>
      <c r="CT22" s="90"/>
      <c r="CU22" s="90"/>
      <c r="CV22" s="90"/>
      <c r="CW22" s="90"/>
      <c r="CX22" s="90"/>
      <c r="CY22" s="90"/>
      <c r="CZ22" s="90"/>
      <c r="DA22" s="90"/>
      <c r="DB22" s="90"/>
      <c r="DC22" s="90"/>
      <c r="DD22" s="90"/>
      <c r="DE22" s="90"/>
      <c r="DF22" s="90"/>
    </row>
    <row r="23" spans="1:110" s="87" customFormat="1" ht="22.5" customHeight="1">
      <c r="A23" s="211"/>
      <c r="B23" s="215"/>
      <c r="C23" s="216"/>
      <c r="D23" s="220"/>
      <c r="E23" s="223"/>
      <c r="F23" s="202"/>
      <c r="G23" s="226"/>
      <c r="H23" s="202"/>
      <c r="I23" s="205"/>
      <c r="J23" s="12"/>
      <c r="K23" s="12"/>
      <c r="L23" s="12"/>
      <c r="M23" s="12"/>
      <c r="N23" s="16"/>
      <c r="O23" s="90"/>
      <c r="P23" s="90"/>
      <c r="Q23" s="90"/>
      <c r="R23" s="2" t="str">
        <f t="shared" si="15"/>
        <v/>
      </c>
      <c r="S23" s="25" t="str">
        <f t="shared" si="16"/>
        <v/>
      </c>
      <c r="T23" s="1" t="str">
        <f>IF($S23="","",VLOOKUP($S23,'(種目・作業用)'!$A$2:$D$46,2,FALSE))</f>
        <v/>
      </c>
      <c r="U23" s="1" t="str">
        <f>IF($S23="","",VLOOKUP($S23,'(種目・作業用)'!$A$2:$D$46,3,FALSE))</f>
        <v/>
      </c>
      <c r="V23" s="1" t="str">
        <f>IF($S23="","",VLOOKUP($S23,'(種目・作業用)'!$A$2:$D$46,4,FALSE))</f>
        <v/>
      </c>
      <c r="W23" s="26"/>
      <c r="X23" s="2" t="str">
        <f t="shared" si="6"/>
        <v/>
      </c>
      <c r="Y23" s="2" t="str">
        <f t="shared" si="2"/>
        <v/>
      </c>
      <c r="Z23" s="2" t="str">
        <f t="shared" si="14"/>
        <v/>
      </c>
      <c r="AA23" s="2" t="str">
        <f t="shared" si="4"/>
        <v/>
      </c>
      <c r="AB23" s="34" t="str">
        <f t="shared" si="7"/>
        <v/>
      </c>
      <c r="AC23" s="35" t="str">
        <f t="shared" si="8"/>
        <v/>
      </c>
      <c r="AD23" s="73" t="str">
        <f t="shared" si="17"/>
        <v/>
      </c>
      <c r="AE23" s="2"/>
      <c r="AF23" s="2" t="str">
        <f t="shared" si="9"/>
        <v/>
      </c>
      <c r="AG23" s="96" t="s">
        <v>903</v>
      </c>
      <c r="AI23" s="94" t="str">
        <f t="shared" si="10"/>
        <v>　</v>
      </c>
      <c r="AJ23" s="91"/>
      <c r="AK23" s="91"/>
      <c r="AL23" s="90"/>
      <c r="AM23" s="90"/>
      <c r="AN23" s="90"/>
      <c r="AO23" s="90"/>
      <c r="AP23" s="90"/>
      <c r="AQ23" s="90"/>
      <c r="AR23" s="90"/>
      <c r="AS23" s="90"/>
      <c r="AT23" s="90"/>
      <c r="AU23" s="90"/>
      <c r="AV23" s="90"/>
      <c r="AW23" s="90"/>
      <c r="AX23" s="90"/>
      <c r="AY23" s="90"/>
      <c r="AZ23" s="90"/>
      <c r="BA23" s="90"/>
      <c r="BB23" s="90"/>
      <c r="BC23" s="90"/>
      <c r="BD23" s="90"/>
      <c r="BE23" s="90"/>
      <c r="BF23" s="90"/>
      <c r="BG23" s="90"/>
      <c r="BH23" s="90"/>
      <c r="BI23" s="90"/>
      <c r="BJ23" s="90"/>
      <c r="BK23" s="90"/>
      <c r="BL23" s="90"/>
      <c r="BM23" s="90"/>
      <c r="BN23" s="90"/>
      <c r="BO23" s="90"/>
      <c r="BP23" s="90"/>
      <c r="BQ23" s="90"/>
      <c r="BR23" s="90"/>
      <c r="BS23" s="90"/>
      <c r="BT23" s="90"/>
      <c r="BU23" s="90"/>
      <c r="BV23" s="90"/>
      <c r="BW23" s="90"/>
      <c r="BX23" s="90"/>
      <c r="BY23" s="90"/>
      <c r="BZ23" s="90"/>
      <c r="CA23" s="90"/>
      <c r="CB23" s="90"/>
      <c r="CC23" s="90"/>
      <c r="CD23" s="90"/>
      <c r="CE23" s="90"/>
      <c r="CF23" s="90"/>
      <c r="CG23" s="90"/>
      <c r="CH23" s="90"/>
      <c r="CI23" s="90"/>
      <c r="CJ23" s="90"/>
      <c r="CK23" s="90"/>
      <c r="CL23" s="90"/>
      <c r="CM23" s="90"/>
      <c r="CN23" s="90"/>
      <c r="CO23" s="90"/>
      <c r="CP23" s="90"/>
      <c r="CQ23" s="90"/>
      <c r="CR23" s="90"/>
      <c r="CS23" s="90"/>
      <c r="CT23" s="90"/>
      <c r="CU23" s="90"/>
      <c r="CV23" s="90"/>
      <c r="CW23" s="90"/>
      <c r="CX23" s="90"/>
      <c r="CY23" s="90"/>
      <c r="CZ23" s="90"/>
      <c r="DA23" s="90"/>
      <c r="DB23" s="90"/>
      <c r="DC23" s="90"/>
      <c r="DD23" s="90"/>
      <c r="DE23" s="90"/>
      <c r="DF23" s="90"/>
    </row>
    <row r="24" spans="1:110" s="87" customFormat="1" ht="22.5" customHeight="1">
      <c r="A24" s="212"/>
      <c r="B24" s="217"/>
      <c r="C24" s="218"/>
      <c r="D24" s="221"/>
      <c r="E24" s="224"/>
      <c r="F24" s="203"/>
      <c r="G24" s="227"/>
      <c r="H24" s="203"/>
      <c r="I24" s="206"/>
      <c r="J24" s="30"/>
      <c r="K24" s="30"/>
      <c r="L24" s="30"/>
      <c r="M24" s="30"/>
      <c r="N24" s="31"/>
      <c r="O24" s="90"/>
      <c r="P24" s="90"/>
      <c r="Q24" s="90"/>
      <c r="R24" s="2" t="str">
        <f t="shared" si="15"/>
        <v/>
      </c>
      <c r="S24" s="25" t="str">
        <f t="shared" si="16"/>
        <v/>
      </c>
      <c r="T24" s="1" t="str">
        <f>IF($S24="","",VLOOKUP($S24,'(種目・作業用)'!$A$2:$D$46,2,FALSE))</f>
        <v/>
      </c>
      <c r="U24" s="1" t="str">
        <f>IF($S24="","",VLOOKUP($S24,'(種目・作業用)'!$A$2:$D$46,3,FALSE))</f>
        <v/>
      </c>
      <c r="V24" s="1" t="str">
        <f>IF($S24="","",VLOOKUP($S24,'(種目・作業用)'!$A$2:$D$46,4,FALSE))</f>
        <v/>
      </c>
      <c r="W24" s="26"/>
      <c r="X24" s="2" t="str">
        <f t="shared" si="6"/>
        <v/>
      </c>
      <c r="Y24" s="2" t="str">
        <f t="shared" si="2"/>
        <v/>
      </c>
      <c r="Z24" s="2" t="str">
        <f t="shared" si="14"/>
        <v/>
      </c>
      <c r="AA24" s="2" t="str">
        <f t="shared" si="4"/>
        <v/>
      </c>
      <c r="AB24" s="34" t="str">
        <f t="shared" si="7"/>
        <v/>
      </c>
      <c r="AC24" s="35" t="str">
        <f t="shared" si="8"/>
        <v/>
      </c>
      <c r="AD24" s="73" t="str">
        <f t="shared" si="17"/>
        <v/>
      </c>
      <c r="AE24" s="2"/>
      <c r="AF24" s="2" t="str">
        <f t="shared" si="9"/>
        <v/>
      </c>
      <c r="AG24" s="96" t="s">
        <v>903</v>
      </c>
      <c r="AI24" s="94" t="str">
        <f t="shared" si="10"/>
        <v>　</v>
      </c>
      <c r="AJ24" s="91"/>
      <c r="AK24" s="91"/>
      <c r="AL24" s="90"/>
      <c r="AM24" s="90"/>
      <c r="AN24" s="90"/>
      <c r="AO24" s="90"/>
      <c r="AP24" s="90"/>
      <c r="AQ24" s="90"/>
      <c r="AR24" s="90"/>
      <c r="AS24" s="90"/>
      <c r="AT24" s="90"/>
      <c r="AU24" s="90"/>
      <c r="AV24" s="90"/>
      <c r="AW24" s="90"/>
      <c r="AX24" s="90"/>
      <c r="AY24" s="90"/>
      <c r="AZ24" s="90"/>
      <c r="BA24" s="90"/>
      <c r="BB24" s="90"/>
      <c r="BC24" s="90"/>
      <c r="BD24" s="90"/>
      <c r="BE24" s="90"/>
      <c r="BF24" s="90"/>
      <c r="BG24" s="90"/>
      <c r="BH24" s="90"/>
      <c r="BI24" s="90"/>
      <c r="BJ24" s="90"/>
      <c r="BK24" s="90"/>
      <c r="BL24" s="90"/>
      <c r="BM24" s="90"/>
      <c r="BN24" s="90"/>
      <c r="BO24" s="90"/>
      <c r="BP24" s="90"/>
      <c r="BQ24" s="90"/>
      <c r="BR24" s="90"/>
      <c r="BS24" s="90"/>
      <c r="BT24" s="90"/>
      <c r="BU24" s="90"/>
      <c r="BV24" s="90"/>
      <c r="BW24" s="90"/>
      <c r="BX24" s="90"/>
      <c r="BY24" s="90"/>
      <c r="BZ24" s="90"/>
      <c r="CA24" s="90"/>
      <c r="CB24" s="90"/>
      <c r="CC24" s="90"/>
      <c r="CD24" s="90"/>
      <c r="CE24" s="90"/>
      <c r="CF24" s="90"/>
      <c r="CG24" s="90"/>
      <c r="CH24" s="90"/>
      <c r="CI24" s="90"/>
      <c r="CJ24" s="90"/>
      <c r="CK24" s="90"/>
      <c r="CL24" s="90"/>
      <c r="CM24" s="90"/>
      <c r="CN24" s="90"/>
      <c r="CO24" s="90"/>
      <c r="CP24" s="90"/>
      <c r="CQ24" s="90"/>
      <c r="CR24" s="90"/>
      <c r="CS24" s="90"/>
      <c r="CT24" s="90"/>
      <c r="CU24" s="90"/>
      <c r="CV24" s="90"/>
      <c r="CW24" s="90"/>
      <c r="CX24" s="90"/>
      <c r="CY24" s="90"/>
      <c r="CZ24" s="90"/>
      <c r="DA24" s="90"/>
      <c r="DB24" s="90"/>
      <c r="DC24" s="90"/>
      <c r="DD24" s="90"/>
      <c r="DE24" s="90"/>
      <c r="DF24" s="90"/>
    </row>
    <row r="25" spans="1:110" s="87" customFormat="1" ht="22.5" customHeight="1">
      <c r="A25" s="210">
        <v>4</v>
      </c>
      <c r="B25" s="213"/>
      <c r="C25" s="214"/>
      <c r="D25" s="219"/>
      <c r="E25" s="222"/>
      <c r="F25" s="201" t="s">
        <v>502</v>
      </c>
      <c r="G25" s="225"/>
      <c r="H25" s="201" t="s">
        <v>501</v>
      </c>
      <c r="I25" s="204"/>
      <c r="J25" s="32"/>
      <c r="K25" s="32"/>
      <c r="L25" s="32"/>
      <c r="M25" s="32"/>
      <c r="N25" s="11"/>
      <c r="O25" s="90"/>
      <c r="P25" s="90"/>
      <c r="Q25" s="90"/>
      <c r="R25" s="2" t="str">
        <f t="shared" ref="R25:R30" si="18">IF(ISBLANK(J25),"",VLOOKUP(CONCATENATE($AB$4,LEFT($B$25,1)),$R$120:$S$129,2,FALSE)+J25*100)</f>
        <v/>
      </c>
      <c r="S25" s="25" t="str">
        <f t="shared" ref="S25:S30" si="19">IF(ISBLANK(J25),"",$B$25)</f>
        <v/>
      </c>
      <c r="T25" s="1" t="str">
        <f>IF($S25="","",VLOOKUP($S25,'(種目・作業用)'!$A$2:$D$46,2,FALSE))</f>
        <v/>
      </c>
      <c r="U25" s="1" t="str">
        <f>IF($S25="","",VLOOKUP($S25,'(種目・作業用)'!$A$2:$D$46,3,FALSE))</f>
        <v/>
      </c>
      <c r="V25" s="1" t="str">
        <f>IF($S25="","",VLOOKUP($S25,'(種目・作業用)'!$A$2:$D$46,4,FALSE))</f>
        <v/>
      </c>
      <c r="W25" s="26" t="str">
        <f>IF(ISNUMBER(R25),IF(LEN(E25)=1,CONCATENATE(E25,G25,I25),CONCATENATE("0",G25,I25)),"")</f>
        <v/>
      </c>
      <c r="X25" s="2" t="str">
        <f t="shared" si="6"/>
        <v/>
      </c>
      <c r="Y25" s="2" t="str">
        <f t="shared" si="2"/>
        <v/>
      </c>
      <c r="Z25" s="2" t="str">
        <f t="shared" si="14"/>
        <v/>
      </c>
      <c r="AA25" s="2" t="str">
        <f t="shared" si="4"/>
        <v/>
      </c>
      <c r="AB25" s="34" t="str">
        <f t="shared" si="7"/>
        <v/>
      </c>
      <c r="AC25" s="35" t="str">
        <f t="shared" si="8"/>
        <v/>
      </c>
      <c r="AD25" s="73" t="str">
        <f t="shared" ref="AD25:AD30" si="20">IF(ISBLANK(J25),"",IF(LEFT($B$25,1)="男",1,2))</f>
        <v/>
      </c>
      <c r="AE25" s="2"/>
      <c r="AF25" s="2" t="str">
        <f t="shared" si="9"/>
        <v/>
      </c>
      <c r="AG25" s="96" t="s">
        <v>903</v>
      </c>
      <c r="AI25" s="94" t="str">
        <f t="shared" si="10"/>
        <v>　</v>
      </c>
      <c r="AJ25" s="91"/>
      <c r="AK25" s="91"/>
      <c r="AL25" s="90"/>
      <c r="AM25" s="90"/>
      <c r="AN25" s="90"/>
      <c r="AO25" s="90"/>
      <c r="AP25" s="90"/>
      <c r="AQ25" s="90"/>
      <c r="AR25" s="90"/>
      <c r="AS25" s="90"/>
      <c r="AT25" s="90"/>
      <c r="AU25" s="90"/>
      <c r="AV25" s="90"/>
      <c r="AW25" s="90"/>
      <c r="AX25" s="90"/>
      <c r="AY25" s="90"/>
      <c r="AZ25" s="90"/>
      <c r="BA25" s="90"/>
      <c r="BB25" s="90"/>
      <c r="BC25" s="90"/>
      <c r="BD25" s="90"/>
      <c r="BE25" s="90"/>
      <c r="BF25" s="90"/>
      <c r="BG25" s="90"/>
      <c r="BH25" s="90"/>
      <c r="BI25" s="90"/>
      <c r="BJ25" s="90"/>
      <c r="BK25" s="90"/>
      <c r="BL25" s="90"/>
      <c r="BM25" s="90"/>
      <c r="BN25" s="90"/>
      <c r="BO25" s="90"/>
      <c r="BP25" s="90"/>
      <c r="BQ25" s="90"/>
      <c r="BR25" s="90"/>
      <c r="BS25" s="90"/>
      <c r="BT25" s="90"/>
      <c r="BU25" s="90"/>
      <c r="BV25" s="90"/>
      <c r="BW25" s="90"/>
      <c r="BX25" s="90"/>
      <c r="BY25" s="90"/>
      <c r="BZ25" s="90"/>
      <c r="CA25" s="90"/>
      <c r="CB25" s="90"/>
      <c r="CC25" s="90"/>
      <c r="CD25" s="90"/>
      <c r="CE25" s="90"/>
      <c r="CF25" s="90"/>
      <c r="CG25" s="90"/>
      <c r="CH25" s="90"/>
      <c r="CI25" s="90"/>
      <c r="CJ25" s="90"/>
      <c r="CK25" s="90"/>
      <c r="CL25" s="90"/>
      <c r="CM25" s="90"/>
      <c r="CN25" s="90"/>
      <c r="CO25" s="90"/>
      <c r="CP25" s="90"/>
      <c r="CQ25" s="90"/>
      <c r="CR25" s="90"/>
      <c r="CS25" s="90"/>
      <c r="CT25" s="90"/>
      <c r="CU25" s="90"/>
      <c r="CV25" s="90"/>
      <c r="CW25" s="90"/>
      <c r="CX25" s="90"/>
      <c r="CY25" s="90"/>
      <c r="CZ25" s="90"/>
      <c r="DA25" s="90"/>
      <c r="DB25" s="90"/>
      <c r="DC25" s="90"/>
      <c r="DD25" s="90"/>
      <c r="DE25" s="90"/>
      <c r="DF25" s="90"/>
    </row>
    <row r="26" spans="1:110" s="87" customFormat="1" ht="22.5" customHeight="1">
      <c r="A26" s="211"/>
      <c r="B26" s="215"/>
      <c r="C26" s="216"/>
      <c r="D26" s="220"/>
      <c r="E26" s="223"/>
      <c r="F26" s="202"/>
      <c r="G26" s="226"/>
      <c r="H26" s="202"/>
      <c r="I26" s="205"/>
      <c r="J26" s="12"/>
      <c r="K26" s="12"/>
      <c r="L26" s="12"/>
      <c r="M26" s="12"/>
      <c r="N26" s="16"/>
      <c r="O26" s="90"/>
      <c r="P26" s="90"/>
      <c r="Q26" s="90"/>
      <c r="R26" s="2" t="str">
        <f t="shared" si="18"/>
        <v/>
      </c>
      <c r="S26" s="25" t="str">
        <f t="shared" si="19"/>
        <v/>
      </c>
      <c r="T26" s="1" t="str">
        <f>IF($S26="","",VLOOKUP($S26,'(種目・作業用)'!$A$2:$D$46,2,FALSE))</f>
        <v/>
      </c>
      <c r="U26" s="1" t="str">
        <f>IF($S26="","",VLOOKUP($S26,'(種目・作業用)'!$A$2:$D$46,3,FALSE))</f>
        <v/>
      </c>
      <c r="V26" s="1" t="str">
        <f>IF($S26="","",VLOOKUP($S26,'(種目・作業用)'!$A$2:$D$46,4,FALSE))</f>
        <v/>
      </c>
      <c r="W26" s="26"/>
      <c r="X26" s="2" t="str">
        <f t="shared" si="6"/>
        <v/>
      </c>
      <c r="Y26" s="2" t="str">
        <f t="shared" si="2"/>
        <v/>
      </c>
      <c r="Z26" s="2" t="str">
        <f t="shared" si="14"/>
        <v/>
      </c>
      <c r="AA26" s="2" t="str">
        <f t="shared" si="4"/>
        <v/>
      </c>
      <c r="AB26" s="34" t="str">
        <f t="shared" si="7"/>
        <v/>
      </c>
      <c r="AC26" s="35" t="str">
        <f t="shared" si="8"/>
        <v/>
      </c>
      <c r="AD26" s="73" t="str">
        <f t="shared" si="20"/>
        <v/>
      </c>
      <c r="AE26" s="2"/>
      <c r="AF26" s="2" t="str">
        <f t="shared" si="9"/>
        <v/>
      </c>
      <c r="AG26" s="96" t="s">
        <v>903</v>
      </c>
      <c r="AI26" s="94" t="str">
        <f t="shared" si="10"/>
        <v>　</v>
      </c>
      <c r="AJ26" s="91"/>
      <c r="AK26" s="91"/>
      <c r="AL26" s="90"/>
      <c r="AM26" s="90"/>
      <c r="AN26" s="90"/>
      <c r="AO26" s="90"/>
      <c r="AP26" s="90"/>
      <c r="AQ26" s="90"/>
      <c r="AR26" s="90"/>
      <c r="AS26" s="90"/>
      <c r="AT26" s="90"/>
      <c r="AU26" s="90"/>
      <c r="AV26" s="90"/>
      <c r="AW26" s="90"/>
      <c r="AX26" s="90"/>
      <c r="AY26" s="90"/>
      <c r="AZ26" s="90"/>
      <c r="BA26" s="90"/>
      <c r="BB26" s="90"/>
      <c r="BC26" s="90"/>
      <c r="BD26" s="90"/>
      <c r="BE26" s="90"/>
      <c r="BF26" s="90"/>
      <c r="BG26" s="90"/>
      <c r="BH26" s="90"/>
      <c r="BI26" s="90"/>
      <c r="BJ26" s="90"/>
      <c r="BK26" s="90"/>
      <c r="BL26" s="90"/>
      <c r="BM26" s="90"/>
      <c r="BN26" s="90"/>
      <c r="BO26" s="90"/>
      <c r="BP26" s="90"/>
      <c r="BQ26" s="90"/>
      <c r="BR26" s="90"/>
      <c r="BS26" s="90"/>
      <c r="BT26" s="90"/>
      <c r="BU26" s="90"/>
      <c r="BV26" s="90"/>
      <c r="BW26" s="90"/>
      <c r="BX26" s="90"/>
      <c r="BY26" s="90"/>
      <c r="BZ26" s="90"/>
      <c r="CA26" s="90"/>
      <c r="CB26" s="90"/>
      <c r="CC26" s="90"/>
      <c r="CD26" s="90"/>
      <c r="CE26" s="90"/>
      <c r="CF26" s="90"/>
      <c r="CG26" s="90"/>
      <c r="CH26" s="90"/>
      <c r="CI26" s="90"/>
      <c r="CJ26" s="90"/>
      <c r="CK26" s="90"/>
      <c r="CL26" s="90"/>
      <c r="CM26" s="90"/>
      <c r="CN26" s="90"/>
      <c r="CO26" s="90"/>
      <c r="CP26" s="90"/>
      <c r="CQ26" s="90"/>
      <c r="CR26" s="90"/>
      <c r="CS26" s="90"/>
      <c r="CT26" s="90"/>
      <c r="CU26" s="90"/>
      <c r="CV26" s="90"/>
      <c r="CW26" s="90"/>
      <c r="CX26" s="90"/>
      <c r="CY26" s="90"/>
      <c r="CZ26" s="90"/>
      <c r="DA26" s="90"/>
      <c r="DB26" s="90"/>
      <c r="DC26" s="90"/>
      <c r="DD26" s="90"/>
      <c r="DE26" s="90"/>
      <c r="DF26" s="90"/>
    </row>
    <row r="27" spans="1:110" s="87" customFormat="1" ht="22.5" customHeight="1">
      <c r="A27" s="211"/>
      <c r="B27" s="215"/>
      <c r="C27" s="216"/>
      <c r="D27" s="220"/>
      <c r="E27" s="223"/>
      <c r="F27" s="202"/>
      <c r="G27" s="226"/>
      <c r="H27" s="202"/>
      <c r="I27" s="205"/>
      <c r="J27" s="12"/>
      <c r="K27" s="12"/>
      <c r="L27" s="12"/>
      <c r="M27" s="12"/>
      <c r="N27" s="16"/>
      <c r="O27" s="90"/>
      <c r="P27" s="90"/>
      <c r="Q27" s="90"/>
      <c r="R27" s="2" t="str">
        <f t="shared" si="18"/>
        <v/>
      </c>
      <c r="S27" s="25" t="str">
        <f t="shared" si="19"/>
        <v/>
      </c>
      <c r="T27" s="1" t="str">
        <f>IF($S27="","",VLOOKUP($S27,'(種目・作業用)'!$A$2:$D$46,2,FALSE))</f>
        <v/>
      </c>
      <c r="U27" s="1" t="str">
        <f>IF($S27="","",VLOOKUP($S27,'(種目・作業用)'!$A$2:$D$46,3,FALSE))</f>
        <v/>
      </c>
      <c r="V27" s="1" t="str">
        <f>IF($S27="","",VLOOKUP($S27,'(種目・作業用)'!$A$2:$D$46,4,FALSE))</f>
        <v/>
      </c>
      <c r="W27" s="26"/>
      <c r="X27" s="2" t="str">
        <f t="shared" si="6"/>
        <v/>
      </c>
      <c r="Y27" s="2" t="str">
        <f t="shared" si="2"/>
        <v/>
      </c>
      <c r="Z27" s="2" t="str">
        <f t="shared" si="14"/>
        <v/>
      </c>
      <c r="AA27" s="2" t="str">
        <f t="shared" si="4"/>
        <v/>
      </c>
      <c r="AB27" s="34" t="str">
        <f t="shared" si="7"/>
        <v/>
      </c>
      <c r="AC27" s="35" t="str">
        <f t="shared" si="8"/>
        <v/>
      </c>
      <c r="AD27" s="73" t="str">
        <f t="shared" si="20"/>
        <v/>
      </c>
      <c r="AE27" s="2"/>
      <c r="AF27" s="2" t="str">
        <f t="shared" si="9"/>
        <v/>
      </c>
      <c r="AG27" s="96" t="s">
        <v>903</v>
      </c>
      <c r="AI27" s="94" t="str">
        <f t="shared" si="10"/>
        <v>　</v>
      </c>
      <c r="AJ27" s="91"/>
      <c r="AK27" s="91"/>
      <c r="AL27" s="90"/>
      <c r="AM27" s="90"/>
      <c r="AN27" s="90"/>
      <c r="AO27" s="90"/>
      <c r="AP27" s="90"/>
      <c r="AQ27" s="90"/>
      <c r="AR27" s="90"/>
      <c r="AS27" s="90"/>
      <c r="AT27" s="90"/>
      <c r="AU27" s="90"/>
      <c r="AV27" s="90"/>
      <c r="AW27" s="90"/>
      <c r="AX27" s="90"/>
      <c r="AY27" s="90"/>
      <c r="AZ27" s="90"/>
      <c r="BA27" s="90"/>
      <c r="BB27" s="90"/>
      <c r="BC27" s="90"/>
      <c r="BD27" s="90"/>
      <c r="BE27" s="90"/>
      <c r="BF27" s="90"/>
      <c r="BG27" s="90"/>
      <c r="BH27" s="90"/>
      <c r="BI27" s="90"/>
      <c r="BJ27" s="90"/>
      <c r="BK27" s="90"/>
      <c r="BL27" s="90"/>
      <c r="BM27" s="90"/>
      <c r="BN27" s="90"/>
      <c r="BO27" s="90"/>
      <c r="BP27" s="90"/>
      <c r="BQ27" s="90"/>
      <c r="BR27" s="90"/>
      <c r="BS27" s="90"/>
      <c r="BT27" s="90"/>
      <c r="BU27" s="90"/>
      <c r="BV27" s="90"/>
      <c r="BW27" s="90"/>
      <c r="BX27" s="90"/>
      <c r="BY27" s="90"/>
      <c r="BZ27" s="90"/>
      <c r="CA27" s="90"/>
      <c r="CB27" s="90"/>
      <c r="CC27" s="90"/>
      <c r="CD27" s="90"/>
      <c r="CE27" s="90"/>
      <c r="CF27" s="90"/>
      <c r="CG27" s="90"/>
      <c r="CH27" s="90"/>
      <c r="CI27" s="90"/>
      <c r="CJ27" s="90"/>
      <c r="CK27" s="90"/>
      <c r="CL27" s="90"/>
      <c r="CM27" s="90"/>
      <c r="CN27" s="90"/>
      <c r="CO27" s="90"/>
      <c r="CP27" s="90"/>
      <c r="CQ27" s="90"/>
      <c r="CR27" s="90"/>
      <c r="CS27" s="90"/>
      <c r="CT27" s="90"/>
      <c r="CU27" s="90"/>
      <c r="CV27" s="90"/>
      <c r="CW27" s="90"/>
      <c r="CX27" s="90"/>
      <c r="CY27" s="90"/>
      <c r="CZ27" s="90"/>
      <c r="DA27" s="90"/>
      <c r="DB27" s="90"/>
      <c r="DC27" s="90"/>
      <c r="DD27" s="90"/>
      <c r="DE27" s="90"/>
      <c r="DF27" s="90"/>
    </row>
    <row r="28" spans="1:110" s="87" customFormat="1" ht="22.5" customHeight="1">
      <c r="A28" s="211"/>
      <c r="B28" s="215"/>
      <c r="C28" s="216"/>
      <c r="D28" s="220"/>
      <c r="E28" s="223"/>
      <c r="F28" s="202"/>
      <c r="G28" s="226"/>
      <c r="H28" s="202"/>
      <c r="I28" s="205"/>
      <c r="J28" s="12"/>
      <c r="K28" s="12"/>
      <c r="L28" s="12"/>
      <c r="M28" s="12"/>
      <c r="N28" s="16"/>
      <c r="O28" s="90"/>
      <c r="P28" s="90"/>
      <c r="Q28" s="90"/>
      <c r="R28" s="2" t="str">
        <f t="shared" si="18"/>
        <v/>
      </c>
      <c r="S28" s="25" t="str">
        <f t="shared" si="19"/>
        <v/>
      </c>
      <c r="T28" s="1" t="str">
        <f>IF($S28="","",VLOOKUP($S28,'(種目・作業用)'!$A$2:$D$46,2,FALSE))</f>
        <v/>
      </c>
      <c r="U28" s="1" t="str">
        <f>IF($S28="","",VLOOKUP($S28,'(種目・作業用)'!$A$2:$D$46,3,FALSE))</f>
        <v/>
      </c>
      <c r="V28" s="1" t="str">
        <f>IF($S28="","",VLOOKUP($S28,'(種目・作業用)'!$A$2:$D$46,4,FALSE))</f>
        <v/>
      </c>
      <c r="W28" s="26"/>
      <c r="X28" s="2" t="str">
        <f t="shared" si="6"/>
        <v/>
      </c>
      <c r="Y28" s="2" t="str">
        <f t="shared" si="2"/>
        <v/>
      </c>
      <c r="Z28" s="2" t="str">
        <f t="shared" si="14"/>
        <v/>
      </c>
      <c r="AA28" s="2" t="str">
        <f t="shared" si="4"/>
        <v/>
      </c>
      <c r="AB28" s="34" t="str">
        <f t="shared" si="7"/>
        <v/>
      </c>
      <c r="AC28" s="35" t="str">
        <f t="shared" si="8"/>
        <v/>
      </c>
      <c r="AD28" s="73" t="str">
        <f t="shared" si="20"/>
        <v/>
      </c>
      <c r="AE28" s="2"/>
      <c r="AF28" s="2" t="str">
        <f t="shared" si="9"/>
        <v/>
      </c>
      <c r="AG28" s="96" t="s">
        <v>903</v>
      </c>
      <c r="AI28" s="94" t="str">
        <f t="shared" si="10"/>
        <v>　</v>
      </c>
      <c r="AJ28" s="91"/>
      <c r="AK28" s="91"/>
      <c r="AL28" s="90"/>
      <c r="AM28" s="90"/>
      <c r="AN28" s="90"/>
      <c r="AO28" s="90"/>
      <c r="AP28" s="90"/>
      <c r="AQ28" s="90"/>
      <c r="AR28" s="90"/>
      <c r="AS28" s="90"/>
      <c r="AT28" s="90"/>
      <c r="AU28" s="90"/>
      <c r="AV28" s="90"/>
      <c r="AW28" s="90"/>
      <c r="AX28" s="90"/>
      <c r="AY28" s="90"/>
      <c r="AZ28" s="90"/>
      <c r="BA28" s="90"/>
      <c r="BB28" s="90"/>
      <c r="BC28" s="90"/>
      <c r="BD28" s="90"/>
      <c r="BE28" s="90"/>
      <c r="BF28" s="90"/>
      <c r="BG28" s="90"/>
      <c r="BH28" s="90"/>
      <c r="BI28" s="90"/>
      <c r="BJ28" s="90"/>
      <c r="BK28" s="90"/>
      <c r="BL28" s="90"/>
      <c r="BM28" s="90"/>
      <c r="BN28" s="90"/>
      <c r="BO28" s="90"/>
      <c r="BP28" s="90"/>
      <c r="BQ28" s="90"/>
      <c r="BR28" s="90"/>
      <c r="BS28" s="90"/>
      <c r="BT28" s="90"/>
      <c r="BU28" s="90"/>
      <c r="BV28" s="90"/>
      <c r="BW28" s="90"/>
      <c r="BX28" s="90"/>
      <c r="BY28" s="90"/>
      <c r="BZ28" s="90"/>
      <c r="CA28" s="90"/>
      <c r="CB28" s="90"/>
      <c r="CC28" s="90"/>
      <c r="CD28" s="90"/>
      <c r="CE28" s="90"/>
      <c r="CF28" s="90"/>
      <c r="CG28" s="90"/>
      <c r="CH28" s="90"/>
      <c r="CI28" s="90"/>
      <c r="CJ28" s="90"/>
      <c r="CK28" s="90"/>
      <c r="CL28" s="90"/>
      <c r="CM28" s="90"/>
      <c r="CN28" s="90"/>
      <c r="CO28" s="90"/>
      <c r="CP28" s="90"/>
      <c r="CQ28" s="90"/>
      <c r="CR28" s="90"/>
      <c r="CS28" s="90"/>
      <c r="CT28" s="90"/>
      <c r="CU28" s="90"/>
      <c r="CV28" s="90"/>
      <c r="CW28" s="90"/>
      <c r="CX28" s="90"/>
      <c r="CY28" s="90"/>
      <c r="CZ28" s="90"/>
      <c r="DA28" s="90"/>
      <c r="DB28" s="90"/>
      <c r="DC28" s="90"/>
      <c r="DD28" s="90"/>
      <c r="DE28" s="90"/>
      <c r="DF28" s="90"/>
    </row>
    <row r="29" spans="1:110" s="87" customFormat="1" ht="22.5" customHeight="1">
      <c r="A29" s="211"/>
      <c r="B29" s="215"/>
      <c r="C29" s="216"/>
      <c r="D29" s="220"/>
      <c r="E29" s="223"/>
      <c r="F29" s="202"/>
      <c r="G29" s="226"/>
      <c r="H29" s="202"/>
      <c r="I29" s="205"/>
      <c r="J29" s="12"/>
      <c r="K29" s="12"/>
      <c r="L29" s="12"/>
      <c r="M29" s="12"/>
      <c r="N29" s="16"/>
      <c r="O29" s="90"/>
      <c r="P29" s="90"/>
      <c r="Q29" s="90"/>
      <c r="R29" s="2" t="str">
        <f t="shared" si="18"/>
        <v/>
      </c>
      <c r="S29" s="25" t="str">
        <f t="shared" si="19"/>
        <v/>
      </c>
      <c r="T29" s="1" t="str">
        <f>IF($S29="","",VLOOKUP($S29,'(種目・作業用)'!$A$2:$D$46,2,FALSE))</f>
        <v/>
      </c>
      <c r="U29" s="1" t="str">
        <f>IF($S29="","",VLOOKUP($S29,'(種目・作業用)'!$A$2:$D$46,3,FALSE))</f>
        <v/>
      </c>
      <c r="V29" s="1" t="str">
        <f>IF($S29="","",VLOOKUP($S29,'(種目・作業用)'!$A$2:$D$46,4,FALSE))</f>
        <v/>
      </c>
      <c r="W29" s="26"/>
      <c r="X29" s="2" t="str">
        <f t="shared" si="6"/>
        <v/>
      </c>
      <c r="Y29" s="2" t="str">
        <f t="shared" si="2"/>
        <v/>
      </c>
      <c r="Z29" s="2" t="str">
        <f t="shared" si="14"/>
        <v/>
      </c>
      <c r="AA29" s="2" t="str">
        <f t="shared" si="4"/>
        <v/>
      </c>
      <c r="AB29" s="34" t="str">
        <f t="shared" si="7"/>
        <v/>
      </c>
      <c r="AC29" s="35" t="str">
        <f t="shared" si="8"/>
        <v/>
      </c>
      <c r="AD29" s="73" t="str">
        <f t="shared" si="20"/>
        <v/>
      </c>
      <c r="AE29" s="2"/>
      <c r="AF29" s="2" t="str">
        <f t="shared" si="9"/>
        <v/>
      </c>
      <c r="AG29" s="96" t="s">
        <v>903</v>
      </c>
      <c r="AI29" s="94" t="str">
        <f t="shared" si="10"/>
        <v>　</v>
      </c>
      <c r="AJ29" s="91"/>
      <c r="AK29" s="91"/>
      <c r="AL29" s="90"/>
      <c r="AM29" s="90"/>
      <c r="AN29" s="90"/>
      <c r="AO29" s="90"/>
      <c r="AP29" s="90"/>
      <c r="AQ29" s="90"/>
      <c r="AR29" s="90"/>
      <c r="AS29" s="90"/>
      <c r="AT29" s="90"/>
      <c r="AU29" s="90"/>
      <c r="AV29" s="90"/>
      <c r="AW29" s="90"/>
      <c r="AX29" s="90"/>
      <c r="AY29" s="90"/>
      <c r="AZ29" s="90"/>
      <c r="BA29" s="90"/>
      <c r="BB29" s="90"/>
      <c r="BC29" s="90"/>
      <c r="BD29" s="90"/>
      <c r="BE29" s="90"/>
      <c r="BF29" s="90"/>
      <c r="BG29" s="90"/>
      <c r="BH29" s="90"/>
      <c r="BI29" s="90"/>
      <c r="BJ29" s="90"/>
      <c r="BK29" s="90"/>
      <c r="BL29" s="90"/>
      <c r="BM29" s="90"/>
      <c r="BN29" s="90"/>
      <c r="BO29" s="90"/>
      <c r="BP29" s="90"/>
      <c r="BQ29" s="90"/>
      <c r="BR29" s="90"/>
      <c r="BS29" s="90"/>
      <c r="BT29" s="90"/>
      <c r="BU29" s="90"/>
      <c r="BV29" s="90"/>
      <c r="BW29" s="90"/>
      <c r="BX29" s="90"/>
      <c r="BY29" s="90"/>
      <c r="BZ29" s="90"/>
      <c r="CA29" s="90"/>
      <c r="CB29" s="90"/>
      <c r="CC29" s="90"/>
      <c r="CD29" s="90"/>
      <c r="CE29" s="90"/>
      <c r="CF29" s="90"/>
      <c r="CG29" s="90"/>
      <c r="CH29" s="90"/>
      <c r="CI29" s="90"/>
      <c r="CJ29" s="90"/>
      <c r="CK29" s="90"/>
      <c r="CL29" s="90"/>
      <c r="CM29" s="90"/>
      <c r="CN29" s="90"/>
      <c r="CO29" s="90"/>
      <c r="CP29" s="90"/>
      <c r="CQ29" s="90"/>
      <c r="CR29" s="90"/>
      <c r="CS29" s="90"/>
      <c r="CT29" s="90"/>
      <c r="CU29" s="90"/>
      <c r="CV29" s="90"/>
      <c r="CW29" s="90"/>
      <c r="CX29" s="90"/>
      <c r="CY29" s="90"/>
      <c r="CZ29" s="90"/>
      <c r="DA29" s="90"/>
      <c r="DB29" s="90"/>
      <c r="DC29" s="90"/>
      <c r="DD29" s="90"/>
      <c r="DE29" s="90"/>
      <c r="DF29" s="90"/>
    </row>
    <row r="30" spans="1:110" s="87" customFormat="1" ht="22.5" customHeight="1">
      <c r="A30" s="212"/>
      <c r="B30" s="217"/>
      <c r="C30" s="218"/>
      <c r="D30" s="221"/>
      <c r="E30" s="224"/>
      <c r="F30" s="203"/>
      <c r="G30" s="227"/>
      <c r="H30" s="203"/>
      <c r="I30" s="206"/>
      <c r="J30" s="30"/>
      <c r="K30" s="30"/>
      <c r="L30" s="30"/>
      <c r="M30" s="30"/>
      <c r="N30" s="16"/>
      <c r="O30" s="90"/>
      <c r="P30" s="90"/>
      <c r="Q30" s="90"/>
      <c r="R30" s="2" t="str">
        <f t="shared" si="18"/>
        <v/>
      </c>
      <c r="S30" s="25" t="str">
        <f t="shared" si="19"/>
        <v/>
      </c>
      <c r="T30" s="1" t="str">
        <f>IF($S30="","",VLOOKUP($S30,'(種目・作業用)'!$A$2:$D$46,2,FALSE))</f>
        <v/>
      </c>
      <c r="U30" s="1" t="str">
        <f>IF($S30="","",VLOOKUP($S30,'(種目・作業用)'!$A$2:$D$46,3,FALSE))</f>
        <v/>
      </c>
      <c r="V30" s="1" t="str">
        <f>IF($S30="","",VLOOKUP($S30,'(種目・作業用)'!$A$2:$D$46,4,FALSE))</f>
        <v/>
      </c>
      <c r="W30" s="26"/>
      <c r="X30" s="2" t="str">
        <f t="shared" si="6"/>
        <v/>
      </c>
      <c r="Y30" s="2" t="str">
        <f t="shared" si="2"/>
        <v/>
      </c>
      <c r="Z30" s="2" t="str">
        <f t="shared" si="14"/>
        <v/>
      </c>
      <c r="AA30" s="2" t="str">
        <f t="shared" si="4"/>
        <v/>
      </c>
      <c r="AB30" s="34" t="str">
        <f t="shared" si="7"/>
        <v/>
      </c>
      <c r="AC30" s="35" t="str">
        <f t="shared" si="8"/>
        <v/>
      </c>
      <c r="AD30" s="73" t="str">
        <f t="shared" si="20"/>
        <v/>
      </c>
      <c r="AE30" s="2"/>
      <c r="AF30" s="2" t="str">
        <f t="shared" si="9"/>
        <v/>
      </c>
      <c r="AG30" s="96" t="s">
        <v>903</v>
      </c>
      <c r="AI30" s="94" t="str">
        <f t="shared" si="10"/>
        <v>　</v>
      </c>
      <c r="AJ30" s="91"/>
      <c r="AK30" s="91"/>
      <c r="AL30" s="90"/>
      <c r="AM30" s="90"/>
      <c r="AN30" s="90"/>
      <c r="AO30" s="90"/>
      <c r="AP30" s="90"/>
      <c r="AQ30" s="90"/>
      <c r="AR30" s="90"/>
      <c r="AS30" s="90"/>
      <c r="AT30" s="90"/>
      <c r="AU30" s="90"/>
      <c r="AV30" s="90"/>
      <c r="AW30" s="90"/>
      <c r="AX30" s="90"/>
      <c r="AY30" s="90"/>
      <c r="AZ30" s="90"/>
      <c r="BA30" s="90"/>
      <c r="BB30" s="90"/>
      <c r="BC30" s="90"/>
      <c r="BD30" s="90"/>
      <c r="BE30" s="90"/>
      <c r="BF30" s="90"/>
      <c r="BG30" s="90"/>
      <c r="BH30" s="90"/>
      <c r="BI30" s="90"/>
      <c r="BJ30" s="90"/>
      <c r="BK30" s="90"/>
      <c r="BL30" s="90"/>
      <c r="BM30" s="90"/>
      <c r="BN30" s="90"/>
      <c r="BO30" s="90"/>
      <c r="BP30" s="90"/>
      <c r="BQ30" s="90"/>
      <c r="BR30" s="90"/>
      <c r="BS30" s="90"/>
      <c r="BT30" s="90"/>
      <c r="BU30" s="90"/>
      <c r="BV30" s="90"/>
      <c r="BW30" s="90"/>
      <c r="BX30" s="90"/>
      <c r="BY30" s="90"/>
      <c r="BZ30" s="90"/>
      <c r="CA30" s="90"/>
      <c r="CB30" s="90"/>
      <c r="CC30" s="90"/>
      <c r="CD30" s="90"/>
      <c r="CE30" s="90"/>
      <c r="CF30" s="90"/>
      <c r="CG30" s="90"/>
      <c r="CH30" s="90"/>
      <c r="CI30" s="90"/>
      <c r="CJ30" s="90"/>
      <c r="CK30" s="90"/>
      <c r="CL30" s="90"/>
      <c r="CM30" s="90"/>
      <c r="CN30" s="90"/>
      <c r="CO30" s="90"/>
      <c r="CP30" s="90"/>
      <c r="CQ30" s="90"/>
      <c r="CR30" s="90"/>
      <c r="CS30" s="90"/>
      <c r="CT30" s="90"/>
      <c r="CU30" s="90"/>
      <c r="CV30" s="90"/>
      <c r="CW30" s="90"/>
      <c r="CX30" s="90"/>
      <c r="CY30" s="90"/>
      <c r="CZ30" s="90"/>
      <c r="DA30" s="90"/>
      <c r="DB30" s="90"/>
      <c r="DC30" s="90"/>
      <c r="DD30" s="90"/>
      <c r="DE30" s="90"/>
      <c r="DF30" s="90"/>
    </row>
    <row r="31" spans="1:110" s="87" customFormat="1" ht="22.5" customHeight="1">
      <c r="A31" s="99"/>
      <c r="B31" s="115"/>
      <c r="C31" s="101"/>
      <c r="D31" s="101"/>
      <c r="E31" s="114"/>
      <c r="F31" s="114"/>
      <c r="G31" s="114"/>
      <c r="H31" s="114"/>
      <c r="I31" s="114"/>
      <c r="J31" s="101" t="s">
        <v>1373</v>
      </c>
      <c r="K31" s="209">
        <f>基礎データ!$C$5</f>
        <v>0</v>
      </c>
      <c r="L31" s="209"/>
      <c r="M31" s="209"/>
      <c r="N31" s="102" t="s">
        <v>14</v>
      </c>
      <c r="O31" s="90"/>
      <c r="P31" s="90"/>
      <c r="Q31" s="90"/>
      <c r="R31" s="22"/>
      <c r="S31" s="23"/>
      <c r="T31" s="22"/>
      <c r="U31" s="22"/>
      <c r="V31" s="22"/>
      <c r="W31" s="22"/>
      <c r="X31" s="22"/>
      <c r="Y31" s="22"/>
      <c r="Z31" s="22"/>
      <c r="AA31" s="22"/>
      <c r="AB31" s="36"/>
      <c r="AC31" s="37"/>
      <c r="AD31" s="74"/>
      <c r="AE31" s="22"/>
      <c r="AF31" s="22"/>
      <c r="AI31" s="94"/>
      <c r="AJ31" s="91"/>
      <c r="AK31" s="91"/>
      <c r="AL31" s="90"/>
      <c r="AM31" s="90"/>
      <c r="AN31" s="90"/>
      <c r="AO31" s="90"/>
      <c r="AP31" s="90"/>
      <c r="AQ31" s="90"/>
      <c r="AR31" s="90"/>
      <c r="AS31" s="90"/>
      <c r="AT31" s="90"/>
      <c r="AU31" s="90"/>
      <c r="AV31" s="90"/>
      <c r="AW31" s="90"/>
      <c r="AX31" s="90"/>
      <c r="AY31" s="90"/>
      <c r="AZ31" s="90"/>
      <c r="BA31" s="90"/>
      <c r="BB31" s="90"/>
      <c r="BC31" s="90"/>
      <c r="BD31" s="90"/>
      <c r="BE31" s="90"/>
      <c r="BF31" s="90"/>
      <c r="BG31" s="90"/>
      <c r="BH31" s="90"/>
      <c r="BI31" s="90"/>
      <c r="BJ31" s="90"/>
      <c r="BK31" s="90"/>
      <c r="BL31" s="90"/>
      <c r="BM31" s="90"/>
      <c r="BN31" s="90"/>
      <c r="BO31" s="90"/>
      <c r="BP31" s="90"/>
      <c r="BQ31" s="90"/>
      <c r="BR31" s="90"/>
      <c r="BS31" s="90"/>
      <c r="BT31" s="90"/>
      <c r="BU31" s="90"/>
      <c r="BV31" s="90"/>
      <c r="BW31" s="90"/>
      <c r="BX31" s="90"/>
      <c r="BY31" s="90"/>
      <c r="BZ31" s="90"/>
      <c r="CA31" s="90"/>
      <c r="CB31" s="90"/>
      <c r="CC31" s="90"/>
      <c r="CD31" s="90"/>
      <c r="CE31" s="90"/>
      <c r="CF31" s="90"/>
      <c r="CG31" s="90"/>
      <c r="CH31" s="90"/>
      <c r="CI31" s="90"/>
      <c r="CJ31" s="90"/>
      <c r="CK31" s="90"/>
      <c r="CL31" s="90"/>
      <c r="CM31" s="90"/>
      <c r="CN31" s="90"/>
      <c r="CO31" s="90"/>
      <c r="CP31" s="90"/>
      <c r="CQ31" s="90"/>
      <c r="CR31" s="90"/>
      <c r="CS31" s="90"/>
      <c r="CT31" s="90"/>
      <c r="CU31" s="90"/>
      <c r="CV31" s="90"/>
      <c r="CW31" s="90"/>
      <c r="CX31" s="90"/>
      <c r="CY31" s="90"/>
      <c r="CZ31" s="90"/>
      <c r="DA31" s="90"/>
      <c r="DB31" s="90"/>
      <c r="DC31" s="90"/>
      <c r="DD31" s="90"/>
      <c r="DE31" s="90"/>
      <c r="DF31" s="90"/>
    </row>
    <row r="32" spans="1:110" s="87" customFormat="1" ht="7.5" customHeight="1">
      <c r="A32" s="82"/>
      <c r="B32" s="82"/>
      <c r="C32" s="83"/>
      <c r="D32" s="83"/>
      <c r="E32" s="84"/>
      <c r="F32" s="84"/>
      <c r="G32" s="84"/>
      <c r="H32" s="84"/>
      <c r="I32" s="84"/>
      <c r="J32" s="82"/>
      <c r="K32" s="82"/>
      <c r="L32" s="82"/>
      <c r="M32" s="82"/>
      <c r="N32" s="85"/>
      <c r="O32" s="90"/>
      <c r="P32" s="90"/>
      <c r="Q32" s="90"/>
      <c r="R32" s="22"/>
      <c r="S32" s="23"/>
      <c r="T32" s="22"/>
      <c r="U32" s="22"/>
      <c r="V32" s="22"/>
      <c r="W32" s="22"/>
      <c r="X32" s="22"/>
      <c r="Y32" s="22"/>
      <c r="Z32" s="22"/>
      <c r="AA32" s="22"/>
      <c r="AB32" s="36"/>
      <c r="AC32" s="37"/>
      <c r="AD32" s="74"/>
      <c r="AE32" s="22"/>
      <c r="AF32" s="22"/>
      <c r="AI32" s="94"/>
      <c r="AJ32" s="91"/>
      <c r="AK32" s="91"/>
      <c r="AL32" s="90"/>
      <c r="AM32" s="90"/>
      <c r="AN32" s="90"/>
      <c r="AO32" s="90"/>
      <c r="AP32" s="90"/>
      <c r="AQ32" s="90"/>
      <c r="AR32" s="90"/>
      <c r="AS32" s="90"/>
      <c r="AT32" s="90"/>
      <c r="AU32" s="90"/>
      <c r="AV32" s="90"/>
      <c r="AW32" s="90"/>
      <c r="AX32" s="90"/>
      <c r="AY32" s="90"/>
      <c r="AZ32" s="90"/>
      <c r="BA32" s="90"/>
      <c r="BB32" s="90"/>
      <c r="BC32" s="90"/>
      <c r="BD32" s="90"/>
      <c r="BE32" s="90"/>
      <c r="BF32" s="90"/>
      <c r="BG32" s="90"/>
      <c r="BH32" s="90"/>
      <c r="BI32" s="90"/>
      <c r="BJ32" s="90"/>
      <c r="BK32" s="90"/>
      <c r="BL32" s="90"/>
      <c r="BM32" s="90"/>
      <c r="BN32" s="90"/>
      <c r="BO32" s="90"/>
      <c r="BP32" s="90"/>
      <c r="BQ32" s="90"/>
      <c r="BR32" s="90"/>
      <c r="BS32" s="90"/>
      <c r="BT32" s="90"/>
      <c r="BU32" s="90"/>
      <c r="BV32" s="90"/>
      <c r="BW32" s="90"/>
      <c r="BX32" s="90"/>
      <c r="BY32" s="90"/>
      <c r="BZ32" s="90"/>
      <c r="CA32" s="90"/>
      <c r="CB32" s="90"/>
      <c r="CC32" s="90"/>
      <c r="CD32" s="90"/>
      <c r="CE32" s="90"/>
      <c r="CF32" s="90"/>
      <c r="CG32" s="90"/>
      <c r="CH32" s="90"/>
      <c r="CI32" s="90"/>
      <c r="CJ32" s="90"/>
      <c r="CK32" s="90"/>
      <c r="CL32" s="90"/>
      <c r="CM32" s="90"/>
      <c r="CN32" s="90"/>
      <c r="CO32" s="90"/>
      <c r="CP32" s="90"/>
      <c r="CQ32" s="90"/>
      <c r="CR32" s="90"/>
      <c r="CS32" s="90"/>
      <c r="CT32" s="90"/>
      <c r="CU32" s="90"/>
      <c r="CV32" s="90"/>
      <c r="CW32" s="90"/>
      <c r="CX32" s="90"/>
      <c r="CY32" s="90"/>
      <c r="CZ32" s="90"/>
      <c r="DA32" s="90"/>
      <c r="DB32" s="90"/>
      <c r="DC32" s="90"/>
      <c r="DD32" s="90"/>
      <c r="DE32" s="90"/>
      <c r="DF32" s="90"/>
    </row>
    <row r="33" spans="1:110" s="87" customFormat="1" ht="22.5" customHeight="1">
      <c r="A33" s="159" t="s">
        <v>1115</v>
      </c>
      <c r="B33" s="159"/>
      <c r="C33" s="159"/>
      <c r="D33" s="159"/>
      <c r="E33" s="159"/>
      <c r="F33" s="159"/>
      <c r="G33" s="159"/>
      <c r="H33" s="159"/>
      <c r="I33" s="159"/>
      <c r="J33" s="159"/>
      <c r="K33" s="159"/>
      <c r="L33" s="159"/>
      <c r="M33" s="159"/>
      <c r="N33" s="159"/>
      <c r="O33" s="90"/>
      <c r="P33" s="90"/>
      <c r="Q33" s="90"/>
      <c r="R33" s="22"/>
      <c r="S33" s="23"/>
      <c r="T33" s="22"/>
      <c r="U33" s="22"/>
      <c r="V33" s="22"/>
      <c r="W33" s="22"/>
      <c r="X33" s="22"/>
      <c r="Y33" s="22"/>
      <c r="Z33" s="22"/>
      <c r="AA33" s="22"/>
      <c r="AB33" s="36"/>
      <c r="AC33" s="37"/>
      <c r="AD33" s="74"/>
      <c r="AE33" s="22"/>
      <c r="AF33" s="22"/>
      <c r="AI33" s="94"/>
      <c r="AJ33" s="91"/>
      <c r="AK33" s="91"/>
      <c r="AL33" s="90"/>
      <c r="AM33" s="90"/>
      <c r="AN33" s="90"/>
      <c r="AO33" s="90"/>
      <c r="AP33" s="90"/>
      <c r="AQ33" s="90"/>
      <c r="AR33" s="90"/>
      <c r="AS33" s="90"/>
      <c r="AT33" s="90"/>
      <c r="AU33" s="90"/>
      <c r="AV33" s="90"/>
      <c r="AW33" s="90"/>
      <c r="AX33" s="90"/>
      <c r="AY33" s="90"/>
      <c r="AZ33" s="90"/>
      <c r="BA33" s="90"/>
      <c r="BB33" s="90"/>
      <c r="BC33" s="90"/>
      <c r="BD33" s="90"/>
      <c r="BE33" s="90"/>
      <c r="BF33" s="90"/>
      <c r="BG33" s="90"/>
      <c r="BH33" s="90"/>
      <c r="BI33" s="90"/>
      <c r="BJ33" s="90"/>
      <c r="BK33" s="90"/>
      <c r="BL33" s="90"/>
      <c r="BM33" s="90"/>
      <c r="BN33" s="90"/>
      <c r="BO33" s="90"/>
      <c r="BP33" s="90"/>
      <c r="BQ33" s="90"/>
      <c r="BR33" s="90"/>
      <c r="BS33" s="90"/>
      <c r="BT33" s="90"/>
      <c r="BU33" s="90"/>
      <c r="BV33" s="90"/>
      <c r="BW33" s="90"/>
      <c r="BX33" s="90"/>
      <c r="BY33" s="90"/>
      <c r="BZ33" s="90"/>
      <c r="CA33" s="90"/>
      <c r="CB33" s="90"/>
      <c r="CC33" s="90"/>
      <c r="CD33" s="90"/>
      <c r="CE33" s="90"/>
      <c r="CF33" s="90"/>
      <c r="CG33" s="90"/>
      <c r="CH33" s="90"/>
      <c r="CI33" s="90"/>
      <c r="CJ33" s="90"/>
      <c r="CK33" s="90"/>
      <c r="CL33" s="90"/>
      <c r="CM33" s="90"/>
      <c r="CN33" s="90"/>
      <c r="CO33" s="90"/>
      <c r="CP33" s="90"/>
      <c r="CQ33" s="90"/>
      <c r="CR33" s="90"/>
      <c r="CS33" s="90"/>
      <c r="CT33" s="90"/>
      <c r="CU33" s="90"/>
      <c r="CV33" s="90"/>
      <c r="CW33" s="90"/>
      <c r="CX33" s="90"/>
      <c r="CY33" s="90"/>
      <c r="CZ33" s="90"/>
      <c r="DA33" s="90"/>
      <c r="DB33" s="90"/>
      <c r="DC33" s="90"/>
      <c r="DD33" s="90"/>
      <c r="DE33" s="90"/>
      <c r="DF33" s="90"/>
    </row>
    <row r="34" spans="1:110" s="87" customFormat="1" ht="7.5" customHeight="1">
      <c r="A34" s="86"/>
      <c r="B34" s="86"/>
      <c r="C34" s="86"/>
      <c r="D34" s="86"/>
      <c r="E34" s="86"/>
      <c r="F34" s="86"/>
      <c r="G34" s="86"/>
      <c r="H34" s="86"/>
      <c r="I34" s="86"/>
      <c r="J34" s="86"/>
      <c r="K34" s="86"/>
      <c r="L34" s="86"/>
      <c r="M34" s="86"/>
      <c r="N34" s="86"/>
      <c r="O34" s="90"/>
      <c r="P34" s="90"/>
      <c r="Q34" s="90"/>
      <c r="R34" s="22"/>
      <c r="S34" s="23"/>
      <c r="T34" s="22"/>
      <c r="U34" s="22"/>
      <c r="V34" s="22"/>
      <c r="W34" s="22"/>
      <c r="X34" s="22"/>
      <c r="Y34" s="22"/>
      <c r="Z34" s="22"/>
      <c r="AA34" s="22"/>
      <c r="AB34" s="36"/>
      <c r="AC34" s="37"/>
      <c r="AD34" s="74"/>
      <c r="AE34" s="22"/>
      <c r="AF34" s="22"/>
      <c r="AI34" s="94"/>
      <c r="AJ34" s="91"/>
      <c r="AK34" s="91"/>
      <c r="AL34" s="90"/>
      <c r="AM34" s="90"/>
      <c r="AN34" s="90"/>
      <c r="AO34" s="90"/>
      <c r="AP34" s="90"/>
      <c r="AQ34" s="90"/>
      <c r="AR34" s="90"/>
      <c r="AS34" s="90"/>
      <c r="AT34" s="90"/>
      <c r="AU34" s="90"/>
      <c r="AV34" s="90"/>
      <c r="AW34" s="90"/>
      <c r="AX34" s="90"/>
      <c r="AY34" s="90"/>
      <c r="AZ34" s="90"/>
      <c r="BA34" s="90"/>
      <c r="BB34" s="90"/>
      <c r="BC34" s="90"/>
      <c r="BD34" s="90"/>
      <c r="BE34" s="90"/>
      <c r="BF34" s="90"/>
      <c r="BG34" s="90"/>
      <c r="BH34" s="90"/>
      <c r="BI34" s="90"/>
      <c r="BJ34" s="90"/>
      <c r="BK34" s="90"/>
      <c r="BL34" s="90"/>
      <c r="BM34" s="90"/>
      <c r="BN34" s="90"/>
      <c r="BO34" s="90"/>
      <c r="BP34" s="90"/>
      <c r="BQ34" s="90"/>
      <c r="BR34" s="90"/>
      <c r="BS34" s="90"/>
      <c r="BT34" s="90"/>
      <c r="BU34" s="90"/>
      <c r="BV34" s="90"/>
      <c r="BW34" s="90"/>
      <c r="BX34" s="90"/>
      <c r="BY34" s="90"/>
      <c r="BZ34" s="90"/>
      <c r="CA34" s="90"/>
      <c r="CB34" s="90"/>
      <c r="CC34" s="90"/>
      <c r="CD34" s="90"/>
      <c r="CE34" s="90"/>
      <c r="CF34" s="90"/>
      <c r="CG34" s="90"/>
      <c r="CH34" s="90"/>
      <c r="CI34" s="90"/>
      <c r="CJ34" s="90"/>
      <c r="CK34" s="90"/>
      <c r="CL34" s="90"/>
      <c r="CM34" s="90"/>
      <c r="CN34" s="90"/>
      <c r="CO34" s="90"/>
      <c r="CP34" s="90"/>
      <c r="CQ34" s="90"/>
      <c r="CR34" s="90"/>
      <c r="CS34" s="90"/>
      <c r="CT34" s="90"/>
      <c r="CU34" s="90"/>
      <c r="CV34" s="90"/>
      <c r="CW34" s="90"/>
      <c r="CX34" s="90"/>
      <c r="CY34" s="90"/>
      <c r="CZ34" s="90"/>
      <c r="DA34" s="90"/>
      <c r="DB34" s="90"/>
      <c r="DC34" s="90"/>
      <c r="DD34" s="90"/>
      <c r="DE34" s="90"/>
      <c r="DF34" s="90"/>
    </row>
    <row r="35" spans="1:110" s="87" customFormat="1">
      <c r="B35" s="88"/>
      <c r="C35" s="89" t="s">
        <v>15</v>
      </c>
      <c r="D35" s="88"/>
      <c r="E35" s="88"/>
      <c r="F35" s="88"/>
      <c r="G35" s="88"/>
      <c r="H35" s="88"/>
      <c r="I35" s="88"/>
      <c r="J35" s="88"/>
      <c r="K35" s="88"/>
      <c r="L35" s="88"/>
      <c r="M35" s="88"/>
      <c r="N35" s="88"/>
      <c r="O35" s="90"/>
      <c r="P35" s="90"/>
      <c r="Q35" s="90"/>
      <c r="R35" s="22"/>
      <c r="S35" s="23"/>
      <c r="T35" s="22"/>
      <c r="U35" s="22"/>
      <c r="V35" s="22"/>
      <c r="W35" s="22"/>
      <c r="X35" s="22"/>
      <c r="Y35" s="22"/>
      <c r="Z35" s="22"/>
      <c r="AA35" s="22"/>
      <c r="AB35" s="36"/>
      <c r="AC35" s="37"/>
      <c r="AD35" s="74"/>
      <c r="AE35" s="22"/>
      <c r="AF35" s="22"/>
      <c r="AI35" s="94"/>
      <c r="AJ35" s="91"/>
      <c r="AK35" s="91"/>
      <c r="AL35" s="90"/>
      <c r="AM35" s="90"/>
      <c r="AN35" s="90"/>
      <c r="AO35" s="90"/>
      <c r="AP35" s="90"/>
      <c r="AQ35" s="90"/>
      <c r="AR35" s="90"/>
      <c r="AS35" s="90"/>
      <c r="AT35" s="90"/>
      <c r="AU35" s="90"/>
      <c r="AV35" s="90"/>
      <c r="AW35" s="90"/>
      <c r="AX35" s="90"/>
      <c r="AY35" s="90"/>
      <c r="AZ35" s="90"/>
      <c r="BA35" s="90"/>
      <c r="BB35" s="90"/>
      <c r="BC35" s="90"/>
      <c r="BD35" s="90"/>
      <c r="BE35" s="90"/>
      <c r="BF35" s="90"/>
      <c r="BG35" s="90"/>
      <c r="BH35" s="90"/>
      <c r="BI35" s="90"/>
      <c r="BJ35" s="90"/>
      <c r="BK35" s="90"/>
      <c r="BL35" s="90"/>
      <c r="BM35" s="90"/>
      <c r="BN35" s="90"/>
      <c r="BO35" s="90"/>
      <c r="BP35" s="90"/>
      <c r="BQ35" s="90"/>
      <c r="BR35" s="90"/>
      <c r="BS35" s="90"/>
      <c r="BT35" s="90"/>
      <c r="BU35" s="90"/>
      <c r="BV35" s="90"/>
      <c r="BW35" s="90"/>
      <c r="BX35" s="90"/>
      <c r="BY35" s="90"/>
      <c r="BZ35" s="90"/>
      <c r="CA35" s="90"/>
      <c r="CB35" s="90"/>
      <c r="CC35" s="90"/>
      <c r="CD35" s="90"/>
      <c r="CE35" s="90"/>
      <c r="CF35" s="90"/>
      <c r="CG35" s="90"/>
      <c r="CH35" s="90"/>
      <c r="CI35" s="90"/>
      <c r="CJ35" s="90"/>
      <c r="CK35" s="90"/>
      <c r="CL35" s="90"/>
      <c r="CM35" s="90"/>
      <c r="CN35" s="90"/>
      <c r="CO35" s="90"/>
      <c r="CP35" s="90"/>
      <c r="CQ35" s="90"/>
      <c r="CR35" s="90"/>
      <c r="CS35" s="90"/>
      <c r="CT35" s="90"/>
      <c r="CU35" s="90"/>
      <c r="CV35" s="90"/>
      <c r="CW35" s="90"/>
      <c r="CX35" s="90"/>
      <c r="CY35" s="90"/>
      <c r="CZ35" s="90"/>
      <c r="DA35" s="90"/>
      <c r="DB35" s="90"/>
      <c r="DC35" s="90"/>
      <c r="DD35" s="90"/>
      <c r="DE35" s="90"/>
      <c r="DF35" s="90"/>
    </row>
    <row r="36" spans="1:110" s="87" customFormat="1">
      <c r="A36" s="86"/>
      <c r="B36" s="86"/>
      <c r="C36" s="86"/>
      <c r="D36" s="86"/>
      <c r="E36" s="86"/>
      <c r="F36" s="86"/>
      <c r="G36" s="86"/>
      <c r="H36" s="86"/>
      <c r="I36" s="86"/>
      <c r="J36" s="86"/>
      <c r="K36" s="86"/>
      <c r="L36" s="86"/>
      <c r="M36" s="86"/>
      <c r="N36" s="86"/>
      <c r="O36" s="90"/>
      <c r="P36" s="90"/>
      <c r="Q36" s="90"/>
      <c r="R36" s="22"/>
      <c r="S36" s="23"/>
      <c r="T36" s="22"/>
      <c r="U36" s="22"/>
      <c r="V36" s="22"/>
      <c r="W36" s="22"/>
      <c r="X36" s="22"/>
      <c r="Y36" s="22"/>
      <c r="Z36" s="22"/>
      <c r="AA36" s="22"/>
      <c r="AB36" s="36"/>
      <c r="AC36" s="37"/>
      <c r="AD36" s="74"/>
      <c r="AE36" s="22"/>
      <c r="AF36" s="22"/>
      <c r="AI36" s="94"/>
      <c r="AJ36" s="91"/>
      <c r="AK36" s="91"/>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90"/>
      <c r="CQ36" s="90"/>
      <c r="CR36" s="90"/>
      <c r="CS36" s="90"/>
      <c r="CT36" s="90"/>
      <c r="CU36" s="90"/>
      <c r="CV36" s="90"/>
      <c r="CW36" s="90"/>
      <c r="CX36" s="90"/>
      <c r="CY36" s="90"/>
      <c r="CZ36" s="90"/>
      <c r="DA36" s="90"/>
      <c r="DB36" s="90"/>
      <c r="DC36" s="90"/>
      <c r="DD36" s="90"/>
      <c r="DE36" s="90"/>
      <c r="DF36" s="90"/>
    </row>
    <row r="37" spans="1:110" s="87" customFormat="1">
      <c r="A37" s="86"/>
      <c r="B37" s="86"/>
      <c r="C37" s="124" t="str">
        <f>'申込書（個人種目）'!C38</f>
        <v>2018年   月   日</v>
      </c>
      <c r="D37" s="86"/>
      <c r="E37" s="86"/>
      <c r="F37" s="86"/>
      <c r="G37" s="86"/>
      <c r="H37" s="86"/>
      <c r="I37" s="86"/>
      <c r="J37" s="86"/>
      <c r="L37" s="118"/>
      <c r="M37" s="86"/>
      <c r="N37" s="86"/>
      <c r="O37" s="90"/>
      <c r="P37" s="90"/>
      <c r="Q37" s="90"/>
      <c r="R37" s="22"/>
      <c r="S37" s="23"/>
      <c r="T37" s="22"/>
      <c r="U37" s="22"/>
      <c r="V37" s="22"/>
      <c r="W37" s="22"/>
      <c r="X37" s="22"/>
      <c r="Y37" s="22"/>
      <c r="Z37" s="22"/>
      <c r="AA37" s="22"/>
      <c r="AB37" s="36"/>
      <c r="AC37" s="37"/>
      <c r="AD37" s="74"/>
      <c r="AE37" s="22"/>
      <c r="AF37" s="22"/>
      <c r="AI37" s="94"/>
      <c r="AJ37" s="91"/>
      <c r="AK37" s="91"/>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90"/>
      <c r="CQ37" s="90"/>
      <c r="CR37" s="90"/>
      <c r="CS37" s="90"/>
      <c r="CT37" s="90"/>
      <c r="CU37" s="90"/>
      <c r="CV37" s="90"/>
      <c r="CW37" s="90"/>
      <c r="CX37" s="90"/>
      <c r="CY37" s="90"/>
      <c r="CZ37" s="90"/>
      <c r="DA37" s="90"/>
      <c r="DB37" s="90"/>
      <c r="DC37" s="90"/>
      <c r="DD37" s="90"/>
      <c r="DE37" s="90"/>
      <c r="DF37" s="90"/>
    </row>
    <row r="38" spans="1:110" s="87" customFormat="1" ht="22.5" customHeight="1">
      <c r="A38" s="86"/>
      <c r="B38" s="86"/>
      <c r="C38" s="122"/>
      <c r="D38" s="122"/>
      <c r="E38" s="159">
        <f>基礎データ!$C$2</f>
        <v>0</v>
      </c>
      <c r="F38" s="159"/>
      <c r="G38" s="159"/>
      <c r="H38" s="159"/>
      <c r="I38" s="159"/>
      <c r="J38" s="159"/>
      <c r="K38" s="159"/>
      <c r="L38" s="159"/>
      <c r="M38" s="159"/>
      <c r="N38" s="86"/>
      <c r="O38" s="90"/>
      <c r="P38" s="90"/>
      <c r="Q38" s="90"/>
      <c r="R38" s="22"/>
      <c r="S38" s="23"/>
      <c r="T38" s="22"/>
      <c r="U38" s="22"/>
      <c r="V38" s="22"/>
      <c r="W38" s="22"/>
      <c r="X38" s="22"/>
      <c r="Y38" s="22"/>
      <c r="Z38" s="22"/>
      <c r="AA38" s="22"/>
      <c r="AB38" s="36"/>
      <c r="AC38" s="37"/>
      <c r="AD38" s="74"/>
      <c r="AE38" s="22"/>
      <c r="AF38" s="22"/>
      <c r="AI38" s="94"/>
      <c r="AJ38" s="91"/>
      <c r="AK38" s="91"/>
      <c r="AL38" s="90"/>
      <c r="AM38" s="90"/>
      <c r="AN38" s="90"/>
      <c r="AO38" s="90"/>
      <c r="AP38" s="90"/>
      <c r="AQ38" s="90"/>
      <c r="AR38" s="90"/>
      <c r="AS38" s="90"/>
      <c r="AT38" s="90"/>
      <c r="AU38" s="90"/>
      <c r="AV38" s="90"/>
      <c r="AW38" s="90"/>
      <c r="AX38" s="90"/>
      <c r="AY38" s="90"/>
      <c r="AZ38" s="90"/>
      <c r="BA38" s="90"/>
      <c r="BB38" s="90"/>
      <c r="BC38" s="90"/>
      <c r="BD38" s="90"/>
      <c r="BE38" s="90"/>
      <c r="BF38" s="90"/>
      <c r="BG38" s="90"/>
      <c r="BH38" s="90"/>
      <c r="BI38" s="90"/>
      <c r="BJ38" s="90"/>
      <c r="BK38" s="90"/>
      <c r="BL38" s="90"/>
      <c r="BM38" s="90"/>
      <c r="BN38" s="90"/>
      <c r="BO38" s="90"/>
      <c r="BP38" s="90"/>
      <c r="BQ38" s="90"/>
      <c r="BR38" s="90"/>
      <c r="BS38" s="90"/>
      <c r="BT38" s="90"/>
      <c r="BU38" s="90"/>
      <c r="BV38" s="90"/>
      <c r="BW38" s="90"/>
      <c r="BX38" s="90"/>
      <c r="BY38" s="90"/>
      <c r="BZ38" s="90"/>
      <c r="CA38" s="90"/>
      <c r="CB38" s="90"/>
      <c r="CC38" s="90"/>
      <c r="CD38" s="90"/>
      <c r="CE38" s="90"/>
      <c r="CF38" s="90"/>
      <c r="CG38" s="90"/>
      <c r="CH38" s="90"/>
      <c r="CI38" s="90"/>
      <c r="CJ38" s="90"/>
      <c r="CK38" s="90"/>
      <c r="CL38" s="90"/>
      <c r="CM38" s="90"/>
      <c r="CN38" s="90"/>
      <c r="CO38" s="90"/>
      <c r="CP38" s="90"/>
      <c r="CQ38" s="90"/>
      <c r="CR38" s="90"/>
      <c r="CS38" s="90"/>
      <c r="CT38" s="90"/>
      <c r="CU38" s="90"/>
      <c r="CV38" s="90"/>
      <c r="CW38" s="90"/>
      <c r="CX38" s="90"/>
      <c r="CY38" s="90"/>
      <c r="CZ38" s="90"/>
      <c r="DA38" s="90"/>
      <c r="DB38" s="90"/>
      <c r="DC38" s="90"/>
      <c r="DD38" s="90"/>
      <c r="DE38" s="90"/>
      <c r="DF38" s="90"/>
    </row>
    <row r="39" spans="1:110" s="87" customFormat="1" ht="22.5" customHeight="1">
      <c r="A39" s="86"/>
      <c r="B39" s="86"/>
      <c r="C39" s="125"/>
      <c r="D39" s="125"/>
      <c r="E39" s="123"/>
      <c r="F39" s="123"/>
      <c r="G39" s="199"/>
      <c r="H39" s="199"/>
      <c r="I39" s="199"/>
      <c r="J39" s="121" t="s">
        <v>1129</v>
      </c>
      <c r="K39" s="198">
        <f>基礎データ!$C$4</f>
        <v>0</v>
      </c>
      <c r="L39" s="198"/>
      <c r="M39" s="120" t="s">
        <v>1128</v>
      </c>
      <c r="N39" s="86"/>
      <c r="O39" s="90"/>
      <c r="P39" s="90"/>
      <c r="Q39" s="90"/>
      <c r="R39" s="22"/>
      <c r="S39" s="23"/>
      <c r="T39" s="22"/>
      <c r="U39" s="22"/>
      <c r="V39" s="22"/>
      <c r="W39" s="22"/>
      <c r="X39" s="22"/>
      <c r="Y39" s="22"/>
      <c r="Z39" s="22"/>
      <c r="AA39" s="22"/>
      <c r="AB39" s="36"/>
      <c r="AC39" s="37"/>
      <c r="AD39" s="74"/>
      <c r="AE39" s="22"/>
      <c r="AF39" s="22"/>
      <c r="AI39" s="94"/>
      <c r="AJ39" s="91"/>
      <c r="AK39" s="91"/>
      <c r="AL39" s="90"/>
      <c r="AM39" s="90"/>
      <c r="AN39" s="90"/>
      <c r="AO39" s="90"/>
      <c r="AP39" s="90"/>
      <c r="AQ39" s="90"/>
      <c r="AR39" s="90"/>
      <c r="AS39" s="90"/>
      <c r="AT39" s="90"/>
      <c r="AU39" s="90"/>
      <c r="AV39" s="90"/>
      <c r="AW39" s="90"/>
      <c r="AX39" s="90"/>
      <c r="AY39" s="90"/>
      <c r="AZ39" s="90"/>
      <c r="BA39" s="90"/>
      <c r="BB39" s="90"/>
      <c r="BC39" s="90"/>
      <c r="BD39" s="90"/>
      <c r="BE39" s="90"/>
      <c r="BF39" s="90"/>
      <c r="BG39" s="90"/>
      <c r="BH39" s="90"/>
      <c r="BI39" s="90"/>
      <c r="BJ39" s="90"/>
      <c r="BK39" s="90"/>
      <c r="BL39" s="90"/>
      <c r="BM39" s="90"/>
      <c r="BN39" s="90"/>
      <c r="BO39" s="90"/>
      <c r="BP39" s="90"/>
      <c r="BQ39" s="90"/>
      <c r="BR39" s="90"/>
      <c r="BS39" s="90"/>
      <c r="BT39" s="90"/>
      <c r="BU39" s="90"/>
      <c r="BV39" s="90"/>
      <c r="BW39" s="90"/>
      <c r="BX39" s="90"/>
      <c r="BY39" s="90"/>
      <c r="BZ39" s="90"/>
      <c r="CA39" s="90"/>
      <c r="CB39" s="90"/>
      <c r="CC39" s="90"/>
      <c r="CD39" s="90"/>
      <c r="CE39" s="90"/>
      <c r="CF39" s="90"/>
      <c r="CG39" s="90"/>
      <c r="CH39" s="90"/>
      <c r="CI39" s="90"/>
      <c r="CJ39" s="90"/>
      <c r="CK39" s="90"/>
      <c r="CL39" s="90"/>
      <c r="CM39" s="90"/>
      <c r="CN39" s="90"/>
      <c r="CO39" s="90"/>
      <c r="CP39" s="90"/>
      <c r="CQ39" s="90"/>
      <c r="CR39" s="90"/>
      <c r="CS39" s="90"/>
      <c r="CT39" s="90"/>
      <c r="CU39" s="90"/>
      <c r="CV39" s="90"/>
      <c r="CW39" s="90"/>
      <c r="CX39" s="90"/>
      <c r="CY39" s="90"/>
      <c r="CZ39" s="90"/>
      <c r="DA39" s="90"/>
      <c r="DB39" s="90"/>
      <c r="DC39" s="90"/>
      <c r="DD39" s="90"/>
      <c r="DE39" s="90"/>
      <c r="DF39" s="90"/>
    </row>
    <row r="40" spans="1:110" s="87" customFormat="1" ht="32.25" customHeight="1">
      <c r="A40" s="251" t="str">
        <f>A1</f>
        <v>山形陸上競技協会第47回強化記録会　参加申込書（リレー種目）</v>
      </c>
      <c r="B40" s="251"/>
      <c r="C40" s="251"/>
      <c r="D40" s="251"/>
      <c r="E40" s="251"/>
      <c r="F40" s="251"/>
      <c r="G40" s="251"/>
      <c r="H40" s="251"/>
      <c r="I40" s="251"/>
      <c r="J40" s="251"/>
      <c r="K40" s="251"/>
      <c r="L40" s="251"/>
      <c r="M40" s="251"/>
      <c r="N40" s="251"/>
      <c r="O40" s="90"/>
      <c r="P40" s="90"/>
      <c r="Q40" s="90"/>
      <c r="R40" s="22"/>
      <c r="S40" s="23"/>
      <c r="T40" s="22"/>
      <c r="U40" s="22"/>
      <c r="V40" s="22"/>
      <c r="W40" s="22"/>
      <c r="X40" s="22"/>
      <c r="Y40" s="22"/>
      <c r="Z40" s="22"/>
      <c r="AA40" s="22"/>
      <c r="AB40" s="36"/>
      <c r="AC40" s="37"/>
      <c r="AD40" s="74"/>
      <c r="AE40" s="22"/>
      <c r="AF40" s="22"/>
      <c r="AI40" s="94"/>
      <c r="AJ40" s="91"/>
      <c r="AK40" s="91"/>
      <c r="AL40" s="90"/>
      <c r="AM40" s="90"/>
      <c r="AN40" s="90"/>
      <c r="AO40" s="90"/>
      <c r="AP40" s="90"/>
      <c r="AQ40" s="90"/>
      <c r="AR40" s="90"/>
      <c r="AS40" s="90"/>
      <c r="AT40" s="90"/>
      <c r="AU40" s="90"/>
      <c r="AV40" s="90"/>
      <c r="AW40" s="90"/>
      <c r="AX40" s="90"/>
      <c r="AY40" s="90"/>
      <c r="AZ40" s="90"/>
      <c r="BA40" s="90"/>
      <c r="BB40" s="90"/>
      <c r="BC40" s="90"/>
      <c r="BD40" s="90"/>
      <c r="BE40" s="90"/>
      <c r="BF40" s="90"/>
      <c r="BG40" s="90"/>
      <c r="BH40" s="90"/>
      <c r="BI40" s="90"/>
      <c r="BJ40" s="90"/>
      <c r="BK40" s="90"/>
      <c r="BL40" s="90"/>
      <c r="BM40" s="90"/>
      <c r="BN40" s="90"/>
      <c r="BO40" s="90"/>
      <c r="BP40" s="90"/>
      <c r="BQ40" s="90"/>
      <c r="BR40" s="90"/>
      <c r="BS40" s="90"/>
      <c r="BT40" s="90"/>
      <c r="BU40" s="90"/>
      <c r="BV40" s="90"/>
      <c r="BW40" s="90"/>
      <c r="BX40" s="90"/>
      <c r="BY40" s="90"/>
      <c r="BZ40" s="90"/>
      <c r="CA40" s="90"/>
      <c r="CB40" s="90"/>
      <c r="CC40" s="90"/>
      <c r="CD40" s="90"/>
      <c r="CE40" s="90"/>
      <c r="CF40" s="90"/>
      <c r="CG40" s="90"/>
      <c r="CH40" s="90"/>
      <c r="CI40" s="90"/>
      <c r="CJ40" s="90"/>
      <c r="CK40" s="90"/>
      <c r="CL40" s="90"/>
      <c r="CM40" s="90"/>
      <c r="CN40" s="90"/>
      <c r="CO40" s="90"/>
      <c r="CP40" s="90"/>
      <c r="CQ40" s="90"/>
      <c r="CR40" s="90"/>
      <c r="CS40" s="90"/>
      <c r="CT40" s="90"/>
      <c r="CU40" s="90"/>
      <c r="CV40" s="90"/>
      <c r="CW40" s="90"/>
      <c r="CX40" s="90"/>
      <c r="CY40" s="90"/>
      <c r="CZ40" s="90"/>
      <c r="DA40" s="90"/>
      <c r="DB40" s="90"/>
      <c r="DC40" s="90"/>
      <c r="DD40" s="90"/>
      <c r="DE40" s="90"/>
      <c r="DF40" s="90"/>
    </row>
    <row r="41" spans="1:110" s="87" customFormat="1" ht="7.5" customHeight="1">
      <c r="A41" s="86"/>
      <c r="B41" s="86"/>
      <c r="C41" s="86"/>
      <c r="D41" s="86"/>
      <c r="E41" s="86"/>
      <c r="F41" s="86"/>
      <c r="G41" s="86"/>
      <c r="H41" s="86"/>
      <c r="I41" s="86"/>
      <c r="J41" s="86"/>
      <c r="K41" s="86"/>
      <c r="L41" s="86"/>
      <c r="M41" s="86"/>
      <c r="N41" s="86"/>
      <c r="O41" s="90"/>
      <c r="P41" s="90"/>
      <c r="Q41" s="90"/>
      <c r="R41" s="22"/>
      <c r="S41" s="23"/>
      <c r="T41" s="22"/>
      <c r="U41" s="22"/>
      <c r="V41" s="22"/>
      <c r="W41" s="22"/>
      <c r="X41" s="22"/>
      <c r="Y41" s="22"/>
      <c r="Z41" s="22"/>
      <c r="AA41" s="22"/>
      <c r="AB41" s="36"/>
      <c r="AC41" s="37"/>
      <c r="AD41" s="74"/>
      <c r="AE41" s="22"/>
      <c r="AF41" s="22"/>
      <c r="AI41" s="94"/>
      <c r="AJ41" s="91"/>
      <c r="AK41" s="91"/>
      <c r="AL41" s="90"/>
      <c r="AM41" s="90"/>
      <c r="AN41" s="90"/>
      <c r="AO41" s="90"/>
      <c r="AP41" s="90"/>
      <c r="AQ41" s="90"/>
      <c r="AR41" s="90"/>
      <c r="AS41" s="90"/>
      <c r="AT41" s="90"/>
      <c r="AU41" s="90"/>
      <c r="AV41" s="90"/>
      <c r="AW41" s="90"/>
      <c r="AX41" s="90"/>
      <c r="AY41" s="90"/>
      <c r="AZ41" s="90"/>
      <c r="BA41" s="90"/>
      <c r="BB41" s="90"/>
      <c r="BC41" s="90"/>
      <c r="BD41" s="90"/>
      <c r="BE41" s="90"/>
      <c r="BF41" s="90"/>
      <c r="BG41" s="90"/>
      <c r="BH41" s="90"/>
      <c r="BI41" s="90"/>
      <c r="BJ41" s="90"/>
      <c r="BK41" s="90"/>
      <c r="BL41" s="90"/>
      <c r="BM41" s="90"/>
      <c r="BN41" s="90"/>
      <c r="BO41" s="90"/>
      <c r="BP41" s="90"/>
      <c r="BQ41" s="90"/>
      <c r="BR41" s="90"/>
      <c r="BS41" s="90"/>
      <c r="BT41" s="90"/>
      <c r="BU41" s="90"/>
      <c r="BV41" s="90"/>
      <c r="BW41" s="90"/>
      <c r="BX41" s="90"/>
      <c r="BY41" s="90"/>
      <c r="BZ41" s="90"/>
      <c r="CA41" s="90"/>
      <c r="CB41" s="90"/>
      <c r="CC41" s="90"/>
      <c r="CD41" s="90"/>
      <c r="CE41" s="90"/>
      <c r="CF41" s="90"/>
      <c r="CG41" s="90"/>
      <c r="CH41" s="90"/>
      <c r="CI41" s="90"/>
      <c r="CJ41" s="90"/>
      <c r="CK41" s="90"/>
      <c r="CL41" s="90"/>
      <c r="CM41" s="90"/>
      <c r="CN41" s="90"/>
      <c r="CO41" s="90"/>
      <c r="CP41" s="90"/>
      <c r="CQ41" s="90"/>
      <c r="CR41" s="90"/>
      <c r="CS41" s="90"/>
      <c r="CT41" s="90"/>
      <c r="CU41" s="90"/>
      <c r="CV41" s="90"/>
      <c r="CW41" s="90"/>
      <c r="CX41" s="90"/>
      <c r="CY41" s="90"/>
      <c r="CZ41" s="90"/>
      <c r="DA41" s="90"/>
      <c r="DB41" s="90"/>
      <c r="DC41" s="90"/>
      <c r="DD41" s="90"/>
      <c r="DE41" s="90"/>
      <c r="DF41" s="90"/>
    </row>
    <row r="42" spans="1:110" s="91" customFormat="1" ht="22.5" customHeight="1">
      <c r="A42" s="184" t="s">
        <v>0</v>
      </c>
      <c r="B42" s="185"/>
      <c r="C42" s="239">
        <f>基礎データ!$C$2</f>
        <v>0</v>
      </c>
      <c r="D42" s="240"/>
      <c r="E42" s="240"/>
      <c r="F42" s="240"/>
      <c r="G42" s="240"/>
      <c r="H42" s="240"/>
      <c r="I42" s="240"/>
      <c r="J42" s="241"/>
      <c r="K42" s="113" t="s">
        <v>1126</v>
      </c>
      <c r="L42" s="242">
        <f>基礎データ!$C$6</f>
        <v>0</v>
      </c>
      <c r="M42" s="243"/>
      <c r="N42" s="244"/>
      <c r="O42" s="90"/>
      <c r="P42" s="90" t="s">
        <v>1581</v>
      </c>
      <c r="Q42" s="90">
        <f>COUNTIF(B46:C69,"男子 4×100mR")</f>
        <v>0</v>
      </c>
      <c r="R42" s="22"/>
      <c r="S42" s="23"/>
      <c r="T42" s="22"/>
      <c r="U42" s="22"/>
      <c r="V42" s="22"/>
      <c r="W42" s="22"/>
      <c r="X42" s="22"/>
      <c r="AD42" s="116"/>
      <c r="AE42" s="22"/>
      <c r="AF42" s="22"/>
      <c r="AG42" s="87"/>
      <c r="AH42" s="87"/>
      <c r="AI42" s="94"/>
      <c r="AL42" s="90"/>
      <c r="AM42" s="90"/>
      <c r="AN42" s="90"/>
      <c r="AO42" s="90"/>
      <c r="AP42" s="90"/>
      <c r="AQ42" s="90"/>
      <c r="AR42" s="90"/>
      <c r="AS42" s="90"/>
      <c r="AT42" s="90"/>
      <c r="AU42" s="90"/>
      <c r="AV42" s="90"/>
      <c r="AW42" s="90"/>
      <c r="AX42" s="90"/>
      <c r="AY42" s="90"/>
      <c r="AZ42" s="90"/>
      <c r="BA42" s="90"/>
      <c r="BB42" s="90"/>
      <c r="BC42" s="90"/>
      <c r="BD42" s="90"/>
      <c r="BE42" s="90"/>
      <c r="BF42" s="90"/>
      <c r="BG42" s="90"/>
      <c r="BH42" s="90"/>
      <c r="BI42" s="90"/>
      <c r="BJ42" s="90"/>
      <c r="BK42" s="90"/>
      <c r="BL42" s="90"/>
      <c r="BM42" s="90"/>
      <c r="BN42" s="90"/>
      <c r="BO42" s="90"/>
      <c r="BP42" s="90"/>
      <c r="BQ42" s="90"/>
      <c r="BR42" s="90"/>
      <c r="BS42" s="90"/>
      <c r="BT42" s="90"/>
      <c r="BU42" s="90"/>
      <c r="BV42" s="90"/>
      <c r="BW42" s="90"/>
      <c r="BX42" s="90"/>
      <c r="BY42" s="90"/>
      <c r="BZ42" s="90"/>
      <c r="CA42" s="90"/>
      <c r="CB42" s="90"/>
      <c r="CC42" s="90"/>
      <c r="CD42" s="90"/>
      <c r="CE42" s="90"/>
      <c r="CF42" s="90"/>
      <c r="CG42" s="90"/>
      <c r="CH42" s="90"/>
      <c r="CI42" s="90"/>
      <c r="CJ42" s="90"/>
      <c r="CK42" s="90"/>
      <c r="CL42" s="90"/>
      <c r="CM42" s="90"/>
      <c r="CN42" s="90"/>
      <c r="CO42" s="90"/>
      <c r="CP42" s="90"/>
      <c r="CQ42" s="90"/>
      <c r="CR42" s="90"/>
      <c r="CS42" s="90"/>
      <c r="CT42" s="90"/>
      <c r="CU42" s="90"/>
      <c r="CV42" s="90"/>
      <c r="CW42" s="90"/>
      <c r="CX42" s="90"/>
      <c r="CY42" s="90"/>
      <c r="CZ42" s="90"/>
      <c r="DA42" s="90"/>
      <c r="DB42" s="90"/>
      <c r="DC42" s="90"/>
      <c r="DD42" s="90"/>
      <c r="DE42" s="90"/>
      <c r="DF42" s="90"/>
    </row>
    <row r="43" spans="1:110" s="91" customFormat="1" ht="22.5" customHeight="1">
      <c r="A43" s="179" t="s">
        <v>13</v>
      </c>
      <c r="B43" s="180"/>
      <c r="C43" s="245">
        <f>基礎データ!$C$8</f>
        <v>0</v>
      </c>
      <c r="D43" s="246"/>
      <c r="E43" s="246"/>
      <c r="F43" s="246"/>
      <c r="G43" s="246"/>
      <c r="H43" s="246"/>
      <c r="I43" s="246"/>
      <c r="J43" s="247"/>
      <c r="K43" s="119" t="s">
        <v>1127</v>
      </c>
      <c r="L43" s="248">
        <f>基礎データ!$C$7</f>
        <v>0</v>
      </c>
      <c r="M43" s="249"/>
      <c r="N43" s="250"/>
      <c r="O43" s="90"/>
      <c r="P43" s="90" t="s">
        <v>1582</v>
      </c>
      <c r="Q43" s="90">
        <f>COUNTIF(B46:C69,"女子 4×100mR")</f>
        <v>0</v>
      </c>
      <c r="R43" s="22"/>
      <c r="S43" s="23"/>
      <c r="T43" s="22"/>
      <c r="U43" s="22"/>
      <c r="V43" s="22"/>
      <c r="W43" s="22"/>
      <c r="X43" s="22"/>
      <c r="AD43" s="116"/>
      <c r="AE43" s="22"/>
      <c r="AF43" s="22"/>
      <c r="AG43" s="87"/>
      <c r="AH43" s="87"/>
      <c r="AI43" s="94"/>
      <c r="AL43" s="90"/>
      <c r="AM43" s="90"/>
      <c r="AN43" s="90"/>
      <c r="AO43" s="90"/>
      <c r="AP43" s="90"/>
      <c r="AQ43" s="90"/>
      <c r="AR43" s="90"/>
      <c r="AS43" s="90"/>
      <c r="AT43" s="90"/>
      <c r="AU43" s="90"/>
      <c r="AV43" s="90"/>
      <c r="AW43" s="90"/>
      <c r="AX43" s="90"/>
      <c r="AY43" s="90"/>
      <c r="AZ43" s="90"/>
      <c r="BA43" s="90"/>
      <c r="BB43" s="90"/>
      <c r="BC43" s="90"/>
      <c r="BD43" s="90"/>
      <c r="BE43" s="90"/>
      <c r="BF43" s="90"/>
      <c r="BG43" s="90"/>
      <c r="BH43" s="90"/>
      <c r="BI43" s="90"/>
      <c r="BJ43" s="90"/>
      <c r="BK43" s="90"/>
      <c r="BL43" s="90"/>
      <c r="BM43" s="90"/>
      <c r="BN43" s="90"/>
      <c r="BO43" s="90"/>
      <c r="BP43" s="90"/>
      <c r="BQ43" s="90"/>
      <c r="BR43" s="90"/>
      <c r="BS43" s="90"/>
      <c r="BT43" s="90"/>
      <c r="BU43" s="90"/>
      <c r="BV43" s="90"/>
      <c r="BW43" s="90"/>
      <c r="BX43" s="90"/>
      <c r="BY43" s="90"/>
      <c r="BZ43" s="90"/>
      <c r="CA43" s="90"/>
      <c r="CB43" s="90"/>
      <c r="CC43" s="90"/>
      <c r="CD43" s="90"/>
      <c r="CE43" s="90"/>
      <c r="CF43" s="90"/>
      <c r="CG43" s="90"/>
      <c r="CH43" s="90"/>
      <c r="CI43" s="90"/>
      <c r="CJ43" s="90"/>
      <c r="CK43" s="90"/>
      <c r="CL43" s="90"/>
      <c r="CM43" s="90"/>
      <c r="CN43" s="90"/>
      <c r="CO43" s="90"/>
      <c r="CP43" s="90"/>
      <c r="CQ43" s="90"/>
      <c r="CR43" s="90"/>
      <c r="CS43" s="90"/>
      <c r="CT43" s="90"/>
      <c r="CU43" s="90"/>
      <c r="CV43" s="90"/>
      <c r="CW43" s="90"/>
      <c r="CX43" s="90"/>
      <c r="CY43" s="90"/>
      <c r="CZ43" s="90"/>
      <c r="DA43" s="90"/>
      <c r="DB43" s="90"/>
      <c r="DC43" s="90"/>
      <c r="DD43" s="90"/>
      <c r="DE43" s="90"/>
      <c r="DF43" s="90"/>
    </row>
    <row r="44" spans="1:110" s="91" customFormat="1" ht="17.25" customHeight="1">
      <c r="A44" s="172"/>
      <c r="B44" s="164" t="s">
        <v>1116</v>
      </c>
      <c r="C44" s="165"/>
      <c r="D44" s="160" t="s">
        <v>1117</v>
      </c>
      <c r="E44" s="164" t="s">
        <v>9</v>
      </c>
      <c r="F44" s="234"/>
      <c r="G44" s="234"/>
      <c r="H44" s="234"/>
      <c r="I44" s="165"/>
      <c r="J44" s="236" t="s">
        <v>1123</v>
      </c>
      <c r="K44" s="237"/>
      <c r="L44" s="237"/>
      <c r="M44" s="238"/>
      <c r="N44" s="192" t="s">
        <v>6</v>
      </c>
      <c r="O44" s="90"/>
      <c r="P44" s="90"/>
      <c r="Q44" s="90"/>
      <c r="R44" s="22"/>
      <c r="S44" s="23"/>
      <c r="T44" s="22"/>
      <c r="U44" s="22"/>
      <c r="V44" s="22"/>
      <c r="W44" s="22"/>
      <c r="X44" s="22"/>
      <c r="Y44" s="22"/>
      <c r="Z44" s="22"/>
      <c r="AA44" s="22"/>
      <c r="AB44" s="37"/>
      <c r="AC44" s="37"/>
      <c r="AD44" s="74"/>
      <c r="AE44" s="22"/>
      <c r="AF44" s="22"/>
      <c r="AG44" s="87"/>
      <c r="AH44" s="87"/>
      <c r="AI44" s="94"/>
      <c r="AL44" s="90"/>
      <c r="AM44" s="90"/>
      <c r="AN44" s="90"/>
      <c r="AO44" s="90"/>
      <c r="AP44" s="90"/>
      <c r="AQ44" s="90"/>
      <c r="AR44" s="90"/>
      <c r="AS44" s="90"/>
      <c r="AT44" s="90"/>
      <c r="AU44" s="90"/>
      <c r="AV44" s="90"/>
      <c r="AW44" s="90"/>
      <c r="AX44" s="90"/>
      <c r="AY44" s="90"/>
      <c r="AZ44" s="90"/>
      <c r="BA44" s="90"/>
      <c r="BB44" s="90"/>
      <c r="BC44" s="90"/>
      <c r="BD44" s="90"/>
      <c r="BE44" s="90"/>
      <c r="BF44" s="90"/>
      <c r="BG44" s="90"/>
      <c r="BH44" s="90"/>
      <c r="BI44" s="90"/>
      <c r="BJ44" s="90"/>
      <c r="BK44" s="90"/>
      <c r="BL44" s="90"/>
      <c r="BM44" s="90"/>
      <c r="BN44" s="90"/>
      <c r="BO44" s="90"/>
      <c r="BP44" s="90"/>
      <c r="BQ44" s="90"/>
      <c r="BR44" s="90"/>
      <c r="BS44" s="90"/>
      <c r="BT44" s="90"/>
      <c r="BU44" s="90"/>
      <c r="BV44" s="90"/>
      <c r="BW44" s="90"/>
      <c r="BX44" s="90"/>
      <c r="BY44" s="90"/>
      <c r="BZ44" s="90"/>
      <c r="CA44" s="90"/>
      <c r="CB44" s="90"/>
      <c r="CC44" s="90"/>
      <c r="CD44" s="90"/>
      <c r="CE44" s="90"/>
      <c r="CF44" s="90"/>
      <c r="CG44" s="90"/>
      <c r="CH44" s="90"/>
      <c r="CI44" s="90"/>
      <c r="CJ44" s="90"/>
      <c r="CK44" s="90"/>
      <c r="CL44" s="90"/>
      <c r="CM44" s="90"/>
      <c r="CN44" s="90"/>
      <c r="CO44" s="90"/>
      <c r="CP44" s="90"/>
      <c r="CQ44" s="90"/>
      <c r="CR44" s="90"/>
      <c r="CS44" s="90"/>
      <c r="CT44" s="90"/>
      <c r="CU44" s="90"/>
      <c r="CV44" s="90"/>
      <c r="CW44" s="90"/>
      <c r="CX44" s="90"/>
      <c r="CY44" s="90"/>
      <c r="CZ44" s="90"/>
      <c r="DA44" s="90"/>
      <c r="DB44" s="90"/>
      <c r="DC44" s="90"/>
      <c r="DD44" s="90"/>
      <c r="DE44" s="90"/>
      <c r="DF44" s="90"/>
    </row>
    <row r="45" spans="1:110" s="91" customFormat="1" ht="17.25" customHeight="1" thickBot="1">
      <c r="A45" s="173"/>
      <c r="B45" s="166"/>
      <c r="C45" s="167"/>
      <c r="D45" s="161"/>
      <c r="E45" s="166"/>
      <c r="F45" s="235"/>
      <c r="G45" s="235"/>
      <c r="H45" s="235"/>
      <c r="I45" s="167"/>
      <c r="J45" s="93" t="s">
        <v>1</v>
      </c>
      <c r="K45" s="93" t="s">
        <v>1124</v>
      </c>
      <c r="L45" s="93" t="s">
        <v>1125</v>
      </c>
      <c r="M45" s="93" t="s">
        <v>3</v>
      </c>
      <c r="N45" s="193"/>
      <c r="O45" s="90"/>
      <c r="P45" s="90"/>
      <c r="Q45" s="90"/>
      <c r="R45" s="20"/>
      <c r="S45" s="21"/>
      <c r="T45" s="20"/>
      <c r="U45" s="20"/>
      <c r="V45" s="20"/>
      <c r="W45" s="20"/>
      <c r="X45" s="20"/>
      <c r="Y45" s="20"/>
      <c r="Z45" s="20"/>
      <c r="AA45" s="20"/>
      <c r="AB45" s="38"/>
      <c r="AC45" s="38"/>
      <c r="AD45" s="72"/>
      <c r="AE45" s="20"/>
      <c r="AF45" s="20"/>
      <c r="AG45" s="87"/>
      <c r="AH45" s="87"/>
      <c r="AL45" s="90"/>
      <c r="AM45" s="90"/>
      <c r="AN45" s="90"/>
      <c r="AO45" s="90"/>
      <c r="AP45" s="90"/>
      <c r="AQ45" s="90"/>
      <c r="AR45" s="90"/>
      <c r="AS45" s="90"/>
      <c r="AT45" s="90"/>
      <c r="AU45" s="90"/>
      <c r="AV45" s="90"/>
      <c r="AW45" s="90"/>
      <c r="AX45" s="90"/>
      <c r="AY45" s="90"/>
      <c r="AZ45" s="90"/>
      <c r="BA45" s="90"/>
      <c r="BB45" s="90"/>
      <c r="BC45" s="90"/>
      <c r="BD45" s="90"/>
      <c r="BE45" s="90"/>
      <c r="BF45" s="90"/>
      <c r="BG45" s="90"/>
      <c r="BH45" s="90"/>
      <c r="BI45" s="90"/>
      <c r="BJ45" s="90"/>
      <c r="BK45" s="90"/>
      <c r="BL45" s="90"/>
      <c r="BM45" s="90"/>
      <c r="BN45" s="90"/>
      <c r="BO45" s="90"/>
      <c r="BP45" s="90"/>
      <c r="BQ45" s="90"/>
      <c r="BR45" s="90"/>
      <c r="BS45" s="90"/>
      <c r="BT45" s="90"/>
      <c r="BU45" s="90"/>
      <c r="BV45" s="90"/>
      <c r="BW45" s="90"/>
      <c r="BX45" s="90"/>
      <c r="BY45" s="90"/>
      <c r="BZ45" s="90"/>
      <c r="CA45" s="90"/>
      <c r="CB45" s="90"/>
      <c r="CC45" s="90"/>
      <c r="CD45" s="90"/>
      <c r="CE45" s="90"/>
      <c r="CF45" s="90"/>
      <c r="CG45" s="90"/>
      <c r="CH45" s="90"/>
      <c r="CI45" s="90"/>
      <c r="CJ45" s="90"/>
      <c r="CK45" s="90"/>
      <c r="CL45" s="90"/>
      <c r="CM45" s="90"/>
      <c r="CN45" s="90"/>
      <c r="CO45" s="90"/>
      <c r="CP45" s="90"/>
      <c r="CQ45" s="90"/>
      <c r="CR45" s="90"/>
      <c r="CS45" s="90"/>
      <c r="CT45" s="90"/>
      <c r="CU45" s="90"/>
      <c r="CV45" s="90"/>
      <c r="CW45" s="90"/>
      <c r="CX45" s="90"/>
      <c r="CY45" s="90"/>
      <c r="CZ45" s="90"/>
      <c r="DA45" s="90"/>
      <c r="DB45" s="90"/>
      <c r="DC45" s="90"/>
      <c r="DD45" s="90"/>
      <c r="DE45" s="90"/>
      <c r="DF45" s="90"/>
    </row>
    <row r="46" spans="1:110" s="91" customFormat="1" ht="22.5" customHeight="1" thickTop="1">
      <c r="A46" s="228">
        <v>5</v>
      </c>
      <c r="B46" s="229"/>
      <c r="C46" s="230"/>
      <c r="D46" s="232"/>
      <c r="E46" s="231"/>
      <c r="F46" s="207" t="s">
        <v>502</v>
      </c>
      <c r="G46" s="233"/>
      <c r="H46" s="207" t="s">
        <v>501</v>
      </c>
      <c r="I46" s="208"/>
      <c r="J46" s="28"/>
      <c r="K46" s="28"/>
      <c r="L46" s="28"/>
      <c r="M46" s="28"/>
      <c r="N46" s="29"/>
      <c r="O46" s="90"/>
      <c r="P46" s="90"/>
      <c r="Q46" s="90"/>
      <c r="R46" s="2" t="str">
        <f t="shared" ref="R46:R51" si="21">IF(ISBLANK(J46),"",VLOOKUP(CONCATENATE($AB$4,LEFT($B$46,1)),$R$120:$S$129,2,FALSE)+J46*100)</f>
        <v/>
      </c>
      <c r="S46" s="25" t="str">
        <f t="shared" ref="S46:S51" si="22">IF(ISBLANK(J46),"",$B$46)</f>
        <v/>
      </c>
      <c r="T46" s="1" t="str">
        <f>IF($S46="","",VLOOKUP($S46,'(種目・作業用)'!$A$2:$D$46,2,FALSE))</f>
        <v/>
      </c>
      <c r="U46" s="1" t="str">
        <f>IF($S46="","",VLOOKUP($S46,'(種目・作業用)'!$A$2:$D$46,3,FALSE))</f>
        <v/>
      </c>
      <c r="V46" s="1" t="str">
        <f>IF($S46="","",VLOOKUP($S46,'(種目・作業用)'!$A$2:$D$46,4,FALSE))</f>
        <v/>
      </c>
      <c r="W46" s="26" t="str">
        <f>IF(ISNUMBER(R46),IF(LEN(E46)=1,CONCATENATE(E46,G46,I46),CONCATENATE("0",G46,I46)),"")</f>
        <v/>
      </c>
      <c r="X46" s="2" t="str">
        <f>V46</f>
        <v/>
      </c>
      <c r="Y46" s="2" t="str">
        <f t="shared" ref="Y46:Y69" si="23">IF(ISBLANK(J46),"",J46)</f>
        <v/>
      </c>
      <c r="Z46" s="2" t="str">
        <f t="shared" ref="Z46:Z69" si="24">IF(ISNUMBER(Y46),IF(ISBLANK(M46),AI46,CONCATENATE(AI46,"(",M46,")")),"")</f>
        <v/>
      </c>
      <c r="AA46" s="2" t="str">
        <f t="shared" ref="AA46:AA69" si="25">IF(ISNUMBER(Y46),L46,"")</f>
        <v/>
      </c>
      <c r="AB46" s="34" t="str">
        <f>IF(ISNUMBER(Y46),VLOOKUP(AG46,$AG$119:$AH$166,2,FALSE),"")</f>
        <v/>
      </c>
      <c r="AC46" s="35" t="str">
        <f>IF(ISNUMBER(Y46),$AC$4,"")</f>
        <v/>
      </c>
      <c r="AD46" s="73" t="str">
        <f t="shared" ref="AD46:AD51" si="26">IF(ISBLANK(J46),"",IF(LEFT($B$46,1)="男",1,2))</f>
        <v/>
      </c>
      <c r="AE46" s="2"/>
      <c r="AF46" s="2" t="str">
        <f t="shared" ref="AF46:AF69" si="27">IF(ISNUMBER(Y46),$AA$4,"")</f>
        <v/>
      </c>
      <c r="AG46" s="96" t="s">
        <v>903</v>
      </c>
      <c r="AH46" s="87"/>
      <c r="AI46" s="94" t="str">
        <f t="shared" si="10"/>
        <v>　</v>
      </c>
      <c r="AL46" s="90"/>
      <c r="AM46" s="90"/>
      <c r="AN46" s="90"/>
      <c r="AO46" s="90"/>
      <c r="AP46" s="90"/>
      <c r="AQ46" s="90"/>
      <c r="AR46" s="90"/>
      <c r="AS46" s="90"/>
      <c r="AT46" s="90"/>
      <c r="AU46" s="90"/>
      <c r="AV46" s="90"/>
      <c r="AW46" s="90"/>
      <c r="AX46" s="90"/>
      <c r="AY46" s="90"/>
      <c r="AZ46" s="90"/>
      <c r="BA46" s="90"/>
      <c r="BB46" s="90"/>
      <c r="BC46" s="90"/>
      <c r="BD46" s="90"/>
      <c r="BE46" s="90"/>
      <c r="BF46" s="90"/>
      <c r="BG46" s="90"/>
      <c r="BH46" s="90"/>
      <c r="BI46" s="90"/>
      <c r="BJ46" s="90"/>
      <c r="BK46" s="90"/>
      <c r="BL46" s="90"/>
      <c r="BM46" s="90"/>
      <c r="BN46" s="90"/>
      <c r="BO46" s="90"/>
      <c r="BP46" s="90"/>
      <c r="BQ46" s="90"/>
      <c r="BR46" s="90"/>
      <c r="BS46" s="90"/>
      <c r="BT46" s="90"/>
      <c r="BU46" s="90"/>
      <c r="BV46" s="90"/>
      <c r="BW46" s="90"/>
      <c r="BX46" s="90"/>
      <c r="BY46" s="90"/>
      <c r="BZ46" s="90"/>
      <c r="CA46" s="90"/>
      <c r="CB46" s="90"/>
      <c r="CC46" s="90"/>
      <c r="CD46" s="90"/>
      <c r="CE46" s="90"/>
      <c r="CF46" s="90"/>
      <c r="CG46" s="90"/>
      <c r="CH46" s="90"/>
      <c r="CI46" s="90"/>
      <c r="CJ46" s="90"/>
      <c r="CK46" s="90"/>
      <c r="CL46" s="90"/>
      <c r="CM46" s="90"/>
      <c r="CN46" s="90"/>
      <c r="CO46" s="90"/>
      <c r="CP46" s="90"/>
      <c r="CQ46" s="90"/>
      <c r="CR46" s="90"/>
      <c r="CS46" s="90"/>
      <c r="CT46" s="90"/>
      <c r="CU46" s="90"/>
      <c r="CV46" s="90"/>
      <c r="CW46" s="90"/>
      <c r="CX46" s="90"/>
      <c r="CY46" s="90"/>
      <c r="CZ46" s="90"/>
      <c r="DA46" s="90"/>
      <c r="DB46" s="90"/>
      <c r="DC46" s="90"/>
      <c r="DD46" s="90"/>
      <c r="DE46" s="90"/>
      <c r="DF46" s="90"/>
    </row>
    <row r="47" spans="1:110" s="91" customFormat="1" ht="22.5" customHeight="1">
      <c r="A47" s="211"/>
      <c r="B47" s="215"/>
      <c r="C47" s="216"/>
      <c r="D47" s="220"/>
      <c r="E47" s="223"/>
      <c r="F47" s="202"/>
      <c r="G47" s="226"/>
      <c r="H47" s="202"/>
      <c r="I47" s="205"/>
      <c r="J47" s="12"/>
      <c r="K47" s="12"/>
      <c r="L47" s="12"/>
      <c r="M47" s="12"/>
      <c r="N47" s="16"/>
      <c r="O47" s="90"/>
      <c r="P47" s="90"/>
      <c r="Q47" s="90"/>
      <c r="R47" s="2" t="str">
        <f t="shared" si="21"/>
        <v/>
      </c>
      <c r="S47" s="25" t="str">
        <f t="shared" si="22"/>
        <v/>
      </c>
      <c r="T47" s="1" t="str">
        <f>IF($S47="","",VLOOKUP($S47,'(種目・作業用)'!$A$2:$D$46,2,FALSE))</f>
        <v/>
      </c>
      <c r="U47" s="1" t="str">
        <f>IF($S47="","",VLOOKUP($S47,'(種目・作業用)'!$A$2:$D$46,3,FALSE))</f>
        <v/>
      </c>
      <c r="V47" s="1" t="str">
        <f>IF($S47="","",VLOOKUP($S47,'(種目・作業用)'!$A$2:$D$46,4,FALSE))</f>
        <v/>
      </c>
      <c r="W47" s="26"/>
      <c r="X47" s="2" t="str">
        <f t="shared" ref="X47:X69" si="28">V47</f>
        <v/>
      </c>
      <c r="Y47" s="2" t="str">
        <f t="shared" si="23"/>
        <v/>
      </c>
      <c r="Z47" s="2" t="str">
        <f t="shared" si="24"/>
        <v/>
      </c>
      <c r="AA47" s="2" t="str">
        <f t="shared" si="25"/>
        <v/>
      </c>
      <c r="AB47" s="34" t="str">
        <f t="shared" ref="AB47:AB69" si="29">IF(ISNUMBER(Y47),VLOOKUP(AG47,$AG$119:$AH$166,2,FALSE),"")</f>
        <v/>
      </c>
      <c r="AC47" s="35" t="str">
        <f t="shared" ref="AC47:AC69" si="30">IF(ISNUMBER(Y47),$AC$4,"")</f>
        <v/>
      </c>
      <c r="AD47" s="73" t="str">
        <f t="shared" si="26"/>
        <v/>
      </c>
      <c r="AE47" s="2"/>
      <c r="AF47" s="2" t="str">
        <f t="shared" si="27"/>
        <v/>
      </c>
      <c r="AG47" s="96" t="s">
        <v>903</v>
      </c>
      <c r="AH47" s="87"/>
      <c r="AI47" s="94" t="str">
        <f t="shared" si="10"/>
        <v>　</v>
      </c>
      <c r="AL47" s="90"/>
      <c r="AM47" s="90"/>
      <c r="AN47" s="90"/>
      <c r="AO47" s="90"/>
      <c r="AP47" s="90"/>
      <c r="AQ47" s="90"/>
      <c r="AR47" s="90"/>
      <c r="AS47" s="90"/>
      <c r="AT47" s="90"/>
      <c r="AU47" s="90"/>
      <c r="AV47" s="90"/>
      <c r="AW47" s="90"/>
      <c r="AX47" s="90"/>
      <c r="AY47" s="90"/>
      <c r="AZ47" s="90"/>
      <c r="BA47" s="90"/>
      <c r="BB47" s="90"/>
      <c r="BC47" s="90"/>
      <c r="BD47" s="90"/>
      <c r="BE47" s="90"/>
      <c r="BF47" s="90"/>
      <c r="BG47" s="90"/>
      <c r="BH47" s="90"/>
      <c r="BI47" s="90"/>
      <c r="BJ47" s="90"/>
      <c r="BK47" s="90"/>
      <c r="BL47" s="90"/>
      <c r="BM47" s="90"/>
      <c r="BN47" s="90"/>
      <c r="BO47" s="90"/>
      <c r="BP47" s="90"/>
      <c r="BQ47" s="90"/>
      <c r="BR47" s="90"/>
      <c r="BS47" s="90"/>
      <c r="BT47" s="90"/>
      <c r="BU47" s="90"/>
      <c r="BV47" s="90"/>
      <c r="BW47" s="90"/>
      <c r="BX47" s="90"/>
      <c r="BY47" s="90"/>
      <c r="BZ47" s="90"/>
      <c r="CA47" s="90"/>
      <c r="CB47" s="90"/>
      <c r="CC47" s="90"/>
      <c r="CD47" s="90"/>
      <c r="CE47" s="90"/>
      <c r="CF47" s="90"/>
      <c r="CG47" s="90"/>
      <c r="CH47" s="90"/>
      <c r="CI47" s="90"/>
      <c r="CJ47" s="90"/>
      <c r="CK47" s="90"/>
      <c r="CL47" s="90"/>
      <c r="CM47" s="90"/>
      <c r="CN47" s="90"/>
      <c r="CO47" s="90"/>
      <c r="CP47" s="90"/>
      <c r="CQ47" s="90"/>
      <c r="CR47" s="90"/>
      <c r="CS47" s="90"/>
      <c r="CT47" s="90"/>
      <c r="CU47" s="90"/>
      <c r="CV47" s="90"/>
      <c r="CW47" s="90"/>
      <c r="CX47" s="90"/>
      <c r="CY47" s="90"/>
      <c r="CZ47" s="90"/>
      <c r="DA47" s="90"/>
      <c r="DB47" s="90"/>
      <c r="DC47" s="90"/>
      <c r="DD47" s="90"/>
      <c r="DE47" s="90"/>
      <c r="DF47" s="90"/>
    </row>
    <row r="48" spans="1:110" s="91" customFormat="1" ht="22.5" customHeight="1">
      <c r="A48" s="211"/>
      <c r="B48" s="215"/>
      <c r="C48" s="216"/>
      <c r="D48" s="220"/>
      <c r="E48" s="223"/>
      <c r="F48" s="202"/>
      <c r="G48" s="226"/>
      <c r="H48" s="202"/>
      <c r="I48" s="205"/>
      <c r="J48" s="12"/>
      <c r="K48" s="12"/>
      <c r="L48" s="12"/>
      <c r="M48" s="12"/>
      <c r="N48" s="16"/>
      <c r="O48" s="90"/>
      <c r="P48" s="90"/>
      <c r="Q48" s="90"/>
      <c r="R48" s="2" t="str">
        <f t="shared" si="21"/>
        <v/>
      </c>
      <c r="S48" s="25" t="str">
        <f t="shared" si="22"/>
        <v/>
      </c>
      <c r="T48" s="1" t="str">
        <f>IF($S48="","",VLOOKUP($S48,'(種目・作業用)'!$A$2:$D$46,2,FALSE))</f>
        <v/>
      </c>
      <c r="U48" s="1" t="str">
        <f>IF($S48="","",VLOOKUP($S48,'(種目・作業用)'!$A$2:$D$46,3,FALSE))</f>
        <v/>
      </c>
      <c r="V48" s="1" t="str">
        <f>IF($S48="","",VLOOKUP($S48,'(種目・作業用)'!$A$2:$D$46,4,FALSE))</f>
        <v/>
      </c>
      <c r="W48" s="26"/>
      <c r="X48" s="2" t="str">
        <f t="shared" si="28"/>
        <v/>
      </c>
      <c r="Y48" s="2" t="str">
        <f t="shared" si="23"/>
        <v/>
      </c>
      <c r="Z48" s="2" t="str">
        <f t="shared" si="24"/>
        <v/>
      </c>
      <c r="AA48" s="2" t="str">
        <f t="shared" si="25"/>
        <v/>
      </c>
      <c r="AB48" s="34" t="str">
        <f t="shared" si="29"/>
        <v/>
      </c>
      <c r="AC48" s="35" t="str">
        <f t="shared" si="30"/>
        <v/>
      </c>
      <c r="AD48" s="73" t="str">
        <f t="shared" si="26"/>
        <v/>
      </c>
      <c r="AE48" s="2"/>
      <c r="AF48" s="2" t="str">
        <f t="shared" si="27"/>
        <v/>
      </c>
      <c r="AG48" s="96" t="s">
        <v>903</v>
      </c>
      <c r="AH48" s="87"/>
      <c r="AI48" s="94" t="str">
        <f t="shared" si="10"/>
        <v>　</v>
      </c>
      <c r="AL48" s="90"/>
      <c r="AM48" s="90"/>
      <c r="AN48" s="90"/>
      <c r="AO48" s="90"/>
      <c r="AP48" s="90"/>
      <c r="AQ48" s="90"/>
      <c r="AR48" s="90"/>
      <c r="AS48" s="90"/>
      <c r="AT48" s="90"/>
      <c r="AU48" s="90"/>
      <c r="AV48" s="90"/>
      <c r="AW48" s="90"/>
      <c r="AX48" s="90"/>
      <c r="AY48" s="90"/>
      <c r="AZ48" s="90"/>
      <c r="BA48" s="90"/>
      <c r="BB48" s="90"/>
      <c r="BC48" s="90"/>
      <c r="BD48" s="90"/>
      <c r="BE48" s="90"/>
      <c r="BF48" s="90"/>
      <c r="BG48" s="90"/>
      <c r="BH48" s="90"/>
      <c r="BI48" s="90"/>
      <c r="BJ48" s="90"/>
      <c r="BK48" s="90"/>
      <c r="BL48" s="90"/>
      <c r="BM48" s="90"/>
      <c r="BN48" s="90"/>
      <c r="BO48" s="90"/>
      <c r="BP48" s="90"/>
      <c r="BQ48" s="90"/>
      <c r="BR48" s="90"/>
      <c r="BS48" s="90"/>
      <c r="BT48" s="90"/>
      <c r="BU48" s="90"/>
      <c r="BV48" s="90"/>
      <c r="BW48" s="90"/>
      <c r="BX48" s="90"/>
      <c r="BY48" s="90"/>
      <c r="BZ48" s="90"/>
      <c r="CA48" s="90"/>
      <c r="CB48" s="90"/>
      <c r="CC48" s="90"/>
      <c r="CD48" s="90"/>
      <c r="CE48" s="90"/>
      <c r="CF48" s="90"/>
      <c r="CG48" s="90"/>
      <c r="CH48" s="90"/>
      <c r="CI48" s="90"/>
      <c r="CJ48" s="90"/>
      <c r="CK48" s="90"/>
      <c r="CL48" s="90"/>
      <c r="CM48" s="90"/>
      <c r="CN48" s="90"/>
      <c r="CO48" s="90"/>
      <c r="CP48" s="90"/>
      <c r="CQ48" s="90"/>
      <c r="CR48" s="90"/>
      <c r="CS48" s="90"/>
      <c r="CT48" s="90"/>
      <c r="CU48" s="90"/>
      <c r="CV48" s="90"/>
      <c r="CW48" s="90"/>
      <c r="CX48" s="90"/>
      <c r="CY48" s="90"/>
      <c r="CZ48" s="90"/>
      <c r="DA48" s="90"/>
      <c r="DB48" s="90"/>
      <c r="DC48" s="90"/>
      <c r="DD48" s="90"/>
      <c r="DE48" s="90"/>
      <c r="DF48" s="90"/>
    </row>
    <row r="49" spans="1:110" s="91" customFormat="1" ht="22.5" customHeight="1">
      <c r="A49" s="211"/>
      <c r="B49" s="215"/>
      <c r="C49" s="216"/>
      <c r="D49" s="220"/>
      <c r="E49" s="223"/>
      <c r="F49" s="202"/>
      <c r="G49" s="226"/>
      <c r="H49" s="202"/>
      <c r="I49" s="205"/>
      <c r="J49" s="12"/>
      <c r="K49" s="12"/>
      <c r="L49" s="12"/>
      <c r="M49" s="12"/>
      <c r="N49" s="16"/>
      <c r="O49" s="90"/>
      <c r="P49" s="90"/>
      <c r="Q49" s="90"/>
      <c r="R49" s="2" t="str">
        <f t="shared" si="21"/>
        <v/>
      </c>
      <c r="S49" s="25" t="str">
        <f t="shared" si="22"/>
        <v/>
      </c>
      <c r="T49" s="1" t="str">
        <f>IF($S49="","",VLOOKUP($S49,'(種目・作業用)'!$A$2:$D$46,2,FALSE))</f>
        <v/>
      </c>
      <c r="U49" s="1" t="str">
        <f>IF($S49="","",VLOOKUP($S49,'(種目・作業用)'!$A$2:$D$46,3,FALSE))</f>
        <v/>
      </c>
      <c r="V49" s="1" t="str">
        <f>IF($S49="","",VLOOKUP($S49,'(種目・作業用)'!$A$2:$D$46,4,FALSE))</f>
        <v/>
      </c>
      <c r="W49" s="26"/>
      <c r="X49" s="2" t="str">
        <f t="shared" si="28"/>
        <v/>
      </c>
      <c r="Y49" s="2" t="str">
        <f t="shared" si="23"/>
        <v/>
      </c>
      <c r="Z49" s="2" t="str">
        <f t="shared" si="24"/>
        <v/>
      </c>
      <c r="AA49" s="2" t="str">
        <f t="shared" si="25"/>
        <v/>
      </c>
      <c r="AB49" s="34" t="str">
        <f t="shared" si="29"/>
        <v/>
      </c>
      <c r="AC49" s="35" t="str">
        <f t="shared" si="30"/>
        <v/>
      </c>
      <c r="AD49" s="73" t="str">
        <f t="shared" si="26"/>
        <v/>
      </c>
      <c r="AE49" s="2"/>
      <c r="AF49" s="2" t="str">
        <f t="shared" si="27"/>
        <v/>
      </c>
      <c r="AG49" s="96" t="s">
        <v>903</v>
      </c>
      <c r="AH49" s="87"/>
      <c r="AI49" s="94" t="str">
        <f t="shared" si="10"/>
        <v>　</v>
      </c>
      <c r="AL49" s="90"/>
      <c r="AM49" s="90"/>
      <c r="AN49" s="90"/>
      <c r="AO49" s="90"/>
      <c r="AP49" s="90"/>
      <c r="AQ49" s="90"/>
      <c r="AR49" s="90"/>
      <c r="AS49" s="90"/>
      <c r="AT49" s="90"/>
      <c r="AU49" s="90"/>
      <c r="AV49" s="90"/>
      <c r="AW49" s="90"/>
      <c r="AX49" s="90"/>
      <c r="AY49" s="90"/>
      <c r="AZ49" s="90"/>
      <c r="BA49" s="90"/>
      <c r="BB49" s="90"/>
      <c r="BC49" s="90"/>
      <c r="BD49" s="90"/>
      <c r="BE49" s="90"/>
      <c r="BF49" s="90"/>
      <c r="BG49" s="90"/>
      <c r="BH49" s="90"/>
      <c r="BI49" s="90"/>
      <c r="BJ49" s="90"/>
      <c r="BK49" s="90"/>
      <c r="BL49" s="90"/>
      <c r="BM49" s="90"/>
      <c r="BN49" s="90"/>
      <c r="BO49" s="90"/>
      <c r="BP49" s="90"/>
      <c r="BQ49" s="90"/>
      <c r="BR49" s="90"/>
      <c r="BS49" s="90"/>
      <c r="BT49" s="90"/>
      <c r="BU49" s="90"/>
      <c r="BV49" s="90"/>
      <c r="BW49" s="90"/>
      <c r="BX49" s="90"/>
      <c r="BY49" s="90"/>
      <c r="BZ49" s="90"/>
      <c r="CA49" s="90"/>
      <c r="CB49" s="90"/>
      <c r="CC49" s="90"/>
      <c r="CD49" s="90"/>
      <c r="CE49" s="90"/>
      <c r="CF49" s="90"/>
      <c r="CG49" s="90"/>
      <c r="CH49" s="90"/>
      <c r="CI49" s="90"/>
      <c r="CJ49" s="90"/>
      <c r="CK49" s="90"/>
      <c r="CL49" s="90"/>
      <c r="CM49" s="90"/>
      <c r="CN49" s="90"/>
      <c r="CO49" s="90"/>
      <c r="CP49" s="90"/>
      <c r="CQ49" s="90"/>
      <c r="CR49" s="90"/>
      <c r="CS49" s="90"/>
      <c r="CT49" s="90"/>
      <c r="CU49" s="90"/>
      <c r="CV49" s="90"/>
      <c r="CW49" s="90"/>
      <c r="CX49" s="90"/>
      <c r="CY49" s="90"/>
      <c r="CZ49" s="90"/>
      <c r="DA49" s="90"/>
      <c r="DB49" s="90"/>
      <c r="DC49" s="90"/>
      <c r="DD49" s="90"/>
      <c r="DE49" s="90"/>
      <c r="DF49" s="90"/>
    </row>
    <row r="50" spans="1:110" s="91" customFormat="1" ht="22.5" customHeight="1">
      <c r="A50" s="211"/>
      <c r="B50" s="215"/>
      <c r="C50" s="216"/>
      <c r="D50" s="220"/>
      <c r="E50" s="223"/>
      <c r="F50" s="202"/>
      <c r="G50" s="226"/>
      <c r="H50" s="202"/>
      <c r="I50" s="205"/>
      <c r="J50" s="12"/>
      <c r="K50" s="12"/>
      <c r="L50" s="12"/>
      <c r="M50" s="12"/>
      <c r="N50" s="16"/>
      <c r="O50" s="90"/>
      <c r="P50" s="90"/>
      <c r="Q50" s="90"/>
      <c r="R50" s="2" t="str">
        <f t="shared" si="21"/>
        <v/>
      </c>
      <c r="S50" s="25" t="str">
        <f t="shared" si="22"/>
        <v/>
      </c>
      <c r="T50" s="1" t="str">
        <f>IF($S50="","",VLOOKUP($S50,'(種目・作業用)'!$A$2:$D$46,2,FALSE))</f>
        <v/>
      </c>
      <c r="U50" s="1" t="str">
        <f>IF($S50="","",VLOOKUP($S50,'(種目・作業用)'!$A$2:$D$46,3,FALSE))</f>
        <v/>
      </c>
      <c r="V50" s="1" t="str">
        <f>IF($S50="","",VLOOKUP($S50,'(種目・作業用)'!$A$2:$D$46,4,FALSE))</f>
        <v/>
      </c>
      <c r="W50" s="26"/>
      <c r="X50" s="2" t="str">
        <f t="shared" si="28"/>
        <v/>
      </c>
      <c r="Y50" s="2" t="str">
        <f t="shared" si="23"/>
        <v/>
      </c>
      <c r="Z50" s="2" t="str">
        <f t="shared" si="24"/>
        <v/>
      </c>
      <c r="AA50" s="2" t="str">
        <f t="shared" si="25"/>
        <v/>
      </c>
      <c r="AB50" s="34" t="str">
        <f t="shared" si="29"/>
        <v/>
      </c>
      <c r="AC50" s="35" t="str">
        <f t="shared" si="30"/>
        <v/>
      </c>
      <c r="AD50" s="73" t="str">
        <f t="shared" si="26"/>
        <v/>
      </c>
      <c r="AE50" s="2"/>
      <c r="AF50" s="2" t="str">
        <f t="shared" si="27"/>
        <v/>
      </c>
      <c r="AG50" s="96" t="s">
        <v>903</v>
      </c>
      <c r="AH50" s="87"/>
      <c r="AI50" s="94" t="str">
        <f t="shared" si="10"/>
        <v>　</v>
      </c>
      <c r="AL50" s="90"/>
      <c r="AM50" s="90"/>
      <c r="AN50" s="90"/>
      <c r="AO50" s="90"/>
      <c r="AP50" s="90"/>
      <c r="AQ50" s="90"/>
      <c r="AR50" s="90"/>
      <c r="AS50" s="90"/>
      <c r="AT50" s="90"/>
      <c r="AU50" s="90"/>
      <c r="AV50" s="90"/>
      <c r="AW50" s="90"/>
      <c r="AX50" s="90"/>
      <c r="AY50" s="90"/>
      <c r="AZ50" s="90"/>
      <c r="BA50" s="90"/>
      <c r="BB50" s="90"/>
      <c r="BC50" s="90"/>
      <c r="BD50" s="90"/>
      <c r="BE50" s="90"/>
      <c r="BF50" s="90"/>
      <c r="BG50" s="90"/>
      <c r="BH50" s="90"/>
      <c r="BI50" s="90"/>
      <c r="BJ50" s="90"/>
      <c r="BK50" s="90"/>
      <c r="BL50" s="90"/>
      <c r="BM50" s="90"/>
      <c r="BN50" s="90"/>
      <c r="BO50" s="90"/>
      <c r="BP50" s="90"/>
      <c r="BQ50" s="90"/>
      <c r="BR50" s="90"/>
      <c r="BS50" s="90"/>
      <c r="BT50" s="90"/>
      <c r="BU50" s="90"/>
      <c r="BV50" s="90"/>
      <c r="BW50" s="90"/>
      <c r="BX50" s="90"/>
      <c r="BY50" s="90"/>
      <c r="BZ50" s="90"/>
      <c r="CA50" s="90"/>
      <c r="CB50" s="90"/>
      <c r="CC50" s="90"/>
      <c r="CD50" s="90"/>
      <c r="CE50" s="90"/>
      <c r="CF50" s="90"/>
      <c r="CG50" s="90"/>
      <c r="CH50" s="90"/>
      <c r="CI50" s="90"/>
      <c r="CJ50" s="90"/>
      <c r="CK50" s="90"/>
      <c r="CL50" s="90"/>
      <c r="CM50" s="90"/>
      <c r="CN50" s="90"/>
      <c r="CO50" s="90"/>
      <c r="CP50" s="90"/>
      <c r="CQ50" s="90"/>
      <c r="CR50" s="90"/>
      <c r="CS50" s="90"/>
      <c r="CT50" s="90"/>
      <c r="CU50" s="90"/>
      <c r="CV50" s="90"/>
      <c r="CW50" s="90"/>
      <c r="CX50" s="90"/>
      <c r="CY50" s="90"/>
      <c r="CZ50" s="90"/>
      <c r="DA50" s="90"/>
      <c r="DB50" s="90"/>
      <c r="DC50" s="90"/>
      <c r="DD50" s="90"/>
      <c r="DE50" s="90"/>
      <c r="DF50" s="90"/>
    </row>
    <row r="51" spans="1:110" s="91" customFormat="1" ht="22.5" customHeight="1">
      <c r="A51" s="212"/>
      <c r="B51" s="217"/>
      <c r="C51" s="218"/>
      <c r="D51" s="221"/>
      <c r="E51" s="224"/>
      <c r="F51" s="203"/>
      <c r="G51" s="227"/>
      <c r="H51" s="203"/>
      <c r="I51" s="206"/>
      <c r="J51" s="30"/>
      <c r="K51" s="30"/>
      <c r="L51" s="30"/>
      <c r="M51" s="30"/>
      <c r="N51" s="31"/>
      <c r="O51" s="90"/>
      <c r="P51" s="90"/>
      <c r="Q51" s="90"/>
      <c r="R51" s="2" t="str">
        <f t="shared" si="21"/>
        <v/>
      </c>
      <c r="S51" s="25" t="str">
        <f t="shared" si="22"/>
        <v/>
      </c>
      <c r="T51" s="1" t="str">
        <f>IF($S51="","",VLOOKUP($S51,'(種目・作業用)'!$A$2:$D$46,2,FALSE))</f>
        <v/>
      </c>
      <c r="U51" s="1" t="str">
        <f>IF($S51="","",VLOOKUP($S51,'(種目・作業用)'!$A$2:$D$46,3,FALSE))</f>
        <v/>
      </c>
      <c r="V51" s="1" t="str">
        <f>IF($S51="","",VLOOKUP($S51,'(種目・作業用)'!$A$2:$D$46,4,FALSE))</f>
        <v/>
      </c>
      <c r="W51" s="26"/>
      <c r="X51" s="2" t="str">
        <f t="shared" si="28"/>
        <v/>
      </c>
      <c r="Y51" s="2" t="str">
        <f t="shared" si="23"/>
        <v/>
      </c>
      <c r="Z51" s="2" t="str">
        <f t="shared" si="24"/>
        <v/>
      </c>
      <c r="AA51" s="2" t="str">
        <f t="shared" si="25"/>
        <v/>
      </c>
      <c r="AB51" s="34" t="str">
        <f t="shared" si="29"/>
        <v/>
      </c>
      <c r="AC51" s="35" t="str">
        <f t="shared" si="30"/>
        <v/>
      </c>
      <c r="AD51" s="73" t="str">
        <f t="shared" si="26"/>
        <v/>
      </c>
      <c r="AE51" s="2"/>
      <c r="AF51" s="2" t="str">
        <f t="shared" si="27"/>
        <v/>
      </c>
      <c r="AG51" s="96" t="s">
        <v>903</v>
      </c>
      <c r="AH51" s="87"/>
      <c r="AI51" s="94" t="str">
        <f t="shared" si="10"/>
        <v>　</v>
      </c>
      <c r="AL51" s="90"/>
      <c r="AM51" s="90"/>
      <c r="AN51" s="90"/>
      <c r="AO51" s="90"/>
      <c r="AP51" s="90"/>
      <c r="AQ51" s="90"/>
      <c r="AR51" s="90"/>
      <c r="AS51" s="90"/>
      <c r="AT51" s="90"/>
      <c r="AU51" s="90"/>
      <c r="AV51" s="90"/>
      <c r="AW51" s="90"/>
      <c r="AX51" s="90"/>
      <c r="AY51" s="90"/>
      <c r="AZ51" s="90"/>
      <c r="BA51" s="90"/>
      <c r="BB51" s="90"/>
      <c r="BC51" s="90"/>
      <c r="BD51" s="90"/>
      <c r="BE51" s="90"/>
      <c r="BF51" s="90"/>
      <c r="BG51" s="90"/>
      <c r="BH51" s="90"/>
      <c r="BI51" s="90"/>
      <c r="BJ51" s="90"/>
      <c r="BK51" s="90"/>
      <c r="BL51" s="90"/>
      <c r="BM51" s="90"/>
      <c r="BN51" s="90"/>
      <c r="BO51" s="90"/>
      <c r="BP51" s="90"/>
      <c r="BQ51" s="90"/>
      <c r="BR51" s="90"/>
      <c r="BS51" s="90"/>
      <c r="BT51" s="90"/>
      <c r="BU51" s="90"/>
      <c r="BV51" s="90"/>
      <c r="BW51" s="90"/>
      <c r="BX51" s="90"/>
      <c r="BY51" s="90"/>
      <c r="BZ51" s="90"/>
      <c r="CA51" s="90"/>
      <c r="CB51" s="90"/>
      <c r="CC51" s="90"/>
      <c r="CD51" s="90"/>
      <c r="CE51" s="90"/>
      <c r="CF51" s="90"/>
      <c r="CG51" s="90"/>
      <c r="CH51" s="90"/>
      <c r="CI51" s="90"/>
      <c r="CJ51" s="90"/>
      <c r="CK51" s="90"/>
      <c r="CL51" s="90"/>
      <c r="CM51" s="90"/>
      <c r="CN51" s="90"/>
      <c r="CO51" s="90"/>
      <c r="CP51" s="90"/>
      <c r="CQ51" s="90"/>
      <c r="CR51" s="90"/>
      <c r="CS51" s="90"/>
      <c r="CT51" s="90"/>
      <c r="CU51" s="90"/>
      <c r="CV51" s="90"/>
      <c r="CW51" s="90"/>
      <c r="CX51" s="90"/>
      <c r="CY51" s="90"/>
      <c r="CZ51" s="90"/>
      <c r="DA51" s="90"/>
      <c r="DB51" s="90"/>
      <c r="DC51" s="90"/>
      <c r="DD51" s="90"/>
      <c r="DE51" s="90"/>
      <c r="DF51" s="90"/>
    </row>
    <row r="52" spans="1:110" s="91" customFormat="1" ht="22.5" customHeight="1">
      <c r="A52" s="210">
        <v>6</v>
      </c>
      <c r="B52" s="213"/>
      <c r="C52" s="214"/>
      <c r="D52" s="219"/>
      <c r="E52" s="222"/>
      <c r="F52" s="201" t="s">
        <v>502</v>
      </c>
      <c r="G52" s="225"/>
      <c r="H52" s="201" t="s">
        <v>501</v>
      </c>
      <c r="I52" s="204"/>
      <c r="J52" s="32"/>
      <c r="K52" s="32"/>
      <c r="L52" s="32"/>
      <c r="M52" s="32"/>
      <c r="N52" s="33"/>
      <c r="O52" s="90"/>
      <c r="P52" s="90"/>
      <c r="Q52" s="90"/>
      <c r="R52" s="2" t="str">
        <f t="shared" ref="R52:R57" si="31">IF(ISBLANK(J52),"",VLOOKUP(CONCATENATE($AB$4,LEFT($B$52,1)),$R$120:$S$129,2,FALSE)+J52*100)</f>
        <v/>
      </c>
      <c r="S52" s="25" t="str">
        <f t="shared" ref="S52:S57" si="32">IF(ISBLANK(J52),"",$B$52)</f>
        <v/>
      </c>
      <c r="T52" s="1" t="str">
        <f>IF($S52="","",VLOOKUP($S52,'(種目・作業用)'!$A$2:$D$46,2,FALSE))</f>
        <v/>
      </c>
      <c r="U52" s="1" t="str">
        <f>IF($S52="","",VLOOKUP($S52,'(種目・作業用)'!$A$2:$D$46,3,FALSE))</f>
        <v/>
      </c>
      <c r="V52" s="1" t="str">
        <f>IF($S52="","",VLOOKUP($S52,'(種目・作業用)'!$A$2:$D$46,4,FALSE))</f>
        <v/>
      </c>
      <c r="W52" s="26" t="str">
        <f>IF(ISNUMBER(R52),IF(LEN(E52)=1,CONCATENATE(E52,G52,I52),CONCATENATE("0",G52,I52)),"")</f>
        <v/>
      </c>
      <c r="X52" s="2" t="str">
        <f t="shared" si="28"/>
        <v/>
      </c>
      <c r="Y52" s="2" t="str">
        <f t="shared" si="23"/>
        <v/>
      </c>
      <c r="Z52" s="2" t="str">
        <f t="shared" si="24"/>
        <v/>
      </c>
      <c r="AA52" s="2" t="str">
        <f t="shared" si="25"/>
        <v/>
      </c>
      <c r="AB52" s="34" t="str">
        <f t="shared" si="29"/>
        <v/>
      </c>
      <c r="AC52" s="35" t="str">
        <f t="shared" si="30"/>
        <v/>
      </c>
      <c r="AD52" s="73" t="str">
        <f t="shared" ref="AD52:AD57" si="33">IF(ISBLANK(J52),"",IF(LEFT($B$52,1)="男",1,2))</f>
        <v/>
      </c>
      <c r="AE52" s="2"/>
      <c r="AF52" s="2" t="str">
        <f t="shared" si="27"/>
        <v/>
      </c>
      <c r="AG52" s="96" t="s">
        <v>903</v>
      </c>
      <c r="AH52" s="87"/>
      <c r="AI52" s="94" t="str">
        <f t="shared" si="10"/>
        <v>　</v>
      </c>
      <c r="AL52" s="90"/>
      <c r="AM52" s="90"/>
      <c r="AN52" s="90"/>
      <c r="AO52" s="90"/>
      <c r="AP52" s="90"/>
      <c r="AQ52" s="90"/>
      <c r="AR52" s="90"/>
      <c r="AS52" s="90"/>
      <c r="AT52" s="90"/>
      <c r="AU52" s="90"/>
      <c r="AV52" s="90"/>
      <c r="AW52" s="90"/>
      <c r="AX52" s="90"/>
      <c r="AY52" s="90"/>
      <c r="AZ52" s="90"/>
      <c r="BA52" s="90"/>
      <c r="BB52" s="90"/>
      <c r="BC52" s="90"/>
      <c r="BD52" s="90"/>
      <c r="BE52" s="90"/>
      <c r="BF52" s="90"/>
      <c r="BG52" s="90"/>
      <c r="BH52" s="90"/>
      <c r="BI52" s="90"/>
      <c r="BJ52" s="90"/>
      <c r="BK52" s="90"/>
      <c r="BL52" s="90"/>
      <c r="BM52" s="90"/>
      <c r="BN52" s="90"/>
      <c r="BO52" s="90"/>
      <c r="BP52" s="90"/>
      <c r="BQ52" s="90"/>
      <c r="BR52" s="90"/>
      <c r="BS52" s="90"/>
      <c r="BT52" s="90"/>
      <c r="BU52" s="90"/>
      <c r="BV52" s="90"/>
      <c r="BW52" s="90"/>
      <c r="BX52" s="90"/>
      <c r="BY52" s="90"/>
      <c r="BZ52" s="90"/>
      <c r="CA52" s="90"/>
      <c r="CB52" s="90"/>
      <c r="CC52" s="90"/>
      <c r="CD52" s="90"/>
      <c r="CE52" s="90"/>
      <c r="CF52" s="90"/>
      <c r="CG52" s="90"/>
      <c r="CH52" s="90"/>
      <c r="CI52" s="90"/>
      <c r="CJ52" s="90"/>
      <c r="CK52" s="90"/>
      <c r="CL52" s="90"/>
      <c r="CM52" s="90"/>
      <c r="CN52" s="90"/>
      <c r="CO52" s="90"/>
      <c r="CP52" s="90"/>
      <c r="CQ52" s="90"/>
      <c r="CR52" s="90"/>
      <c r="CS52" s="90"/>
      <c r="CT52" s="90"/>
      <c r="CU52" s="90"/>
      <c r="CV52" s="90"/>
      <c r="CW52" s="90"/>
      <c r="CX52" s="90"/>
      <c r="CY52" s="90"/>
      <c r="CZ52" s="90"/>
      <c r="DA52" s="90"/>
      <c r="DB52" s="90"/>
      <c r="DC52" s="90"/>
      <c r="DD52" s="90"/>
      <c r="DE52" s="90"/>
      <c r="DF52" s="90"/>
    </row>
    <row r="53" spans="1:110" s="91" customFormat="1" ht="22.5" customHeight="1">
      <c r="A53" s="211"/>
      <c r="B53" s="215"/>
      <c r="C53" s="216"/>
      <c r="D53" s="220"/>
      <c r="E53" s="223"/>
      <c r="F53" s="202"/>
      <c r="G53" s="226"/>
      <c r="H53" s="202"/>
      <c r="I53" s="205"/>
      <c r="J53" s="12"/>
      <c r="K53" s="12"/>
      <c r="L53" s="12"/>
      <c r="M53" s="12"/>
      <c r="N53" s="16"/>
      <c r="O53" s="90"/>
      <c r="P53" s="90"/>
      <c r="Q53" s="90"/>
      <c r="R53" s="2" t="str">
        <f t="shared" si="31"/>
        <v/>
      </c>
      <c r="S53" s="25" t="str">
        <f t="shared" si="32"/>
        <v/>
      </c>
      <c r="T53" s="1" t="str">
        <f>IF($S53="","",VLOOKUP($S53,'(種目・作業用)'!$A$2:$D$46,2,FALSE))</f>
        <v/>
      </c>
      <c r="U53" s="1" t="str">
        <f>IF($S53="","",VLOOKUP($S53,'(種目・作業用)'!$A$2:$D$46,3,FALSE))</f>
        <v/>
      </c>
      <c r="V53" s="1" t="str">
        <f>IF($S53="","",VLOOKUP($S53,'(種目・作業用)'!$A$2:$D$46,4,FALSE))</f>
        <v/>
      </c>
      <c r="W53" s="26"/>
      <c r="X53" s="2" t="str">
        <f t="shared" si="28"/>
        <v/>
      </c>
      <c r="Y53" s="2" t="str">
        <f t="shared" si="23"/>
        <v/>
      </c>
      <c r="Z53" s="2" t="str">
        <f t="shared" si="24"/>
        <v/>
      </c>
      <c r="AA53" s="2" t="str">
        <f t="shared" si="25"/>
        <v/>
      </c>
      <c r="AB53" s="34" t="str">
        <f t="shared" si="29"/>
        <v/>
      </c>
      <c r="AC53" s="35" t="str">
        <f t="shared" si="30"/>
        <v/>
      </c>
      <c r="AD53" s="73" t="str">
        <f t="shared" si="33"/>
        <v/>
      </c>
      <c r="AE53" s="2"/>
      <c r="AF53" s="2" t="str">
        <f t="shared" si="27"/>
        <v/>
      </c>
      <c r="AG53" s="96" t="s">
        <v>903</v>
      </c>
      <c r="AH53" s="87"/>
      <c r="AI53" s="94" t="str">
        <f t="shared" si="10"/>
        <v>　</v>
      </c>
      <c r="AL53" s="90"/>
      <c r="AM53" s="90"/>
      <c r="AN53" s="90"/>
      <c r="AO53" s="90"/>
      <c r="AP53" s="90"/>
      <c r="AQ53" s="90"/>
      <c r="AR53" s="90"/>
      <c r="AS53" s="90"/>
      <c r="AT53" s="90"/>
      <c r="AU53" s="90"/>
      <c r="AV53" s="90"/>
      <c r="AW53" s="90"/>
      <c r="AX53" s="90"/>
      <c r="AY53" s="90"/>
      <c r="AZ53" s="90"/>
      <c r="BA53" s="90"/>
      <c r="BB53" s="90"/>
      <c r="BC53" s="90"/>
      <c r="BD53" s="90"/>
      <c r="BE53" s="90"/>
      <c r="BF53" s="90"/>
      <c r="BG53" s="90"/>
      <c r="BH53" s="90"/>
      <c r="BI53" s="90"/>
      <c r="BJ53" s="90"/>
      <c r="BK53" s="90"/>
      <c r="BL53" s="90"/>
      <c r="BM53" s="90"/>
      <c r="BN53" s="90"/>
      <c r="BO53" s="90"/>
      <c r="BP53" s="90"/>
      <c r="BQ53" s="90"/>
      <c r="BR53" s="90"/>
      <c r="BS53" s="90"/>
      <c r="BT53" s="90"/>
      <c r="BU53" s="90"/>
      <c r="BV53" s="90"/>
      <c r="BW53" s="90"/>
      <c r="BX53" s="90"/>
      <c r="BY53" s="90"/>
      <c r="BZ53" s="90"/>
      <c r="CA53" s="90"/>
      <c r="CB53" s="90"/>
      <c r="CC53" s="90"/>
      <c r="CD53" s="90"/>
      <c r="CE53" s="90"/>
      <c r="CF53" s="90"/>
      <c r="CG53" s="90"/>
      <c r="CH53" s="90"/>
      <c r="CI53" s="90"/>
      <c r="CJ53" s="90"/>
      <c r="CK53" s="90"/>
      <c r="CL53" s="90"/>
      <c r="CM53" s="90"/>
      <c r="CN53" s="90"/>
      <c r="CO53" s="90"/>
      <c r="CP53" s="90"/>
      <c r="CQ53" s="90"/>
      <c r="CR53" s="90"/>
      <c r="CS53" s="90"/>
      <c r="CT53" s="90"/>
      <c r="CU53" s="90"/>
      <c r="CV53" s="90"/>
      <c r="CW53" s="90"/>
      <c r="CX53" s="90"/>
      <c r="CY53" s="90"/>
      <c r="CZ53" s="90"/>
      <c r="DA53" s="90"/>
      <c r="DB53" s="90"/>
      <c r="DC53" s="90"/>
      <c r="DD53" s="90"/>
      <c r="DE53" s="90"/>
      <c r="DF53" s="90"/>
    </row>
    <row r="54" spans="1:110" s="91" customFormat="1" ht="22.5" customHeight="1">
      <c r="A54" s="211"/>
      <c r="B54" s="215"/>
      <c r="C54" s="216"/>
      <c r="D54" s="220"/>
      <c r="E54" s="223"/>
      <c r="F54" s="202"/>
      <c r="G54" s="226"/>
      <c r="H54" s="202"/>
      <c r="I54" s="205"/>
      <c r="J54" s="12"/>
      <c r="K54" s="12"/>
      <c r="L54" s="12"/>
      <c r="M54" s="12"/>
      <c r="N54" s="16"/>
      <c r="O54" s="90"/>
      <c r="P54" s="90"/>
      <c r="Q54" s="90"/>
      <c r="R54" s="2" t="str">
        <f t="shared" si="31"/>
        <v/>
      </c>
      <c r="S54" s="25" t="str">
        <f t="shared" si="32"/>
        <v/>
      </c>
      <c r="T54" s="1" t="str">
        <f>IF($S54="","",VLOOKUP($S54,'(種目・作業用)'!$A$2:$D$46,2,FALSE))</f>
        <v/>
      </c>
      <c r="U54" s="1" t="str">
        <f>IF($S54="","",VLOOKUP($S54,'(種目・作業用)'!$A$2:$D$46,3,FALSE))</f>
        <v/>
      </c>
      <c r="V54" s="1" t="str">
        <f>IF($S54="","",VLOOKUP($S54,'(種目・作業用)'!$A$2:$D$46,4,FALSE))</f>
        <v/>
      </c>
      <c r="W54" s="26"/>
      <c r="X54" s="2" t="str">
        <f t="shared" si="28"/>
        <v/>
      </c>
      <c r="Y54" s="2" t="str">
        <f t="shared" si="23"/>
        <v/>
      </c>
      <c r="Z54" s="2" t="str">
        <f t="shared" si="24"/>
        <v/>
      </c>
      <c r="AA54" s="2" t="str">
        <f t="shared" si="25"/>
        <v/>
      </c>
      <c r="AB54" s="34" t="str">
        <f t="shared" si="29"/>
        <v/>
      </c>
      <c r="AC54" s="35" t="str">
        <f t="shared" si="30"/>
        <v/>
      </c>
      <c r="AD54" s="73" t="str">
        <f t="shared" si="33"/>
        <v/>
      </c>
      <c r="AE54" s="2"/>
      <c r="AF54" s="2" t="str">
        <f t="shared" si="27"/>
        <v/>
      </c>
      <c r="AG54" s="96" t="s">
        <v>903</v>
      </c>
      <c r="AH54" s="87"/>
      <c r="AI54" s="94" t="str">
        <f t="shared" si="10"/>
        <v>　</v>
      </c>
      <c r="AL54" s="90"/>
      <c r="AM54" s="90"/>
      <c r="AN54" s="90"/>
      <c r="AO54" s="90"/>
      <c r="AP54" s="90"/>
      <c r="AQ54" s="90"/>
      <c r="AR54" s="90"/>
      <c r="AS54" s="90"/>
      <c r="AT54" s="90"/>
      <c r="AU54" s="90"/>
      <c r="AV54" s="90"/>
      <c r="AW54" s="90"/>
      <c r="AX54" s="90"/>
      <c r="AY54" s="90"/>
      <c r="AZ54" s="90"/>
      <c r="BA54" s="90"/>
      <c r="BB54" s="90"/>
      <c r="BC54" s="90"/>
      <c r="BD54" s="90"/>
      <c r="BE54" s="90"/>
      <c r="BF54" s="90"/>
      <c r="BG54" s="90"/>
      <c r="BH54" s="90"/>
      <c r="BI54" s="90"/>
      <c r="BJ54" s="90"/>
      <c r="BK54" s="90"/>
      <c r="BL54" s="90"/>
      <c r="BM54" s="90"/>
      <c r="BN54" s="90"/>
      <c r="BO54" s="90"/>
      <c r="BP54" s="90"/>
      <c r="BQ54" s="90"/>
      <c r="BR54" s="90"/>
      <c r="BS54" s="90"/>
      <c r="BT54" s="90"/>
      <c r="BU54" s="90"/>
      <c r="BV54" s="90"/>
      <c r="BW54" s="90"/>
      <c r="BX54" s="90"/>
      <c r="BY54" s="90"/>
      <c r="BZ54" s="90"/>
      <c r="CA54" s="90"/>
      <c r="CB54" s="90"/>
      <c r="CC54" s="90"/>
      <c r="CD54" s="90"/>
      <c r="CE54" s="90"/>
      <c r="CF54" s="90"/>
      <c r="CG54" s="90"/>
      <c r="CH54" s="90"/>
      <c r="CI54" s="90"/>
      <c r="CJ54" s="90"/>
      <c r="CK54" s="90"/>
      <c r="CL54" s="90"/>
      <c r="CM54" s="90"/>
      <c r="CN54" s="90"/>
      <c r="CO54" s="90"/>
      <c r="CP54" s="90"/>
      <c r="CQ54" s="90"/>
      <c r="CR54" s="90"/>
      <c r="CS54" s="90"/>
      <c r="CT54" s="90"/>
      <c r="CU54" s="90"/>
      <c r="CV54" s="90"/>
      <c r="CW54" s="90"/>
      <c r="CX54" s="90"/>
      <c r="CY54" s="90"/>
      <c r="CZ54" s="90"/>
      <c r="DA54" s="90"/>
      <c r="DB54" s="90"/>
      <c r="DC54" s="90"/>
      <c r="DD54" s="90"/>
      <c r="DE54" s="90"/>
      <c r="DF54" s="90"/>
    </row>
    <row r="55" spans="1:110" s="91" customFormat="1" ht="22.5" customHeight="1">
      <c r="A55" s="211"/>
      <c r="B55" s="215"/>
      <c r="C55" s="216"/>
      <c r="D55" s="220"/>
      <c r="E55" s="223"/>
      <c r="F55" s="202"/>
      <c r="G55" s="226"/>
      <c r="H55" s="202"/>
      <c r="I55" s="205"/>
      <c r="J55" s="12"/>
      <c r="K55" s="12"/>
      <c r="L55" s="12"/>
      <c r="M55" s="12"/>
      <c r="N55" s="16"/>
      <c r="O55" s="90"/>
      <c r="P55" s="90"/>
      <c r="Q55" s="90"/>
      <c r="R55" s="2" t="str">
        <f t="shared" si="31"/>
        <v/>
      </c>
      <c r="S55" s="25" t="str">
        <f t="shared" si="32"/>
        <v/>
      </c>
      <c r="T55" s="1" t="str">
        <f>IF($S55="","",VLOOKUP($S55,'(種目・作業用)'!$A$2:$D$46,2,FALSE))</f>
        <v/>
      </c>
      <c r="U55" s="1" t="str">
        <f>IF($S55="","",VLOOKUP($S55,'(種目・作業用)'!$A$2:$D$46,3,FALSE))</f>
        <v/>
      </c>
      <c r="V55" s="1" t="str">
        <f>IF($S55="","",VLOOKUP($S55,'(種目・作業用)'!$A$2:$D$46,4,FALSE))</f>
        <v/>
      </c>
      <c r="W55" s="26"/>
      <c r="X55" s="2" t="str">
        <f t="shared" si="28"/>
        <v/>
      </c>
      <c r="Y55" s="2" t="str">
        <f t="shared" si="23"/>
        <v/>
      </c>
      <c r="Z55" s="2" t="str">
        <f t="shared" si="24"/>
        <v/>
      </c>
      <c r="AA55" s="2" t="str">
        <f t="shared" si="25"/>
        <v/>
      </c>
      <c r="AB55" s="34" t="str">
        <f t="shared" si="29"/>
        <v/>
      </c>
      <c r="AC55" s="35" t="str">
        <f t="shared" si="30"/>
        <v/>
      </c>
      <c r="AD55" s="73" t="str">
        <f t="shared" si="33"/>
        <v/>
      </c>
      <c r="AE55" s="2"/>
      <c r="AF55" s="2" t="str">
        <f t="shared" si="27"/>
        <v/>
      </c>
      <c r="AG55" s="96" t="s">
        <v>903</v>
      </c>
      <c r="AH55" s="87"/>
      <c r="AI55" s="94" t="str">
        <f t="shared" si="10"/>
        <v>　</v>
      </c>
      <c r="AL55" s="90"/>
      <c r="AM55" s="90"/>
      <c r="AN55" s="90"/>
      <c r="AO55" s="90"/>
      <c r="AP55" s="90"/>
      <c r="AQ55" s="90"/>
      <c r="AR55" s="90"/>
      <c r="AS55" s="90"/>
      <c r="AT55" s="90"/>
      <c r="AU55" s="90"/>
      <c r="AV55" s="90"/>
      <c r="AW55" s="90"/>
      <c r="AX55" s="90"/>
      <c r="AY55" s="90"/>
      <c r="AZ55" s="90"/>
      <c r="BA55" s="90"/>
      <c r="BB55" s="90"/>
      <c r="BC55" s="90"/>
      <c r="BD55" s="90"/>
      <c r="BE55" s="90"/>
      <c r="BF55" s="90"/>
      <c r="BG55" s="90"/>
      <c r="BH55" s="90"/>
      <c r="BI55" s="90"/>
      <c r="BJ55" s="90"/>
      <c r="BK55" s="90"/>
      <c r="BL55" s="90"/>
      <c r="BM55" s="90"/>
      <c r="BN55" s="90"/>
      <c r="BO55" s="90"/>
      <c r="BP55" s="90"/>
      <c r="BQ55" s="90"/>
      <c r="BR55" s="90"/>
      <c r="BS55" s="90"/>
      <c r="BT55" s="90"/>
      <c r="BU55" s="90"/>
      <c r="BV55" s="90"/>
      <c r="BW55" s="90"/>
      <c r="BX55" s="90"/>
      <c r="BY55" s="90"/>
      <c r="BZ55" s="90"/>
      <c r="CA55" s="90"/>
      <c r="CB55" s="90"/>
      <c r="CC55" s="90"/>
      <c r="CD55" s="90"/>
      <c r="CE55" s="90"/>
      <c r="CF55" s="90"/>
      <c r="CG55" s="90"/>
      <c r="CH55" s="90"/>
      <c r="CI55" s="90"/>
      <c r="CJ55" s="90"/>
      <c r="CK55" s="90"/>
      <c r="CL55" s="90"/>
      <c r="CM55" s="90"/>
      <c r="CN55" s="90"/>
      <c r="CO55" s="90"/>
      <c r="CP55" s="90"/>
      <c r="CQ55" s="90"/>
      <c r="CR55" s="90"/>
      <c r="CS55" s="90"/>
      <c r="CT55" s="90"/>
      <c r="CU55" s="90"/>
      <c r="CV55" s="90"/>
      <c r="CW55" s="90"/>
      <c r="CX55" s="90"/>
      <c r="CY55" s="90"/>
      <c r="CZ55" s="90"/>
      <c r="DA55" s="90"/>
      <c r="DB55" s="90"/>
      <c r="DC55" s="90"/>
      <c r="DD55" s="90"/>
      <c r="DE55" s="90"/>
      <c r="DF55" s="90"/>
    </row>
    <row r="56" spans="1:110" s="87" customFormat="1" ht="22.5" customHeight="1">
      <c r="A56" s="211"/>
      <c r="B56" s="215"/>
      <c r="C56" s="216"/>
      <c r="D56" s="220"/>
      <c r="E56" s="223"/>
      <c r="F56" s="202"/>
      <c r="G56" s="226"/>
      <c r="H56" s="202"/>
      <c r="I56" s="205"/>
      <c r="J56" s="12"/>
      <c r="K56" s="12"/>
      <c r="L56" s="12"/>
      <c r="M56" s="12"/>
      <c r="N56" s="16"/>
      <c r="O56" s="90"/>
      <c r="P56" s="90"/>
      <c r="Q56" s="90"/>
      <c r="R56" s="2" t="str">
        <f t="shared" si="31"/>
        <v/>
      </c>
      <c r="S56" s="25" t="str">
        <f t="shared" si="32"/>
        <v/>
      </c>
      <c r="T56" s="1" t="str">
        <f>IF($S56="","",VLOOKUP($S56,'(種目・作業用)'!$A$2:$D$46,2,FALSE))</f>
        <v/>
      </c>
      <c r="U56" s="1" t="str">
        <f>IF($S56="","",VLOOKUP($S56,'(種目・作業用)'!$A$2:$D$46,3,FALSE))</f>
        <v/>
      </c>
      <c r="V56" s="1" t="str">
        <f>IF($S56="","",VLOOKUP($S56,'(種目・作業用)'!$A$2:$D$46,4,FALSE))</f>
        <v/>
      </c>
      <c r="W56" s="26"/>
      <c r="X56" s="2" t="str">
        <f t="shared" si="28"/>
        <v/>
      </c>
      <c r="Y56" s="2" t="str">
        <f t="shared" si="23"/>
        <v/>
      </c>
      <c r="Z56" s="2" t="str">
        <f t="shared" si="24"/>
        <v/>
      </c>
      <c r="AA56" s="2" t="str">
        <f t="shared" si="25"/>
        <v/>
      </c>
      <c r="AB56" s="34" t="str">
        <f t="shared" si="29"/>
        <v/>
      </c>
      <c r="AC56" s="35" t="str">
        <f t="shared" si="30"/>
        <v/>
      </c>
      <c r="AD56" s="73" t="str">
        <f t="shared" si="33"/>
        <v/>
      </c>
      <c r="AE56" s="2"/>
      <c r="AF56" s="2" t="str">
        <f t="shared" si="27"/>
        <v/>
      </c>
      <c r="AG56" s="96" t="s">
        <v>903</v>
      </c>
      <c r="AI56" s="94" t="str">
        <f t="shared" si="10"/>
        <v>　</v>
      </c>
      <c r="AJ56" s="91"/>
      <c r="AK56" s="91"/>
      <c r="AL56" s="90"/>
      <c r="AM56" s="90"/>
      <c r="AN56" s="90"/>
      <c r="AO56" s="90"/>
      <c r="AP56" s="90"/>
      <c r="AQ56" s="90"/>
      <c r="AR56" s="90"/>
      <c r="AS56" s="90"/>
      <c r="AT56" s="90"/>
      <c r="AU56" s="90"/>
      <c r="AV56" s="90"/>
      <c r="AW56" s="90"/>
      <c r="AX56" s="90"/>
      <c r="AY56" s="90"/>
      <c r="AZ56" s="90"/>
      <c r="BA56" s="90"/>
      <c r="BB56" s="90"/>
      <c r="BC56" s="90"/>
      <c r="BD56" s="90"/>
      <c r="BE56" s="90"/>
      <c r="BF56" s="90"/>
      <c r="BG56" s="90"/>
      <c r="BH56" s="90"/>
      <c r="BI56" s="90"/>
      <c r="BJ56" s="90"/>
      <c r="BK56" s="90"/>
      <c r="BL56" s="90"/>
      <c r="BM56" s="90"/>
      <c r="BN56" s="90"/>
      <c r="BO56" s="90"/>
      <c r="BP56" s="90"/>
      <c r="BQ56" s="90"/>
      <c r="BR56" s="90"/>
      <c r="BS56" s="90"/>
      <c r="BT56" s="90"/>
      <c r="BU56" s="90"/>
      <c r="BV56" s="90"/>
      <c r="BW56" s="90"/>
      <c r="BX56" s="90"/>
      <c r="BY56" s="90"/>
      <c r="BZ56" s="90"/>
      <c r="CA56" s="90"/>
      <c r="CB56" s="90"/>
      <c r="CC56" s="90"/>
      <c r="CD56" s="90"/>
      <c r="CE56" s="90"/>
      <c r="CF56" s="90"/>
      <c r="CG56" s="90"/>
      <c r="CH56" s="90"/>
      <c r="CI56" s="90"/>
      <c r="CJ56" s="90"/>
      <c r="CK56" s="90"/>
      <c r="CL56" s="90"/>
      <c r="CM56" s="90"/>
      <c r="CN56" s="90"/>
      <c r="CO56" s="90"/>
      <c r="CP56" s="90"/>
      <c r="CQ56" s="90"/>
      <c r="CR56" s="90"/>
      <c r="CS56" s="90"/>
      <c r="CT56" s="90"/>
      <c r="CU56" s="90"/>
      <c r="CV56" s="90"/>
      <c r="CW56" s="90"/>
      <c r="CX56" s="90"/>
      <c r="CY56" s="90"/>
      <c r="CZ56" s="90"/>
      <c r="DA56" s="90"/>
      <c r="DB56" s="90"/>
      <c r="DC56" s="90"/>
      <c r="DD56" s="90"/>
      <c r="DE56" s="90"/>
      <c r="DF56" s="90"/>
    </row>
    <row r="57" spans="1:110" s="87" customFormat="1" ht="22.5" customHeight="1">
      <c r="A57" s="212"/>
      <c r="B57" s="217"/>
      <c r="C57" s="218"/>
      <c r="D57" s="221"/>
      <c r="E57" s="224"/>
      <c r="F57" s="203"/>
      <c r="G57" s="227"/>
      <c r="H57" s="203"/>
      <c r="I57" s="206"/>
      <c r="J57" s="30"/>
      <c r="K57" s="30"/>
      <c r="L57" s="30"/>
      <c r="M57" s="30"/>
      <c r="N57" s="31"/>
      <c r="O57" s="90"/>
      <c r="P57" s="90"/>
      <c r="Q57" s="90"/>
      <c r="R57" s="2" t="str">
        <f t="shared" si="31"/>
        <v/>
      </c>
      <c r="S57" s="25" t="str">
        <f t="shared" si="32"/>
        <v/>
      </c>
      <c r="T57" s="1" t="str">
        <f>IF($S57="","",VLOOKUP($S57,'(種目・作業用)'!$A$2:$D$46,2,FALSE))</f>
        <v/>
      </c>
      <c r="U57" s="1" t="str">
        <f>IF($S57="","",VLOOKUP($S57,'(種目・作業用)'!$A$2:$D$46,3,FALSE))</f>
        <v/>
      </c>
      <c r="V57" s="1" t="str">
        <f>IF($S57="","",VLOOKUP($S57,'(種目・作業用)'!$A$2:$D$46,4,FALSE))</f>
        <v/>
      </c>
      <c r="W57" s="26"/>
      <c r="X57" s="2" t="str">
        <f t="shared" si="28"/>
        <v/>
      </c>
      <c r="Y57" s="2" t="str">
        <f t="shared" si="23"/>
        <v/>
      </c>
      <c r="Z57" s="2" t="str">
        <f t="shared" si="24"/>
        <v/>
      </c>
      <c r="AA57" s="2" t="str">
        <f t="shared" si="25"/>
        <v/>
      </c>
      <c r="AB57" s="34" t="str">
        <f t="shared" si="29"/>
        <v/>
      </c>
      <c r="AC57" s="35" t="str">
        <f t="shared" si="30"/>
        <v/>
      </c>
      <c r="AD57" s="73" t="str">
        <f t="shared" si="33"/>
        <v/>
      </c>
      <c r="AE57" s="2"/>
      <c r="AF57" s="2" t="str">
        <f t="shared" si="27"/>
        <v/>
      </c>
      <c r="AG57" s="96" t="s">
        <v>903</v>
      </c>
      <c r="AI57" s="94" t="str">
        <f t="shared" si="10"/>
        <v>　</v>
      </c>
      <c r="AJ57" s="91"/>
      <c r="AK57" s="91"/>
      <c r="AL57" s="90"/>
      <c r="AM57" s="90"/>
      <c r="AN57" s="90"/>
      <c r="AO57" s="90"/>
      <c r="AP57" s="90"/>
      <c r="AQ57" s="90"/>
      <c r="AR57" s="90"/>
      <c r="AS57" s="90"/>
      <c r="AT57" s="90"/>
      <c r="AU57" s="90"/>
      <c r="AV57" s="90"/>
      <c r="AW57" s="90"/>
      <c r="AX57" s="90"/>
      <c r="AY57" s="90"/>
      <c r="AZ57" s="90"/>
      <c r="BA57" s="90"/>
      <c r="BB57" s="90"/>
      <c r="BC57" s="90"/>
      <c r="BD57" s="90"/>
      <c r="BE57" s="90"/>
      <c r="BF57" s="90"/>
      <c r="BG57" s="90"/>
      <c r="BH57" s="90"/>
      <c r="BI57" s="90"/>
      <c r="BJ57" s="90"/>
      <c r="BK57" s="90"/>
      <c r="BL57" s="90"/>
      <c r="BM57" s="90"/>
      <c r="BN57" s="90"/>
      <c r="BO57" s="90"/>
      <c r="BP57" s="90"/>
      <c r="BQ57" s="90"/>
      <c r="BR57" s="90"/>
      <c r="BS57" s="90"/>
      <c r="BT57" s="90"/>
      <c r="BU57" s="90"/>
      <c r="BV57" s="90"/>
      <c r="BW57" s="90"/>
      <c r="BX57" s="90"/>
      <c r="BY57" s="90"/>
      <c r="BZ57" s="90"/>
      <c r="CA57" s="90"/>
      <c r="CB57" s="90"/>
      <c r="CC57" s="90"/>
      <c r="CD57" s="90"/>
      <c r="CE57" s="90"/>
      <c r="CF57" s="90"/>
      <c r="CG57" s="90"/>
      <c r="CH57" s="90"/>
      <c r="CI57" s="90"/>
      <c r="CJ57" s="90"/>
      <c r="CK57" s="90"/>
      <c r="CL57" s="90"/>
      <c r="CM57" s="90"/>
      <c r="CN57" s="90"/>
      <c r="CO57" s="90"/>
      <c r="CP57" s="90"/>
      <c r="CQ57" s="90"/>
      <c r="CR57" s="90"/>
      <c r="CS57" s="90"/>
      <c r="CT57" s="90"/>
      <c r="CU57" s="90"/>
      <c r="CV57" s="90"/>
      <c r="CW57" s="90"/>
      <c r="CX57" s="90"/>
      <c r="CY57" s="90"/>
      <c r="CZ57" s="90"/>
      <c r="DA57" s="90"/>
      <c r="DB57" s="90"/>
      <c r="DC57" s="90"/>
      <c r="DD57" s="90"/>
      <c r="DE57" s="90"/>
      <c r="DF57" s="90"/>
    </row>
    <row r="58" spans="1:110" s="87" customFormat="1" ht="22.5" customHeight="1">
      <c r="A58" s="210">
        <v>7</v>
      </c>
      <c r="B58" s="213"/>
      <c r="C58" s="214"/>
      <c r="D58" s="219"/>
      <c r="E58" s="222"/>
      <c r="F58" s="201" t="s">
        <v>502</v>
      </c>
      <c r="G58" s="225"/>
      <c r="H58" s="201" t="s">
        <v>501</v>
      </c>
      <c r="I58" s="204"/>
      <c r="J58" s="32"/>
      <c r="K58" s="32"/>
      <c r="L58" s="32"/>
      <c r="M58" s="32"/>
      <c r="N58" s="33"/>
      <c r="O58" s="90"/>
      <c r="P58" s="90"/>
      <c r="Q58" s="90"/>
      <c r="R58" s="2" t="str">
        <f t="shared" ref="R58:R63" si="34">IF(ISBLANK(J58),"",VLOOKUP(CONCATENATE($AB$4,LEFT($B$58,1)),$R$120:$S$129,2,FALSE)+J58*100)</f>
        <v/>
      </c>
      <c r="S58" s="25" t="str">
        <f t="shared" ref="S58:S63" si="35">IF(ISBLANK(J58),"",$B$58)</f>
        <v/>
      </c>
      <c r="T58" s="1" t="str">
        <f>IF($S58="","",VLOOKUP($S58,'(種目・作業用)'!$A$2:$D$46,2,FALSE))</f>
        <v/>
      </c>
      <c r="U58" s="1" t="str">
        <f>IF($S58="","",VLOOKUP($S58,'(種目・作業用)'!$A$2:$D$46,3,FALSE))</f>
        <v/>
      </c>
      <c r="V58" s="1" t="str">
        <f>IF($S58="","",VLOOKUP($S58,'(種目・作業用)'!$A$2:$D$46,4,FALSE))</f>
        <v/>
      </c>
      <c r="W58" s="26" t="str">
        <f>IF(ISNUMBER(R58),IF(LEN(E58)=1,CONCATENATE(E58,G58,I58),CONCATENATE("0",G58,I58)),"")</f>
        <v/>
      </c>
      <c r="X58" s="2" t="str">
        <f t="shared" si="28"/>
        <v/>
      </c>
      <c r="Y58" s="2" t="str">
        <f t="shared" si="23"/>
        <v/>
      </c>
      <c r="Z58" s="2" t="str">
        <f t="shared" si="24"/>
        <v/>
      </c>
      <c r="AA58" s="2" t="str">
        <f t="shared" si="25"/>
        <v/>
      </c>
      <c r="AB58" s="34" t="str">
        <f t="shared" si="29"/>
        <v/>
      </c>
      <c r="AC58" s="35" t="str">
        <f t="shared" si="30"/>
        <v/>
      </c>
      <c r="AD58" s="73" t="str">
        <f t="shared" ref="AD58:AD63" si="36">IF(ISBLANK(J58),"",IF(LEFT($B$58,1)="男",1,2))</f>
        <v/>
      </c>
      <c r="AE58" s="2"/>
      <c r="AF58" s="2" t="str">
        <f t="shared" si="27"/>
        <v/>
      </c>
      <c r="AG58" s="96" t="s">
        <v>903</v>
      </c>
      <c r="AI58" s="94" t="str">
        <f t="shared" si="10"/>
        <v>　</v>
      </c>
      <c r="AJ58" s="91"/>
      <c r="AK58" s="91"/>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90"/>
      <c r="CQ58" s="90"/>
      <c r="CR58" s="90"/>
      <c r="CS58" s="90"/>
      <c r="CT58" s="90"/>
      <c r="CU58" s="90"/>
      <c r="CV58" s="90"/>
      <c r="CW58" s="90"/>
      <c r="CX58" s="90"/>
      <c r="CY58" s="90"/>
      <c r="CZ58" s="90"/>
      <c r="DA58" s="90"/>
      <c r="DB58" s="90"/>
      <c r="DC58" s="90"/>
      <c r="DD58" s="90"/>
      <c r="DE58" s="90"/>
      <c r="DF58" s="90"/>
    </row>
    <row r="59" spans="1:110" s="87" customFormat="1" ht="22.5" customHeight="1">
      <c r="A59" s="211"/>
      <c r="B59" s="215"/>
      <c r="C59" s="216"/>
      <c r="D59" s="220"/>
      <c r="E59" s="223"/>
      <c r="F59" s="202"/>
      <c r="G59" s="226"/>
      <c r="H59" s="202"/>
      <c r="I59" s="205"/>
      <c r="J59" s="12"/>
      <c r="K59" s="12"/>
      <c r="L59" s="12"/>
      <c r="M59" s="12"/>
      <c r="N59" s="16"/>
      <c r="O59" s="90"/>
      <c r="P59" s="90"/>
      <c r="Q59" s="90"/>
      <c r="R59" s="2" t="str">
        <f t="shared" si="34"/>
        <v/>
      </c>
      <c r="S59" s="25" t="str">
        <f t="shared" si="35"/>
        <v/>
      </c>
      <c r="T59" s="1" t="str">
        <f>IF($S59="","",VLOOKUP($S59,'(種目・作業用)'!$A$2:$D$46,2,FALSE))</f>
        <v/>
      </c>
      <c r="U59" s="1" t="str">
        <f>IF($S59="","",VLOOKUP($S59,'(種目・作業用)'!$A$2:$D$46,3,FALSE))</f>
        <v/>
      </c>
      <c r="V59" s="1" t="str">
        <f>IF($S59="","",VLOOKUP($S59,'(種目・作業用)'!$A$2:$D$46,4,FALSE))</f>
        <v/>
      </c>
      <c r="W59" s="26"/>
      <c r="X59" s="2" t="str">
        <f t="shared" si="28"/>
        <v/>
      </c>
      <c r="Y59" s="2" t="str">
        <f t="shared" si="23"/>
        <v/>
      </c>
      <c r="Z59" s="2" t="str">
        <f t="shared" si="24"/>
        <v/>
      </c>
      <c r="AA59" s="2" t="str">
        <f t="shared" si="25"/>
        <v/>
      </c>
      <c r="AB59" s="34" t="str">
        <f t="shared" si="29"/>
        <v/>
      </c>
      <c r="AC59" s="35" t="str">
        <f t="shared" si="30"/>
        <v/>
      </c>
      <c r="AD59" s="73" t="str">
        <f t="shared" si="36"/>
        <v/>
      </c>
      <c r="AE59" s="2"/>
      <c r="AF59" s="2" t="str">
        <f t="shared" si="27"/>
        <v/>
      </c>
      <c r="AG59" s="96" t="s">
        <v>903</v>
      </c>
      <c r="AI59" s="94" t="str">
        <f t="shared" si="10"/>
        <v>　</v>
      </c>
      <c r="AJ59" s="91"/>
      <c r="AK59" s="91"/>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90"/>
      <c r="CQ59" s="90"/>
      <c r="CR59" s="90"/>
      <c r="CS59" s="90"/>
      <c r="CT59" s="90"/>
      <c r="CU59" s="90"/>
      <c r="CV59" s="90"/>
      <c r="CW59" s="90"/>
      <c r="CX59" s="90"/>
      <c r="CY59" s="90"/>
      <c r="CZ59" s="90"/>
      <c r="DA59" s="90"/>
      <c r="DB59" s="90"/>
      <c r="DC59" s="90"/>
      <c r="DD59" s="90"/>
      <c r="DE59" s="90"/>
      <c r="DF59" s="90"/>
    </row>
    <row r="60" spans="1:110" s="87" customFormat="1" ht="22.5" customHeight="1">
      <c r="A60" s="211"/>
      <c r="B60" s="215"/>
      <c r="C60" s="216"/>
      <c r="D60" s="220"/>
      <c r="E60" s="223"/>
      <c r="F60" s="202"/>
      <c r="G60" s="226"/>
      <c r="H60" s="202"/>
      <c r="I60" s="205"/>
      <c r="J60" s="12"/>
      <c r="K60" s="12"/>
      <c r="L60" s="12"/>
      <c r="M60" s="12"/>
      <c r="N60" s="16"/>
      <c r="O60" s="90"/>
      <c r="P60" s="90"/>
      <c r="Q60" s="90"/>
      <c r="R60" s="2" t="str">
        <f t="shared" si="34"/>
        <v/>
      </c>
      <c r="S60" s="25" t="str">
        <f t="shared" si="35"/>
        <v/>
      </c>
      <c r="T60" s="1" t="str">
        <f>IF($S60="","",VLOOKUP($S60,'(種目・作業用)'!$A$2:$D$46,2,FALSE))</f>
        <v/>
      </c>
      <c r="U60" s="1" t="str">
        <f>IF($S60="","",VLOOKUP($S60,'(種目・作業用)'!$A$2:$D$46,3,FALSE))</f>
        <v/>
      </c>
      <c r="V60" s="1" t="str">
        <f>IF($S60="","",VLOOKUP($S60,'(種目・作業用)'!$A$2:$D$46,4,FALSE))</f>
        <v/>
      </c>
      <c r="W60" s="26"/>
      <c r="X60" s="2" t="str">
        <f t="shared" si="28"/>
        <v/>
      </c>
      <c r="Y60" s="2" t="str">
        <f t="shared" si="23"/>
        <v/>
      </c>
      <c r="Z60" s="2" t="str">
        <f t="shared" si="24"/>
        <v/>
      </c>
      <c r="AA60" s="2" t="str">
        <f t="shared" si="25"/>
        <v/>
      </c>
      <c r="AB60" s="34" t="str">
        <f t="shared" si="29"/>
        <v/>
      </c>
      <c r="AC60" s="35" t="str">
        <f t="shared" si="30"/>
        <v/>
      </c>
      <c r="AD60" s="73" t="str">
        <f t="shared" si="36"/>
        <v/>
      </c>
      <c r="AE60" s="2"/>
      <c r="AF60" s="2" t="str">
        <f t="shared" si="27"/>
        <v/>
      </c>
      <c r="AG60" s="96" t="s">
        <v>903</v>
      </c>
      <c r="AI60" s="94" t="str">
        <f t="shared" si="10"/>
        <v>　</v>
      </c>
      <c r="AJ60" s="91"/>
      <c r="AK60" s="91"/>
      <c r="AL60" s="90"/>
      <c r="AM60" s="90"/>
      <c r="AN60" s="90"/>
      <c r="AO60" s="90"/>
      <c r="AP60" s="90"/>
      <c r="AQ60" s="90"/>
      <c r="AR60" s="90"/>
      <c r="AS60" s="90"/>
      <c r="AT60" s="90"/>
      <c r="AU60" s="90"/>
      <c r="AV60" s="90"/>
      <c r="AW60" s="90"/>
      <c r="AX60" s="90"/>
      <c r="AY60" s="90"/>
      <c r="AZ60" s="90"/>
      <c r="BA60" s="90"/>
      <c r="BB60" s="90"/>
      <c r="BC60" s="90"/>
      <c r="BD60" s="90"/>
      <c r="BE60" s="90"/>
      <c r="BF60" s="90"/>
      <c r="BG60" s="90"/>
      <c r="BH60" s="90"/>
      <c r="BI60" s="90"/>
      <c r="BJ60" s="90"/>
      <c r="BK60" s="90"/>
      <c r="BL60" s="90"/>
      <c r="BM60" s="90"/>
      <c r="BN60" s="90"/>
      <c r="BO60" s="90"/>
      <c r="BP60" s="90"/>
      <c r="BQ60" s="90"/>
      <c r="BR60" s="90"/>
      <c r="BS60" s="90"/>
      <c r="BT60" s="90"/>
      <c r="BU60" s="90"/>
      <c r="BV60" s="90"/>
      <c r="BW60" s="90"/>
      <c r="BX60" s="90"/>
      <c r="BY60" s="90"/>
      <c r="BZ60" s="90"/>
      <c r="CA60" s="90"/>
      <c r="CB60" s="90"/>
      <c r="CC60" s="90"/>
      <c r="CD60" s="90"/>
      <c r="CE60" s="90"/>
      <c r="CF60" s="90"/>
      <c r="CG60" s="90"/>
      <c r="CH60" s="90"/>
      <c r="CI60" s="90"/>
      <c r="CJ60" s="90"/>
      <c r="CK60" s="90"/>
      <c r="CL60" s="90"/>
      <c r="CM60" s="90"/>
      <c r="CN60" s="90"/>
      <c r="CO60" s="90"/>
      <c r="CP60" s="90"/>
      <c r="CQ60" s="90"/>
      <c r="CR60" s="90"/>
      <c r="CS60" s="90"/>
      <c r="CT60" s="90"/>
      <c r="CU60" s="90"/>
      <c r="CV60" s="90"/>
      <c r="CW60" s="90"/>
      <c r="CX60" s="90"/>
      <c r="CY60" s="90"/>
      <c r="CZ60" s="90"/>
      <c r="DA60" s="90"/>
      <c r="DB60" s="90"/>
      <c r="DC60" s="90"/>
      <c r="DD60" s="90"/>
      <c r="DE60" s="90"/>
      <c r="DF60" s="90"/>
    </row>
    <row r="61" spans="1:110" s="87" customFormat="1" ht="22.5" customHeight="1">
      <c r="A61" s="211"/>
      <c r="B61" s="215"/>
      <c r="C61" s="216"/>
      <c r="D61" s="220"/>
      <c r="E61" s="223"/>
      <c r="F61" s="202"/>
      <c r="G61" s="226"/>
      <c r="H61" s="202"/>
      <c r="I61" s="205"/>
      <c r="J61" s="12"/>
      <c r="K61" s="12"/>
      <c r="L61" s="12"/>
      <c r="M61" s="12"/>
      <c r="N61" s="16"/>
      <c r="O61" s="90"/>
      <c r="P61" s="90"/>
      <c r="Q61" s="90"/>
      <c r="R61" s="2" t="str">
        <f t="shared" si="34"/>
        <v/>
      </c>
      <c r="S61" s="25" t="str">
        <f t="shared" si="35"/>
        <v/>
      </c>
      <c r="T61" s="1" t="str">
        <f>IF($S61="","",VLOOKUP($S61,'(種目・作業用)'!$A$2:$D$46,2,FALSE))</f>
        <v/>
      </c>
      <c r="U61" s="1" t="str">
        <f>IF($S61="","",VLOOKUP($S61,'(種目・作業用)'!$A$2:$D$46,3,FALSE))</f>
        <v/>
      </c>
      <c r="V61" s="1" t="str">
        <f>IF($S61="","",VLOOKUP($S61,'(種目・作業用)'!$A$2:$D$46,4,FALSE))</f>
        <v/>
      </c>
      <c r="W61" s="26"/>
      <c r="X61" s="2" t="str">
        <f t="shared" si="28"/>
        <v/>
      </c>
      <c r="Y61" s="2" t="str">
        <f t="shared" si="23"/>
        <v/>
      </c>
      <c r="Z61" s="2" t="str">
        <f t="shared" si="24"/>
        <v/>
      </c>
      <c r="AA61" s="2" t="str">
        <f t="shared" si="25"/>
        <v/>
      </c>
      <c r="AB61" s="34" t="str">
        <f t="shared" si="29"/>
        <v/>
      </c>
      <c r="AC61" s="35" t="str">
        <f t="shared" si="30"/>
        <v/>
      </c>
      <c r="AD61" s="73" t="str">
        <f t="shared" si="36"/>
        <v/>
      </c>
      <c r="AE61" s="2"/>
      <c r="AF61" s="2" t="str">
        <f t="shared" si="27"/>
        <v/>
      </c>
      <c r="AG61" s="96" t="s">
        <v>903</v>
      </c>
      <c r="AI61" s="94" t="str">
        <f t="shared" si="10"/>
        <v>　</v>
      </c>
      <c r="AJ61" s="91"/>
      <c r="AK61" s="91"/>
      <c r="AL61" s="90"/>
      <c r="AM61" s="90"/>
      <c r="AN61" s="90"/>
      <c r="AO61" s="90"/>
      <c r="AP61" s="90"/>
      <c r="AQ61" s="90"/>
      <c r="AR61" s="90"/>
      <c r="AS61" s="90"/>
      <c r="AT61" s="90"/>
      <c r="AU61" s="90"/>
      <c r="AV61" s="90"/>
      <c r="AW61" s="90"/>
      <c r="AX61" s="90"/>
      <c r="AY61" s="90"/>
      <c r="AZ61" s="90"/>
      <c r="BA61" s="90"/>
      <c r="BB61" s="90"/>
      <c r="BC61" s="90"/>
      <c r="BD61" s="90"/>
      <c r="BE61" s="90"/>
      <c r="BF61" s="90"/>
      <c r="BG61" s="90"/>
      <c r="BH61" s="90"/>
      <c r="BI61" s="90"/>
      <c r="BJ61" s="90"/>
      <c r="BK61" s="90"/>
      <c r="BL61" s="90"/>
      <c r="BM61" s="90"/>
      <c r="BN61" s="90"/>
      <c r="BO61" s="90"/>
      <c r="BP61" s="90"/>
      <c r="BQ61" s="90"/>
      <c r="BR61" s="90"/>
      <c r="BS61" s="90"/>
      <c r="BT61" s="90"/>
      <c r="BU61" s="90"/>
      <c r="BV61" s="90"/>
      <c r="BW61" s="90"/>
      <c r="BX61" s="90"/>
      <c r="BY61" s="90"/>
      <c r="BZ61" s="90"/>
      <c r="CA61" s="90"/>
      <c r="CB61" s="90"/>
      <c r="CC61" s="90"/>
      <c r="CD61" s="90"/>
      <c r="CE61" s="90"/>
      <c r="CF61" s="90"/>
      <c r="CG61" s="90"/>
      <c r="CH61" s="90"/>
      <c r="CI61" s="90"/>
      <c r="CJ61" s="90"/>
      <c r="CK61" s="90"/>
      <c r="CL61" s="90"/>
      <c r="CM61" s="90"/>
      <c r="CN61" s="90"/>
      <c r="CO61" s="90"/>
      <c r="CP61" s="90"/>
      <c r="CQ61" s="90"/>
      <c r="CR61" s="90"/>
      <c r="CS61" s="90"/>
      <c r="CT61" s="90"/>
      <c r="CU61" s="90"/>
      <c r="CV61" s="90"/>
      <c r="CW61" s="90"/>
      <c r="CX61" s="90"/>
      <c r="CY61" s="90"/>
      <c r="CZ61" s="90"/>
      <c r="DA61" s="90"/>
      <c r="DB61" s="90"/>
      <c r="DC61" s="90"/>
      <c r="DD61" s="90"/>
      <c r="DE61" s="90"/>
      <c r="DF61" s="90"/>
    </row>
    <row r="62" spans="1:110" s="87" customFormat="1" ht="22.5" customHeight="1">
      <c r="A62" s="211"/>
      <c r="B62" s="215"/>
      <c r="C62" s="216"/>
      <c r="D62" s="220"/>
      <c r="E62" s="223"/>
      <c r="F62" s="202"/>
      <c r="G62" s="226"/>
      <c r="H62" s="202"/>
      <c r="I62" s="205"/>
      <c r="J62" s="12"/>
      <c r="K62" s="12"/>
      <c r="L62" s="12"/>
      <c r="M62" s="12"/>
      <c r="N62" s="16"/>
      <c r="O62" s="90"/>
      <c r="P62" s="90"/>
      <c r="Q62" s="90"/>
      <c r="R62" s="2" t="str">
        <f t="shared" si="34"/>
        <v/>
      </c>
      <c r="S62" s="25" t="str">
        <f t="shared" si="35"/>
        <v/>
      </c>
      <c r="T62" s="1" t="str">
        <f>IF($S62="","",VLOOKUP($S62,'(種目・作業用)'!$A$2:$D$46,2,FALSE))</f>
        <v/>
      </c>
      <c r="U62" s="1" t="str">
        <f>IF($S62="","",VLOOKUP($S62,'(種目・作業用)'!$A$2:$D$46,3,FALSE))</f>
        <v/>
      </c>
      <c r="V62" s="1" t="str">
        <f>IF($S62="","",VLOOKUP($S62,'(種目・作業用)'!$A$2:$D$46,4,FALSE))</f>
        <v/>
      </c>
      <c r="W62" s="26"/>
      <c r="X62" s="2" t="str">
        <f t="shared" si="28"/>
        <v/>
      </c>
      <c r="Y62" s="2" t="str">
        <f t="shared" si="23"/>
        <v/>
      </c>
      <c r="Z62" s="2" t="str">
        <f t="shared" si="24"/>
        <v/>
      </c>
      <c r="AA62" s="2" t="str">
        <f t="shared" si="25"/>
        <v/>
      </c>
      <c r="AB62" s="34" t="str">
        <f t="shared" si="29"/>
        <v/>
      </c>
      <c r="AC62" s="35" t="str">
        <f t="shared" si="30"/>
        <v/>
      </c>
      <c r="AD62" s="73" t="str">
        <f t="shared" si="36"/>
        <v/>
      </c>
      <c r="AE62" s="2"/>
      <c r="AF62" s="2" t="str">
        <f t="shared" si="27"/>
        <v/>
      </c>
      <c r="AG62" s="96" t="s">
        <v>903</v>
      </c>
      <c r="AI62" s="94" t="str">
        <f t="shared" si="10"/>
        <v>　</v>
      </c>
      <c r="AJ62" s="91"/>
      <c r="AK62" s="91"/>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row>
    <row r="63" spans="1:110" s="87" customFormat="1" ht="22.5" customHeight="1">
      <c r="A63" s="212"/>
      <c r="B63" s="217"/>
      <c r="C63" s="218"/>
      <c r="D63" s="221"/>
      <c r="E63" s="224"/>
      <c r="F63" s="203"/>
      <c r="G63" s="227"/>
      <c r="H63" s="203"/>
      <c r="I63" s="206"/>
      <c r="J63" s="30"/>
      <c r="K63" s="30"/>
      <c r="L63" s="30"/>
      <c r="M63" s="30"/>
      <c r="N63" s="31"/>
      <c r="O63" s="90"/>
      <c r="P63" s="90"/>
      <c r="Q63" s="90"/>
      <c r="R63" s="2" t="str">
        <f t="shared" si="34"/>
        <v/>
      </c>
      <c r="S63" s="25" t="str">
        <f t="shared" si="35"/>
        <v/>
      </c>
      <c r="T63" s="1" t="str">
        <f>IF($S63="","",VLOOKUP($S63,'(種目・作業用)'!$A$2:$D$46,2,FALSE))</f>
        <v/>
      </c>
      <c r="U63" s="1" t="str">
        <f>IF($S63="","",VLOOKUP($S63,'(種目・作業用)'!$A$2:$D$46,3,FALSE))</f>
        <v/>
      </c>
      <c r="V63" s="1" t="str">
        <f>IF($S63="","",VLOOKUP($S63,'(種目・作業用)'!$A$2:$D$46,4,FALSE))</f>
        <v/>
      </c>
      <c r="W63" s="26"/>
      <c r="X63" s="2" t="str">
        <f t="shared" si="28"/>
        <v/>
      </c>
      <c r="Y63" s="2" t="str">
        <f t="shared" si="23"/>
        <v/>
      </c>
      <c r="Z63" s="2" t="str">
        <f t="shared" si="24"/>
        <v/>
      </c>
      <c r="AA63" s="2" t="str">
        <f t="shared" si="25"/>
        <v/>
      </c>
      <c r="AB63" s="34" t="str">
        <f t="shared" si="29"/>
        <v/>
      </c>
      <c r="AC63" s="35" t="str">
        <f t="shared" si="30"/>
        <v/>
      </c>
      <c r="AD63" s="73" t="str">
        <f t="shared" si="36"/>
        <v/>
      </c>
      <c r="AE63" s="2"/>
      <c r="AF63" s="2" t="str">
        <f t="shared" si="27"/>
        <v/>
      </c>
      <c r="AG63" s="96" t="s">
        <v>903</v>
      </c>
      <c r="AI63" s="94" t="str">
        <f t="shared" si="10"/>
        <v>　</v>
      </c>
      <c r="AJ63" s="91"/>
      <c r="AK63" s="91"/>
      <c r="AL63" s="90"/>
      <c r="AM63" s="90"/>
      <c r="AN63" s="90"/>
      <c r="AO63" s="90"/>
      <c r="AP63" s="90"/>
      <c r="AQ63" s="90"/>
      <c r="AR63" s="90"/>
      <c r="AS63" s="90"/>
      <c r="AT63" s="90"/>
      <c r="AU63" s="90"/>
      <c r="AV63" s="90"/>
      <c r="AW63" s="90"/>
      <c r="AX63" s="90"/>
      <c r="AY63" s="90"/>
      <c r="AZ63" s="90"/>
      <c r="BA63" s="90"/>
      <c r="BB63" s="90"/>
      <c r="BC63" s="90"/>
      <c r="BD63" s="90"/>
      <c r="BE63" s="90"/>
      <c r="BF63" s="90"/>
      <c r="BG63" s="90"/>
      <c r="BH63" s="90"/>
      <c r="BI63" s="90"/>
      <c r="BJ63" s="90"/>
      <c r="BK63" s="90"/>
      <c r="BL63" s="90"/>
      <c r="BM63" s="90"/>
      <c r="BN63" s="90"/>
      <c r="BO63" s="90"/>
      <c r="BP63" s="90"/>
      <c r="BQ63" s="90"/>
      <c r="BR63" s="90"/>
      <c r="BS63" s="90"/>
      <c r="BT63" s="90"/>
      <c r="BU63" s="90"/>
      <c r="BV63" s="90"/>
      <c r="BW63" s="90"/>
      <c r="BX63" s="90"/>
      <c r="BY63" s="90"/>
      <c r="BZ63" s="90"/>
      <c r="CA63" s="90"/>
      <c r="CB63" s="90"/>
      <c r="CC63" s="90"/>
      <c r="CD63" s="90"/>
      <c r="CE63" s="90"/>
      <c r="CF63" s="90"/>
      <c r="CG63" s="90"/>
      <c r="CH63" s="90"/>
      <c r="CI63" s="90"/>
      <c r="CJ63" s="90"/>
      <c r="CK63" s="90"/>
      <c r="CL63" s="90"/>
      <c r="CM63" s="90"/>
      <c r="CN63" s="90"/>
      <c r="CO63" s="90"/>
      <c r="CP63" s="90"/>
      <c r="CQ63" s="90"/>
      <c r="CR63" s="90"/>
      <c r="CS63" s="90"/>
      <c r="CT63" s="90"/>
      <c r="CU63" s="90"/>
      <c r="CV63" s="90"/>
      <c r="CW63" s="90"/>
      <c r="CX63" s="90"/>
      <c r="CY63" s="90"/>
      <c r="CZ63" s="90"/>
      <c r="DA63" s="90"/>
      <c r="DB63" s="90"/>
      <c r="DC63" s="90"/>
      <c r="DD63" s="90"/>
      <c r="DE63" s="90"/>
      <c r="DF63" s="90"/>
    </row>
    <row r="64" spans="1:110" s="87" customFormat="1" ht="22.5" customHeight="1">
      <c r="A64" s="210">
        <v>8</v>
      </c>
      <c r="B64" s="213"/>
      <c r="C64" s="214"/>
      <c r="D64" s="219"/>
      <c r="E64" s="222"/>
      <c r="F64" s="201" t="s">
        <v>502</v>
      </c>
      <c r="G64" s="225"/>
      <c r="H64" s="201" t="s">
        <v>501</v>
      </c>
      <c r="I64" s="204"/>
      <c r="J64" s="32"/>
      <c r="K64" s="32"/>
      <c r="L64" s="32"/>
      <c r="M64" s="32"/>
      <c r="N64" s="11"/>
      <c r="O64" s="90"/>
      <c r="P64" s="90"/>
      <c r="Q64" s="90"/>
      <c r="R64" s="2" t="str">
        <f t="shared" ref="R64:R69" si="37">IF(ISBLANK(J64),"",VLOOKUP(CONCATENATE($AB$4,LEFT($B$64,1)),$R$120:$S$129,2,FALSE)+J64*100)</f>
        <v/>
      </c>
      <c r="S64" s="25" t="str">
        <f t="shared" ref="S64:S69" si="38">IF(ISBLANK(J64),"",$B$64)</f>
        <v/>
      </c>
      <c r="T64" s="1" t="str">
        <f>IF($S64="","",VLOOKUP($S64,'(種目・作業用)'!$A$2:$D$46,2,FALSE))</f>
        <v/>
      </c>
      <c r="U64" s="1" t="str">
        <f>IF($S64="","",VLOOKUP($S64,'(種目・作業用)'!$A$2:$D$46,3,FALSE))</f>
        <v/>
      </c>
      <c r="V64" s="1" t="str">
        <f>IF($S64="","",VLOOKUP($S64,'(種目・作業用)'!$A$2:$D$46,4,FALSE))</f>
        <v/>
      </c>
      <c r="W64" s="26" t="str">
        <f>IF(ISNUMBER(R64),IF(LEN(E64)=1,CONCATENATE(E64,G64,I64),CONCATENATE("0",G64,I64)),"")</f>
        <v/>
      </c>
      <c r="X64" s="2" t="str">
        <f t="shared" si="28"/>
        <v/>
      </c>
      <c r="Y64" s="2" t="str">
        <f t="shared" si="23"/>
        <v/>
      </c>
      <c r="Z64" s="2" t="str">
        <f t="shared" si="24"/>
        <v/>
      </c>
      <c r="AA64" s="2" t="str">
        <f t="shared" si="25"/>
        <v/>
      </c>
      <c r="AB64" s="34" t="str">
        <f t="shared" si="29"/>
        <v/>
      </c>
      <c r="AC64" s="35" t="str">
        <f t="shared" si="30"/>
        <v/>
      </c>
      <c r="AD64" s="73" t="str">
        <f t="shared" ref="AD64:AD69" si="39">IF(ISBLANK(J64),"",IF(LEFT($B$64,1)="男",1,2))</f>
        <v/>
      </c>
      <c r="AE64" s="2"/>
      <c r="AF64" s="2" t="str">
        <f t="shared" si="27"/>
        <v/>
      </c>
      <c r="AG64" s="96" t="s">
        <v>903</v>
      </c>
      <c r="AI64" s="94" t="str">
        <f t="shared" si="10"/>
        <v>　</v>
      </c>
      <c r="AJ64" s="91"/>
      <c r="AK64" s="91"/>
      <c r="AL64" s="90"/>
      <c r="AM64" s="90"/>
      <c r="AN64" s="90"/>
      <c r="AO64" s="90"/>
      <c r="AP64" s="90"/>
      <c r="AQ64" s="90"/>
      <c r="AR64" s="90"/>
      <c r="AS64" s="90"/>
      <c r="AT64" s="90"/>
      <c r="AU64" s="90"/>
      <c r="AV64" s="90"/>
      <c r="AW64" s="90"/>
      <c r="AX64" s="90"/>
      <c r="AY64" s="90"/>
      <c r="AZ64" s="90"/>
      <c r="BA64" s="90"/>
      <c r="BB64" s="90"/>
      <c r="BC64" s="90"/>
      <c r="BD64" s="90"/>
      <c r="BE64" s="90"/>
      <c r="BF64" s="90"/>
      <c r="BG64" s="90"/>
      <c r="BH64" s="90"/>
      <c r="BI64" s="90"/>
      <c r="BJ64" s="90"/>
      <c r="BK64" s="90"/>
      <c r="BL64" s="90"/>
      <c r="BM64" s="90"/>
      <c r="BN64" s="90"/>
      <c r="BO64" s="90"/>
      <c r="BP64" s="90"/>
      <c r="BQ64" s="90"/>
      <c r="BR64" s="90"/>
      <c r="BS64" s="90"/>
      <c r="BT64" s="90"/>
      <c r="BU64" s="90"/>
      <c r="BV64" s="90"/>
      <c r="BW64" s="90"/>
      <c r="BX64" s="90"/>
      <c r="BY64" s="90"/>
      <c r="BZ64" s="90"/>
      <c r="CA64" s="90"/>
      <c r="CB64" s="90"/>
      <c r="CC64" s="90"/>
      <c r="CD64" s="90"/>
      <c r="CE64" s="90"/>
      <c r="CF64" s="90"/>
      <c r="CG64" s="90"/>
      <c r="CH64" s="90"/>
      <c r="CI64" s="90"/>
      <c r="CJ64" s="90"/>
      <c r="CK64" s="90"/>
      <c r="CL64" s="90"/>
      <c r="CM64" s="90"/>
      <c r="CN64" s="90"/>
      <c r="CO64" s="90"/>
      <c r="CP64" s="90"/>
      <c r="CQ64" s="90"/>
      <c r="CR64" s="90"/>
      <c r="CS64" s="90"/>
      <c r="CT64" s="90"/>
      <c r="CU64" s="90"/>
      <c r="CV64" s="90"/>
      <c r="CW64" s="90"/>
      <c r="CX64" s="90"/>
      <c r="CY64" s="90"/>
      <c r="CZ64" s="90"/>
      <c r="DA64" s="90"/>
      <c r="DB64" s="90"/>
      <c r="DC64" s="90"/>
      <c r="DD64" s="90"/>
      <c r="DE64" s="90"/>
      <c r="DF64" s="90"/>
    </row>
    <row r="65" spans="1:110" s="87" customFormat="1" ht="22.5" customHeight="1">
      <c r="A65" s="211"/>
      <c r="B65" s="215"/>
      <c r="C65" s="216"/>
      <c r="D65" s="220"/>
      <c r="E65" s="223"/>
      <c r="F65" s="202"/>
      <c r="G65" s="226"/>
      <c r="H65" s="202"/>
      <c r="I65" s="205"/>
      <c r="J65" s="12"/>
      <c r="K65" s="12"/>
      <c r="L65" s="12"/>
      <c r="M65" s="12"/>
      <c r="N65" s="16"/>
      <c r="O65" s="90"/>
      <c r="P65" s="90"/>
      <c r="Q65" s="90"/>
      <c r="R65" s="2" t="str">
        <f t="shared" si="37"/>
        <v/>
      </c>
      <c r="S65" s="25" t="str">
        <f t="shared" si="38"/>
        <v/>
      </c>
      <c r="T65" s="1" t="str">
        <f>IF($S65="","",VLOOKUP($S65,'(種目・作業用)'!$A$2:$D$46,2,FALSE))</f>
        <v/>
      </c>
      <c r="U65" s="1" t="str">
        <f>IF($S65="","",VLOOKUP($S65,'(種目・作業用)'!$A$2:$D$46,3,FALSE))</f>
        <v/>
      </c>
      <c r="V65" s="1" t="str">
        <f>IF($S65="","",VLOOKUP($S65,'(種目・作業用)'!$A$2:$D$46,4,FALSE))</f>
        <v/>
      </c>
      <c r="W65" s="26"/>
      <c r="X65" s="2" t="str">
        <f t="shared" si="28"/>
        <v/>
      </c>
      <c r="Y65" s="2" t="str">
        <f t="shared" si="23"/>
        <v/>
      </c>
      <c r="Z65" s="2" t="str">
        <f t="shared" si="24"/>
        <v/>
      </c>
      <c r="AA65" s="2" t="str">
        <f t="shared" si="25"/>
        <v/>
      </c>
      <c r="AB65" s="34" t="str">
        <f t="shared" si="29"/>
        <v/>
      </c>
      <c r="AC65" s="35" t="str">
        <f t="shared" si="30"/>
        <v/>
      </c>
      <c r="AD65" s="73" t="str">
        <f t="shared" si="39"/>
        <v/>
      </c>
      <c r="AE65" s="2"/>
      <c r="AF65" s="2" t="str">
        <f t="shared" si="27"/>
        <v/>
      </c>
      <c r="AG65" s="96" t="s">
        <v>903</v>
      </c>
      <c r="AI65" s="94" t="str">
        <f t="shared" si="10"/>
        <v>　</v>
      </c>
      <c r="AJ65" s="91"/>
      <c r="AK65" s="91"/>
      <c r="AL65" s="90"/>
      <c r="AM65" s="90"/>
      <c r="AN65" s="90"/>
      <c r="AO65" s="90"/>
      <c r="AP65" s="90"/>
      <c r="AQ65" s="90"/>
      <c r="AR65" s="90"/>
      <c r="AS65" s="90"/>
      <c r="AT65" s="90"/>
      <c r="AU65" s="90"/>
      <c r="AV65" s="90"/>
      <c r="AW65" s="90"/>
      <c r="AX65" s="90"/>
      <c r="AY65" s="90"/>
      <c r="AZ65" s="90"/>
      <c r="BA65" s="90"/>
      <c r="BB65" s="90"/>
      <c r="BC65" s="90"/>
      <c r="BD65" s="90"/>
      <c r="BE65" s="90"/>
      <c r="BF65" s="90"/>
      <c r="BG65" s="90"/>
      <c r="BH65" s="90"/>
      <c r="BI65" s="90"/>
      <c r="BJ65" s="90"/>
      <c r="BK65" s="90"/>
      <c r="BL65" s="90"/>
      <c r="BM65" s="90"/>
      <c r="BN65" s="90"/>
      <c r="BO65" s="90"/>
      <c r="BP65" s="90"/>
      <c r="BQ65" s="90"/>
      <c r="BR65" s="90"/>
      <c r="BS65" s="90"/>
      <c r="BT65" s="90"/>
      <c r="BU65" s="90"/>
      <c r="BV65" s="90"/>
      <c r="BW65" s="90"/>
      <c r="BX65" s="90"/>
      <c r="BY65" s="90"/>
      <c r="BZ65" s="90"/>
      <c r="CA65" s="90"/>
      <c r="CB65" s="90"/>
      <c r="CC65" s="90"/>
      <c r="CD65" s="90"/>
      <c r="CE65" s="90"/>
      <c r="CF65" s="90"/>
      <c r="CG65" s="90"/>
      <c r="CH65" s="90"/>
      <c r="CI65" s="90"/>
      <c r="CJ65" s="90"/>
      <c r="CK65" s="90"/>
      <c r="CL65" s="90"/>
      <c r="CM65" s="90"/>
      <c r="CN65" s="90"/>
      <c r="CO65" s="90"/>
      <c r="CP65" s="90"/>
      <c r="CQ65" s="90"/>
      <c r="CR65" s="90"/>
      <c r="CS65" s="90"/>
      <c r="CT65" s="90"/>
      <c r="CU65" s="90"/>
      <c r="CV65" s="90"/>
      <c r="CW65" s="90"/>
      <c r="CX65" s="90"/>
      <c r="CY65" s="90"/>
      <c r="CZ65" s="90"/>
      <c r="DA65" s="90"/>
      <c r="DB65" s="90"/>
      <c r="DC65" s="90"/>
      <c r="DD65" s="90"/>
      <c r="DE65" s="90"/>
      <c r="DF65" s="90"/>
    </row>
    <row r="66" spans="1:110" s="87" customFormat="1" ht="22.5" customHeight="1">
      <c r="A66" s="211"/>
      <c r="B66" s="215"/>
      <c r="C66" s="216"/>
      <c r="D66" s="220"/>
      <c r="E66" s="223"/>
      <c r="F66" s="202"/>
      <c r="G66" s="226"/>
      <c r="H66" s="202"/>
      <c r="I66" s="205"/>
      <c r="J66" s="12"/>
      <c r="K66" s="12"/>
      <c r="L66" s="12"/>
      <c r="M66" s="12"/>
      <c r="N66" s="16"/>
      <c r="O66" s="90"/>
      <c r="P66" s="90"/>
      <c r="Q66" s="90"/>
      <c r="R66" s="2" t="str">
        <f t="shared" si="37"/>
        <v/>
      </c>
      <c r="S66" s="25" t="str">
        <f t="shared" si="38"/>
        <v/>
      </c>
      <c r="T66" s="1" t="str">
        <f>IF($S66="","",VLOOKUP($S66,'(種目・作業用)'!$A$2:$D$46,2,FALSE))</f>
        <v/>
      </c>
      <c r="U66" s="1" t="str">
        <f>IF($S66="","",VLOOKUP($S66,'(種目・作業用)'!$A$2:$D$46,3,FALSE))</f>
        <v/>
      </c>
      <c r="V66" s="1" t="str">
        <f>IF($S66="","",VLOOKUP($S66,'(種目・作業用)'!$A$2:$D$46,4,FALSE))</f>
        <v/>
      </c>
      <c r="W66" s="26"/>
      <c r="X66" s="2" t="str">
        <f t="shared" si="28"/>
        <v/>
      </c>
      <c r="Y66" s="2" t="str">
        <f t="shared" si="23"/>
        <v/>
      </c>
      <c r="Z66" s="2" t="str">
        <f t="shared" si="24"/>
        <v/>
      </c>
      <c r="AA66" s="2" t="str">
        <f t="shared" si="25"/>
        <v/>
      </c>
      <c r="AB66" s="34" t="str">
        <f t="shared" si="29"/>
        <v/>
      </c>
      <c r="AC66" s="35" t="str">
        <f t="shared" si="30"/>
        <v/>
      </c>
      <c r="AD66" s="73" t="str">
        <f t="shared" si="39"/>
        <v/>
      </c>
      <c r="AE66" s="2"/>
      <c r="AF66" s="2" t="str">
        <f t="shared" si="27"/>
        <v/>
      </c>
      <c r="AG66" s="96" t="s">
        <v>903</v>
      </c>
      <c r="AI66" s="94" t="str">
        <f t="shared" si="10"/>
        <v>　</v>
      </c>
      <c r="AJ66" s="91"/>
      <c r="AK66" s="91"/>
      <c r="AL66" s="90"/>
      <c r="AM66" s="90"/>
      <c r="AN66" s="90"/>
      <c r="AO66" s="90"/>
      <c r="AP66" s="90"/>
      <c r="AQ66" s="90"/>
      <c r="AR66" s="90"/>
      <c r="AS66" s="90"/>
      <c r="AT66" s="90"/>
      <c r="AU66" s="90"/>
      <c r="AV66" s="90"/>
      <c r="AW66" s="90"/>
      <c r="AX66" s="90"/>
      <c r="AY66" s="90"/>
      <c r="AZ66" s="90"/>
      <c r="BA66" s="90"/>
      <c r="BB66" s="90"/>
      <c r="BC66" s="90"/>
      <c r="BD66" s="90"/>
      <c r="BE66" s="90"/>
      <c r="BF66" s="90"/>
      <c r="BG66" s="90"/>
      <c r="BH66" s="90"/>
      <c r="BI66" s="90"/>
      <c r="BJ66" s="90"/>
      <c r="BK66" s="90"/>
      <c r="BL66" s="90"/>
      <c r="BM66" s="90"/>
      <c r="BN66" s="90"/>
      <c r="BO66" s="90"/>
      <c r="BP66" s="90"/>
      <c r="BQ66" s="90"/>
      <c r="BR66" s="90"/>
      <c r="BS66" s="90"/>
      <c r="BT66" s="90"/>
      <c r="BU66" s="90"/>
      <c r="BV66" s="90"/>
      <c r="BW66" s="90"/>
      <c r="BX66" s="90"/>
      <c r="BY66" s="90"/>
      <c r="BZ66" s="90"/>
      <c r="CA66" s="90"/>
      <c r="CB66" s="90"/>
      <c r="CC66" s="90"/>
      <c r="CD66" s="90"/>
      <c r="CE66" s="90"/>
      <c r="CF66" s="90"/>
      <c r="CG66" s="90"/>
      <c r="CH66" s="90"/>
      <c r="CI66" s="90"/>
      <c r="CJ66" s="90"/>
      <c r="CK66" s="90"/>
      <c r="CL66" s="90"/>
      <c r="CM66" s="90"/>
      <c r="CN66" s="90"/>
      <c r="CO66" s="90"/>
      <c r="CP66" s="90"/>
      <c r="CQ66" s="90"/>
      <c r="CR66" s="90"/>
      <c r="CS66" s="90"/>
      <c r="CT66" s="90"/>
      <c r="CU66" s="90"/>
      <c r="CV66" s="90"/>
      <c r="CW66" s="90"/>
      <c r="CX66" s="90"/>
      <c r="CY66" s="90"/>
      <c r="CZ66" s="90"/>
      <c r="DA66" s="90"/>
      <c r="DB66" s="90"/>
      <c r="DC66" s="90"/>
      <c r="DD66" s="90"/>
      <c r="DE66" s="90"/>
      <c r="DF66" s="90"/>
    </row>
    <row r="67" spans="1:110" s="87" customFormat="1" ht="22.5" customHeight="1">
      <c r="A67" s="211"/>
      <c r="B67" s="215"/>
      <c r="C67" s="216"/>
      <c r="D67" s="220"/>
      <c r="E67" s="223"/>
      <c r="F67" s="202"/>
      <c r="G67" s="226"/>
      <c r="H67" s="202"/>
      <c r="I67" s="205"/>
      <c r="J67" s="12"/>
      <c r="K67" s="12"/>
      <c r="L67" s="12"/>
      <c r="M67" s="12"/>
      <c r="N67" s="16"/>
      <c r="O67" s="90"/>
      <c r="P67" s="90"/>
      <c r="Q67" s="90"/>
      <c r="R67" s="2" t="str">
        <f t="shared" si="37"/>
        <v/>
      </c>
      <c r="S67" s="25" t="str">
        <f t="shared" si="38"/>
        <v/>
      </c>
      <c r="T67" s="1" t="str">
        <f>IF($S67="","",VLOOKUP($S67,'(種目・作業用)'!$A$2:$D$46,2,FALSE))</f>
        <v/>
      </c>
      <c r="U67" s="1" t="str">
        <f>IF($S67="","",VLOOKUP($S67,'(種目・作業用)'!$A$2:$D$46,3,FALSE))</f>
        <v/>
      </c>
      <c r="V67" s="1" t="str">
        <f>IF($S67="","",VLOOKUP($S67,'(種目・作業用)'!$A$2:$D$46,4,FALSE))</f>
        <v/>
      </c>
      <c r="W67" s="26"/>
      <c r="X67" s="2" t="str">
        <f t="shared" si="28"/>
        <v/>
      </c>
      <c r="Y67" s="2" t="str">
        <f t="shared" si="23"/>
        <v/>
      </c>
      <c r="Z67" s="2" t="str">
        <f t="shared" si="24"/>
        <v/>
      </c>
      <c r="AA67" s="2" t="str">
        <f t="shared" si="25"/>
        <v/>
      </c>
      <c r="AB67" s="34" t="str">
        <f t="shared" si="29"/>
        <v/>
      </c>
      <c r="AC67" s="35" t="str">
        <f t="shared" si="30"/>
        <v/>
      </c>
      <c r="AD67" s="73" t="str">
        <f t="shared" si="39"/>
        <v/>
      </c>
      <c r="AE67" s="2"/>
      <c r="AF67" s="2" t="str">
        <f t="shared" si="27"/>
        <v/>
      </c>
      <c r="AG67" s="96" t="s">
        <v>903</v>
      </c>
      <c r="AI67" s="94" t="str">
        <f t="shared" si="10"/>
        <v>　</v>
      </c>
      <c r="AJ67" s="91"/>
      <c r="AK67" s="91"/>
      <c r="AL67" s="90"/>
      <c r="AM67" s="90"/>
      <c r="AN67" s="90"/>
      <c r="AO67" s="90"/>
      <c r="AP67" s="90"/>
      <c r="AQ67" s="90"/>
      <c r="AR67" s="90"/>
      <c r="AS67" s="90"/>
      <c r="AT67" s="90"/>
      <c r="AU67" s="90"/>
      <c r="AV67" s="90"/>
      <c r="AW67" s="90"/>
      <c r="AX67" s="90"/>
      <c r="AY67" s="90"/>
      <c r="AZ67" s="90"/>
      <c r="BA67" s="90"/>
      <c r="BB67" s="90"/>
      <c r="BC67" s="90"/>
      <c r="BD67" s="90"/>
      <c r="BE67" s="90"/>
      <c r="BF67" s="90"/>
      <c r="BG67" s="90"/>
      <c r="BH67" s="90"/>
      <c r="BI67" s="90"/>
      <c r="BJ67" s="90"/>
      <c r="BK67" s="90"/>
      <c r="BL67" s="90"/>
      <c r="BM67" s="90"/>
      <c r="BN67" s="90"/>
      <c r="BO67" s="90"/>
      <c r="BP67" s="90"/>
      <c r="BQ67" s="90"/>
      <c r="BR67" s="90"/>
      <c r="BS67" s="90"/>
      <c r="BT67" s="90"/>
      <c r="BU67" s="90"/>
      <c r="BV67" s="90"/>
      <c r="BW67" s="90"/>
      <c r="BX67" s="90"/>
      <c r="BY67" s="90"/>
      <c r="BZ67" s="90"/>
      <c r="CA67" s="90"/>
      <c r="CB67" s="90"/>
      <c r="CC67" s="90"/>
      <c r="CD67" s="90"/>
      <c r="CE67" s="90"/>
      <c r="CF67" s="90"/>
      <c r="CG67" s="90"/>
      <c r="CH67" s="90"/>
      <c r="CI67" s="90"/>
      <c r="CJ67" s="90"/>
      <c r="CK67" s="90"/>
      <c r="CL67" s="90"/>
      <c r="CM67" s="90"/>
      <c r="CN67" s="90"/>
      <c r="CO67" s="90"/>
      <c r="CP67" s="90"/>
      <c r="CQ67" s="90"/>
      <c r="CR67" s="90"/>
      <c r="CS67" s="90"/>
      <c r="CT67" s="90"/>
      <c r="CU67" s="90"/>
      <c r="CV67" s="90"/>
      <c r="CW67" s="90"/>
      <c r="CX67" s="90"/>
      <c r="CY67" s="90"/>
      <c r="CZ67" s="90"/>
      <c r="DA67" s="90"/>
      <c r="DB67" s="90"/>
      <c r="DC67" s="90"/>
      <c r="DD67" s="90"/>
      <c r="DE67" s="90"/>
      <c r="DF67" s="90"/>
    </row>
    <row r="68" spans="1:110" s="87" customFormat="1" ht="22.5" customHeight="1">
      <c r="A68" s="211"/>
      <c r="B68" s="215"/>
      <c r="C68" s="216"/>
      <c r="D68" s="220"/>
      <c r="E68" s="223"/>
      <c r="F68" s="202"/>
      <c r="G68" s="226"/>
      <c r="H68" s="202"/>
      <c r="I68" s="205"/>
      <c r="J68" s="12"/>
      <c r="K68" s="12"/>
      <c r="L68" s="12"/>
      <c r="M68" s="12"/>
      <c r="N68" s="16"/>
      <c r="O68" s="90"/>
      <c r="P68" s="90"/>
      <c r="Q68" s="90"/>
      <c r="R68" s="2" t="str">
        <f t="shared" si="37"/>
        <v/>
      </c>
      <c r="S68" s="25" t="str">
        <f t="shared" si="38"/>
        <v/>
      </c>
      <c r="T68" s="1" t="str">
        <f>IF($S68="","",VLOOKUP($S68,'(種目・作業用)'!$A$2:$D$46,2,FALSE))</f>
        <v/>
      </c>
      <c r="U68" s="1" t="str">
        <f>IF($S68="","",VLOOKUP($S68,'(種目・作業用)'!$A$2:$D$46,3,FALSE))</f>
        <v/>
      </c>
      <c r="V68" s="1" t="str">
        <f>IF($S68="","",VLOOKUP($S68,'(種目・作業用)'!$A$2:$D$46,4,FALSE))</f>
        <v/>
      </c>
      <c r="W68" s="26"/>
      <c r="X68" s="2" t="str">
        <f t="shared" si="28"/>
        <v/>
      </c>
      <c r="Y68" s="2" t="str">
        <f t="shared" si="23"/>
        <v/>
      </c>
      <c r="Z68" s="2" t="str">
        <f t="shared" si="24"/>
        <v/>
      </c>
      <c r="AA68" s="2" t="str">
        <f t="shared" si="25"/>
        <v/>
      </c>
      <c r="AB68" s="34" t="str">
        <f t="shared" si="29"/>
        <v/>
      </c>
      <c r="AC68" s="35" t="str">
        <f t="shared" si="30"/>
        <v/>
      </c>
      <c r="AD68" s="73" t="str">
        <f t="shared" si="39"/>
        <v/>
      </c>
      <c r="AE68" s="2"/>
      <c r="AF68" s="2" t="str">
        <f t="shared" si="27"/>
        <v/>
      </c>
      <c r="AG68" s="96" t="s">
        <v>903</v>
      </c>
      <c r="AI68" s="94" t="str">
        <f t="shared" si="10"/>
        <v>　</v>
      </c>
      <c r="AJ68" s="91"/>
      <c r="AK68" s="91"/>
      <c r="AL68" s="90"/>
      <c r="AM68" s="90"/>
      <c r="AN68" s="90"/>
      <c r="AO68" s="90"/>
      <c r="AP68" s="90"/>
      <c r="AQ68" s="90"/>
      <c r="AR68" s="90"/>
      <c r="AS68" s="90"/>
      <c r="AT68" s="90"/>
      <c r="AU68" s="90"/>
      <c r="AV68" s="90"/>
      <c r="AW68" s="90"/>
      <c r="AX68" s="90"/>
      <c r="AY68" s="90"/>
      <c r="AZ68" s="90"/>
      <c r="BA68" s="90"/>
      <c r="BB68" s="90"/>
      <c r="BC68" s="90"/>
      <c r="BD68" s="90"/>
      <c r="BE68" s="90"/>
      <c r="BF68" s="90"/>
      <c r="BG68" s="90"/>
      <c r="BH68" s="90"/>
      <c r="BI68" s="90"/>
      <c r="BJ68" s="90"/>
      <c r="BK68" s="90"/>
      <c r="BL68" s="90"/>
      <c r="BM68" s="90"/>
      <c r="BN68" s="90"/>
      <c r="BO68" s="90"/>
      <c r="BP68" s="90"/>
      <c r="BQ68" s="90"/>
      <c r="BR68" s="90"/>
      <c r="BS68" s="90"/>
      <c r="BT68" s="90"/>
      <c r="BU68" s="90"/>
      <c r="BV68" s="90"/>
      <c r="BW68" s="90"/>
      <c r="BX68" s="90"/>
      <c r="BY68" s="90"/>
      <c r="BZ68" s="90"/>
      <c r="CA68" s="90"/>
      <c r="CB68" s="90"/>
      <c r="CC68" s="90"/>
      <c r="CD68" s="90"/>
      <c r="CE68" s="90"/>
      <c r="CF68" s="90"/>
      <c r="CG68" s="90"/>
      <c r="CH68" s="90"/>
      <c r="CI68" s="90"/>
      <c r="CJ68" s="90"/>
      <c r="CK68" s="90"/>
      <c r="CL68" s="90"/>
      <c r="CM68" s="90"/>
      <c r="CN68" s="90"/>
      <c r="CO68" s="90"/>
      <c r="CP68" s="90"/>
      <c r="CQ68" s="90"/>
      <c r="CR68" s="90"/>
      <c r="CS68" s="90"/>
      <c r="CT68" s="90"/>
      <c r="CU68" s="90"/>
      <c r="CV68" s="90"/>
      <c r="CW68" s="90"/>
      <c r="CX68" s="90"/>
      <c r="CY68" s="90"/>
      <c r="CZ68" s="90"/>
      <c r="DA68" s="90"/>
      <c r="DB68" s="90"/>
      <c r="DC68" s="90"/>
      <c r="DD68" s="90"/>
      <c r="DE68" s="90"/>
      <c r="DF68" s="90"/>
    </row>
    <row r="69" spans="1:110" s="87" customFormat="1" ht="22.5" customHeight="1">
      <c r="A69" s="212"/>
      <c r="B69" s="217"/>
      <c r="C69" s="218"/>
      <c r="D69" s="221"/>
      <c r="E69" s="224"/>
      <c r="F69" s="203"/>
      <c r="G69" s="227"/>
      <c r="H69" s="203"/>
      <c r="I69" s="206"/>
      <c r="J69" s="30"/>
      <c r="K69" s="30"/>
      <c r="L69" s="30"/>
      <c r="M69" s="30"/>
      <c r="N69" s="16"/>
      <c r="O69" s="90"/>
      <c r="P69" s="90"/>
      <c r="Q69" s="90"/>
      <c r="R69" s="2" t="str">
        <f t="shared" si="37"/>
        <v/>
      </c>
      <c r="S69" s="25" t="str">
        <f t="shared" si="38"/>
        <v/>
      </c>
      <c r="T69" s="1" t="str">
        <f>IF($S69="","",VLOOKUP($S69,'(種目・作業用)'!$A$2:$D$46,2,FALSE))</f>
        <v/>
      </c>
      <c r="U69" s="1" t="str">
        <f>IF($S69="","",VLOOKUP($S69,'(種目・作業用)'!$A$2:$D$46,3,FALSE))</f>
        <v/>
      </c>
      <c r="V69" s="1" t="str">
        <f>IF($S69="","",VLOOKUP($S69,'(種目・作業用)'!$A$2:$D$46,4,FALSE))</f>
        <v/>
      </c>
      <c r="W69" s="26"/>
      <c r="X69" s="2" t="str">
        <f t="shared" si="28"/>
        <v/>
      </c>
      <c r="Y69" s="2" t="str">
        <f t="shared" si="23"/>
        <v/>
      </c>
      <c r="Z69" s="2" t="str">
        <f t="shared" si="24"/>
        <v/>
      </c>
      <c r="AA69" s="2" t="str">
        <f t="shared" si="25"/>
        <v/>
      </c>
      <c r="AB69" s="34" t="str">
        <f t="shared" si="29"/>
        <v/>
      </c>
      <c r="AC69" s="35" t="str">
        <f t="shared" si="30"/>
        <v/>
      </c>
      <c r="AD69" s="73" t="str">
        <f t="shared" si="39"/>
        <v/>
      </c>
      <c r="AE69" s="2"/>
      <c r="AF69" s="2" t="str">
        <f t="shared" si="27"/>
        <v/>
      </c>
      <c r="AG69" s="96" t="s">
        <v>903</v>
      </c>
      <c r="AI69" s="94" t="str">
        <f t="shared" si="10"/>
        <v>　</v>
      </c>
      <c r="AJ69" s="91"/>
      <c r="AK69" s="91"/>
      <c r="AL69" s="90"/>
      <c r="AM69" s="90"/>
      <c r="AN69" s="90"/>
      <c r="AO69" s="90"/>
      <c r="AP69" s="90"/>
      <c r="AQ69" s="90"/>
      <c r="AR69" s="90"/>
      <c r="AS69" s="90"/>
      <c r="AT69" s="90"/>
      <c r="AU69" s="90"/>
      <c r="AV69" s="90"/>
      <c r="AW69" s="90"/>
      <c r="AX69" s="90"/>
      <c r="AY69" s="90"/>
      <c r="AZ69" s="90"/>
      <c r="BA69" s="90"/>
      <c r="BB69" s="90"/>
      <c r="BC69" s="90"/>
      <c r="BD69" s="90"/>
      <c r="BE69" s="90"/>
      <c r="BF69" s="90"/>
      <c r="BG69" s="90"/>
      <c r="BH69" s="90"/>
      <c r="BI69" s="90"/>
      <c r="BJ69" s="90"/>
      <c r="BK69" s="90"/>
      <c r="BL69" s="90"/>
      <c r="BM69" s="90"/>
      <c r="BN69" s="90"/>
      <c r="BO69" s="90"/>
      <c r="BP69" s="90"/>
      <c r="BQ69" s="90"/>
      <c r="BR69" s="90"/>
      <c r="BS69" s="90"/>
      <c r="BT69" s="90"/>
      <c r="BU69" s="90"/>
      <c r="BV69" s="90"/>
      <c r="BW69" s="90"/>
      <c r="BX69" s="90"/>
      <c r="BY69" s="90"/>
      <c r="BZ69" s="90"/>
      <c r="CA69" s="90"/>
      <c r="CB69" s="90"/>
      <c r="CC69" s="90"/>
      <c r="CD69" s="90"/>
      <c r="CE69" s="90"/>
      <c r="CF69" s="90"/>
      <c r="CG69" s="90"/>
      <c r="CH69" s="90"/>
      <c r="CI69" s="90"/>
      <c r="CJ69" s="90"/>
      <c r="CK69" s="90"/>
      <c r="CL69" s="90"/>
      <c r="CM69" s="90"/>
      <c r="CN69" s="90"/>
      <c r="CO69" s="90"/>
      <c r="CP69" s="90"/>
      <c r="CQ69" s="90"/>
      <c r="CR69" s="90"/>
      <c r="CS69" s="90"/>
      <c r="CT69" s="90"/>
      <c r="CU69" s="90"/>
      <c r="CV69" s="90"/>
      <c r="CW69" s="90"/>
      <c r="CX69" s="90"/>
      <c r="CY69" s="90"/>
      <c r="CZ69" s="90"/>
      <c r="DA69" s="90"/>
      <c r="DB69" s="90"/>
      <c r="DC69" s="90"/>
      <c r="DD69" s="90"/>
      <c r="DE69" s="90"/>
      <c r="DF69" s="90"/>
    </row>
    <row r="70" spans="1:110" s="87" customFormat="1" ht="22.5" customHeight="1">
      <c r="A70" s="99"/>
      <c r="B70" s="115"/>
      <c r="C70" s="101"/>
      <c r="D70" s="101"/>
      <c r="E70" s="114"/>
      <c r="F70" s="114"/>
      <c r="G70" s="114"/>
      <c r="H70" s="114"/>
      <c r="I70" s="114"/>
      <c r="J70" s="101" t="s">
        <v>1373</v>
      </c>
      <c r="K70" s="209">
        <f>基礎データ!$C$5</f>
        <v>0</v>
      </c>
      <c r="L70" s="209"/>
      <c r="M70" s="209"/>
      <c r="N70" s="102" t="s">
        <v>14</v>
      </c>
      <c r="O70" s="90"/>
      <c r="P70" s="90"/>
      <c r="Q70" s="90"/>
      <c r="R70" s="22"/>
      <c r="S70" s="23"/>
      <c r="T70" s="22"/>
      <c r="U70" s="22"/>
      <c r="V70" s="22"/>
      <c r="W70" s="22"/>
      <c r="X70" s="22"/>
      <c r="Y70" s="22"/>
      <c r="Z70" s="22"/>
      <c r="AA70" s="22"/>
      <c r="AB70" s="24"/>
      <c r="AC70" s="22"/>
      <c r="AD70" s="22"/>
      <c r="AE70" s="22"/>
      <c r="AF70" s="22"/>
      <c r="AI70" s="91"/>
      <c r="AJ70" s="91"/>
      <c r="AK70" s="91"/>
      <c r="AL70" s="90"/>
      <c r="AM70" s="90"/>
      <c r="AN70" s="90"/>
      <c r="AO70" s="90"/>
      <c r="AP70" s="90"/>
      <c r="AQ70" s="90"/>
      <c r="AR70" s="90"/>
      <c r="AS70" s="90"/>
      <c r="AT70" s="90"/>
      <c r="AU70" s="90"/>
      <c r="AV70" s="90"/>
      <c r="AW70" s="90"/>
      <c r="AX70" s="90"/>
      <c r="AY70" s="90"/>
      <c r="AZ70" s="90"/>
      <c r="BA70" s="90"/>
      <c r="BB70" s="90"/>
      <c r="BC70" s="90"/>
      <c r="BD70" s="90"/>
      <c r="BE70" s="90"/>
      <c r="BF70" s="90"/>
      <c r="BG70" s="90"/>
      <c r="BH70" s="90"/>
      <c r="BI70" s="90"/>
      <c r="BJ70" s="90"/>
      <c r="BK70" s="90"/>
      <c r="BL70" s="90"/>
      <c r="BM70" s="90"/>
      <c r="BN70" s="90"/>
      <c r="BO70" s="90"/>
      <c r="BP70" s="90"/>
      <c r="BQ70" s="90"/>
      <c r="BR70" s="90"/>
      <c r="BS70" s="90"/>
      <c r="BT70" s="90"/>
      <c r="BU70" s="90"/>
      <c r="BV70" s="90"/>
      <c r="BW70" s="90"/>
      <c r="BX70" s="90"/>
      <c r="BY70" s="90"/>
      <c r="BZ70" s="90"/>
      <c r="CA70" s="90"/>
      <c r="CB70" s="90"/>
      <c r="CC70" s="90"/>
      <c r="CD70" s="90"/>
      <c r="CE70" s="90"/>
      <c r="CF70" s="90"/>
      <c r="CG70" s="90"/>
      <c r="CH70" s="90"/>
      <c r="CI70" s="90"/>
      <c r="CJ70" s="90"/>
      <c r="CK70" s="90"/>
      <c r="CL70" s="90"/>
      <c r="CM70" s="90"/>
      <c r="CN70" s="90"/>
      <c r="CO70" s="90"/>
      <c r="CP70" s="90"/>
      <c r="CQ70" s="90"/>
      <c r="CR70" s="90"/>
      <c r="CS70" s="90"/>
      <c r="CT70" s="90"/>
      <c r="CU70" s="90"/>
      <c r="CV70" s="90"/>
      <c r="CW70" s="90"/>
      <c r="CX70" s="90"/>
      <c r="CY70" s="90"/>
      <c r="CZ70" s="90"/>
      <c r="DA70" s="90"/>
      <c r="DB70" s="90"/>
      <c r="DC70" s="90"/>
      <c r="DD70" s="90"/>
      <c r="DE70" s="90"/>
      <c r="DF70" s="90"/>
    </row>
    <row r="71" spans="1:110" s="87" customFormat="1" ht="7.5" customHeight="1">
      <c r="A71" s="82"/>
      <c r="B71" s="82"/>
      <c r="C71" s="83"/>
      <c r="D71" s="83"/>
      <c r="E71" s="84"/>
      <c r="F71" s="84"/>
      <c r="G71" s="84"/>
      <c r="H71" s="84"/>
      <c r="I71" s="84"/>
      <c r="J71" s="82"/>
      <c r="K71" s="82"/>
      <c r="L71" s="82"/>
      <c r="M71" s="82"/>
      <c r="N71" s="85"/>
      <c r="O71" s="90"/>
      <c r="P71" s="90"/>
      <c r="Q71" s="90"/>
      <c r="R71" s="22"/>
      <c r="S71" s="23"/>
      <c r="T71" s="22"/>
      <c r="U71" s="22"/>
      <c r="V71" s="22"/>
      <c r="W71" s="22"/>
      <c r="X71" s="22"/>
      <c r="Y71" s="22"/>
      <c r="Z71" s="22"/>
      <c r="AA71" s="22"/>
      <c r="AB71" s="24"/>
      <c r="AC71" s="22"/>
      <c r="AD71" s="22"/>
      <c r="AE71" s="22"/>
      <c r="AF71" s="22"/>
      <c r="AI71" s="91"/>
      <c r="AJ71" s="91"/>
      <c r="AK71" s="91"/>
      <c r="AL71" s="90"/>
      <c r="AM71" s="90"/>
      <c r="AN71" s="90"/>
      <c r="AO71" s="90"/>
      <c r="AP71" s="90"/>
      <c r="AQ71" s="90"/>
      <c r="AR71" s="90"/>
      <c r="AS71" s="90"/>
      <c r="AT71" s="90"/>
      <c r="AU71" s="90"/>
      <c r="AV71" s="90"/>
      <c r="AW71" s="90"/>
      <c r="AX71" s="90"/>
      <c r="AY71" s="90"/>
      <c r="AZ71" s="90"/>
      <c r="BA71" s="90"/>
      <c r="BB71" s="90"/>
      <c r="BC71" s="90"/>
      <c r="BD71" s="90"/>
      <c r="BE71" s="90"/>
      <c r="BF71" s="90"/>
      <c r="BG71" s="90"/>
      <c r="BH71" s="90"/>
      <c r="BI71" s="90"/>
      <c r="BJ71" s="90"/>
      <c r="BK71" s="90"/>
      <c r="BL71" s="90"/>
      <c r="BM71" s="90"/>
      <c r="BN71" s="90"/>
      <c r="BO71" s="90"/>
      <c r="BP71" s="90"/>
      <c r="BQ71" s="90"/>
      <c r="BR71" s="90"/>
      <c r="BS71" s="90"/>
      <c r="BT71" s="90"/>
      <c r="BU71" s="90"/>
      <c r="BV71" s="90"/>
      <c r="BW71" s="90"/>
      <c r="BX71" s="90"/>
      <c r="BY71" s="90"/>
      <c r="BZ71" s="90"/>
      <c r="CA71" s="90"/>
      <c r="CB71" s="90"/>
      <c r="CC71" s="90"/>
      <c r="CD71" s="90"/>
      <c r="CE71" s="90"/>
      <c r="CF71" s="90"/>
      <c r="CG71" s="90"/>
      <c r="CH71" s="90"/>
      <c r="CI71" s="90"/>
      <c r="CJ71" s="90"/>
      <c r="CK71" s="90"/>
      <c r="CL71" s="90"/>
      <c r="CM71" s="90"/>
      <c r="CN71" s="90"/>
      <c r="CO71" s="90"/>
      <c r="CP71" s="90"/>
      <c r="CQ71" s="90"/>
      <c r="CR71" s="90"/>
      <c r="CS71" s="90"/>
      <c r="CT71" s="90"/>
      <c r="CU71" s="90"/>
      <c r="CV71" s="90"/>
      <c r="CW71" s="90"/>
      <c r="CX71" s="90"/>
      <c r="CY71" s="90"/>
      <c r="CZ71" s="90"/>
      <c r="DA71" s="90"/>
      <c r="DB71" s="90"/>
      <c r="DC71" s="90"/>
      <c r="DD71" s="90"/>
      <c r="DE71" s="90"/>
      <c r="DF71" s="90"/>
    </row>
    <row r="72" spans="1:110" s="87" customFormat="1" ht="22.5" customHeight="1">
      <c r="A72" s="159" t="s">
        <v>1115</v>
      </c>
      <c r="B72" s="159"/>
      <c r="C72" s="159"/>
      <c r="D72" s="159"/>
      <c r="E72" s="159"/>
      <c r="F72" s="159"/>
      <c r="G72" s="159"/>
      <c r="H72" s="159"/>
      <c r="I72" s="159"/>
      <c r="J72" s="159"/>
      <c r="K72" s="159"/>
      <c r="L72" s="159"/>
      <c r="M72" s="159"/>
      <c r="N72" s="159"/>
      <c r="O72" s="90"/>
      <c r="P72" s="90"/>
      <c r="Q72" s="90"/>
      <c r="R72" s="22"/>
      <c r="S72" s="23"/>
      <c r="T72" s="22"/>
      <c r="U72" s="22"/>
      <c r="V72" s="22"/>
      <c r="W72" s="22"/>
      <c r="X72" s="22"/>
      <c r="Y72" s="22"/>
      <c r="Z72" s="22"/>
      <c r="AA72" s="22"/>
      <c r="AB72" s="24"/>
      <c r="AC72" s="22"/>
      <c r="AD72" s="22"/>
      <c r="AE72" s="22"/>
      <c r="AF72" s="22"/>
      <c r="AI72" s="91"/>
      <c r="AJ72" s="91"/>
      <c r="AK72" s="91"/>
      <c r="AL72" s="90"/>
      <c r="AM72" s="90"/>
      <c r="AN72" s="90"/>
      <c r="AO72" s="90"/>
      <c r="AP72" s="90"/>
      <c r="AQ72" s="90"/>
      <c r="AR72" s="90"/>
      <c r="AS72" s="90"/>
      <c r="AT72" s="90"/>
      <c r="AU72" s="90"/>
      <c r="AV72" s="90"/>
      <c r="AW72" s="90"/>
      <c r="AX72" s="90"/>
      <c r="AY72" s="90"/>
      <c r="AZ72" s="90"/>
      <c r="BA72" s="90"/>
      <c r="BB72" s="90"/>
      <c r="BC72" s="90"/>
      <c r="BD72" s="90"/>
      <c r="BE72" s="90"/>
      <c r="BF72" s="90"/>
      <c r="BG72" s="90"/>
      <c r="BH72" s="90"/>
      <c r="BI72" s="90"/>
      <c r="BJ72" s="90"/>
      <c r="BK72" s="90"/>
      <c r="BL72" s="90"/>
      <c r="BM72" s="90"/>
      <c r="BN72" s="90"/>
      <c r="BO72" s="90"/>
      <c r="BP72" s="90"/>
      <c r="BQ72" s="90"/>
      <c r="BR72" s="90"/>
      <c r="BS72" s="90"/>
      <c r="BT72" s="90"/>
      <c r="BU72" s="90"/>
      <c r="BV72" s="90"/>
      <c r="BW72" s="90"/>
      <c r="BX72" s="90"/>
      <c r="BY72" s="90"/>
      <c r="BZ72" s="90"/>
      <c r="CA72" s="90"/>
      <c r="CB72" s="90"/>
      <c r="CC72" s="90"/>
      <c r="CD72" s="90"/>
      <c r="CE72" s="90"/>
      <c r="CF72" s="90"/>
      <c r="CG72" s="90"/>
      <c r="CH72" s="90"/>
      <c r="CI72" s="90"/>
      <c r="CJ72" s="90"/>
      <c r="CK72" s="90"/>
      <c r="CL72" s="90"/>
      <c r="CM72" s="90"/>
      <c r="CN72" s="90"/>
      <c r="CO72" s="90"/>
      <c r="CP72" s="90"/>
      <c r="CQ72" s="90"/>
      <c r="CR72" s="90"/>
      <c r="CS72" s="90"/>
      <c r="CT72" s="90"/>
      <c r="CU72" s="90"/>
      <c r="CV72" s="90"/>
      <c r="CW72" s="90"/>
      <c r="CX72" s="90"/>
      <c r="CY72" s="90"/>
      <c r="CZ72" s="90"/>
      <c r="DA72" s="90"/>
      <c r="DB72" s="90"/>
      <c r="DC72" s="90"/>
      <c r="DD72" s="90"/>
      <c r="DE72" s="90"/>
      <c r="DF72" s="90"/>
    </row>
    <row r="73" spans="1:110" s="87" customFormat="1" ht="7.5" customHeight="1">
      <c r="A73" s="86"/>
      <c r="B73" s="86"/>
      <c r="C73" s="86"/>
      <c r="D73" s="86"/>
      <c r="E73" s="86"/>
      <c r="F73" s="86"/>
      <c r="G73" s="86"/>
      <c r="H73" s="86"/>
      <c r="I73" s="86"/>
      <c r="J73" s="86"/>
      <c r="K73" s="86"/>
      <c r="L73" s="86"/>
      <c r="M73" s="86"/>
      <c r="N73" s="86"/>
      <c r="O73" s="90"/>
      <c r="P73" s="90"/>
      <c r="Q73" s="90"/>
      <c r="R73" s="22"/>
      <c r="S73" s="23"/>
      <c r="T73" s="22"/>
      <c r="U73" s="22"/>
      <c r="V73" s="22"/>
      <c r="W73" s="22"/>
      <c r="X73" s="22"/>
      <c r="Y73" s="22"/>
      <c r="Z73" s="22"/>
      <c r="AA73" s="22"/>
      <c r="AB73" s="24"/>
      <c r="AC73" s="22"/>
      <c r="AD73" s="22"/>
      <c r="AE73" s="22"/>
      <c r="AF73" s="22"/>
      <c r="AI73" s="91"/>
      <c r="AJ73" s="91"/>
      <c r="AK73" s="91"/>
      <c r="AL73" s="90"/>
      <c r="AM73" s="90"/>
      <c r="AN73" s="90"/>
      <c r="AO73" s="90"/>
      <c r="AP73" s="90"/>
      <c r="AQ73" s="90"/>
      <c r="AR73" s="90"/>
      <c r="AS73" s="90"/>
      <c r="AT73" s="90"/>
      <c r="AU73" s="90"/>
      <c r="AV73" s="90"/>
      <c r="AW73" s="90"/>
      <c r="AX73" s="90"/>
      <c r="AY73" s="90"/>
      <c r="AZ73" s="90"/>
      <c r="BA73" s="90"/>
      <c r="BB73" s="90"/>
      <c r="BC73" s="90"/>
      <c r="BD73" s="90"/>
      <c r="BE73" s="90"/>
      <c r="BF73" s="90"/>
      <c r="BG73" s="90"/>
      <c r="BH73" s="90"/>
      <c r="BI73" s="90"/>
      <c r="BJ73" s="90"/>
      <c r="BK73" s="90"/>
      <c r="BL73" s="90"/>
      <c r="BM73" s="90"/>
      <c r="BN73" s="90"/>
      <c r="BO73" s="90"/>
      <c r="BP73" s="90"/>
      <c r="BQ73" s="90"/>
      <c r="BR73" s="90"/>
      <c r="BS73" s="90"/>
      <c r="BT73" s="90"/>
      <c r="BU73" s="90"/>
      <c r="BV73" s="90"/>
      <c r="BW73" s="90"/>
      <c r="BX73" s="90"/>
      <c r="BY73" s="90"/>
      <c r="BZ73" s="90"/>
      <c r="CA73" s="90"/>
      <c r="CB73" s="90"/>
      <c r="CC73" s="90"/>
      <c r="CD73" s="90"/>
      <c r="CE73" s="90"/>
      <c r="CF73" s="90"/>
      <c r="CG73" s="90"/>
      <c r="CH73" s="90"/>
      <c r="CI73" s="90"/>
      <c r="CJ73" s="90"/>
      <c r="CK73" s="90"/>
      <c r="CL73" s="90"/>
      <c r="CM73" s="90"/>
      <c r="CN73" s="90"/>
      <c r="CO73" s="90"/>
      <c r="CP73" s="90"/>
      <c r="CQ73" s="90"/>
      <c r="CR73" s="90"/>
      <c r="CS73" s="90"/>
      <c r="CT73" s="90"/>
      <c r="CU73" s="90"/>
      <c r="CV73" s="90"/>
      <c r="CW73" s="90"/>
      <c r="CX73" s="90"/>
      <c r="CY73" s="90"/>
      <c r="CZ73" s="90"/>
      <c r="DA73" s="90"/>
      <c r="DB73" s="90"/>
      <c r="DC73" s="90"/>
      <c r="DD73" s="90"/>
      <c r="DE73" s="90"/>
      <c r="DF73" s="90"/>
    </row>
    <row r="74" spans="1:110" s="87" customFormat="1">
      <c r="B74" s="88"/>
      <c r="C74" s="89" t="s">
        <v>15</v>
      </c>
      <c r="D74" s="88"/>
      <c r="E74" s="88"/>
      <c r="F74" s="88"/>
      <c r="G74" s="88"/>
      <c r="H74" s="88"/>
      <c r="I74" s="88"/>
      <c r="J74" s="88"/>
      <c r="K74" s="88"/>
      <c r="L74" s="88"/>
      <c r="M74" s="88"/>
      <c r="N74" s="88"/>
      <c r="O74" s="90"/>
      <c r="P74" s="90"/>
      <c r="Q74" s="90"/>
      <c r="R74" s="22"/>
      <c r="S74" s="23"/>
      <c r="T74" s="22"/>
      <c r="U74" s="22"/>
      <c r="V74" s="22"/>
      <c r="W74" s="22"/>
      <c r="X74" s="22"/>
      <c r="Y74" s="22"/>
      <c r="Z74" s="22"/>
      <c r="AA74" s="22"/>
      <c r="AB74" s="24"/>
      <c r="AC74" s="22"/>
      <c r="AD74" s="22"/>
      <c r="AE74" s="22"/>
      <c r="AF74" s="22"/>
      <c r="AI74" s="91"/>
      <c r="AJ74" s="91"/>
      <c r="AK74" s="91"/>
      <c r="AL74" s="90"/>
      <c r="AM74" s="90"/>
      <c r="AN74" s="90"/>
      <c r="AO74" s="90"/>
      <c r="AP74" s="90"/>
      <c r="AQ74" s="90"/>
      <c r="AR74" s="90"/>
      <c r="AS74" s="90"/>
      <c r="AT74" s="90"/>
      <c r="AU74" s="90"/>
      <c r="AV74" s="90"/>
      <c r="AW74" s="90"/>
      <c r="AX74" s="90"/>
      <c r="AY74" s="90"/>
      <c r="AZ74" s="90"/>
      <c r="BA74" s="90"/>
      <c r="BB74" s="90"/>
      <c r="BC74" s="90"/>
      <c r="BD74" s="90"/>
      <c r="BE74" s="90"/>
      <c r="BF74" s="90"/>
      <c r="BG74" s="90"/>
      <c r="BH74" s="90"/>
      <c r="BI74" s="90"/>
      <c r="BJ74" s="90"/>
      <c r="BK74" s="90"/>
      <c r="BL74" s="90"/>
      <c r="BM74" s="90"/>
      <c r="BN74" s="90"/>
      <c r="BO74" s="90"/>
      <c r="BP74" s="90"/>
      <c r="BQ74" s="90"/>
      <c r="BR74" s="90"/>
      <c r="BS74" s="90"/>
      <c r="BT74" s="90"/>
      <c r="BU74" s="90"/>
      <c r="BV74" s="90"/>
      <c r="BW74" s="90"/>
      <c r="BX74" s="90"/>
      <c r="BY74" s="90"/>
      <c r="BZ74" s="90"/>
      <c r="CA74" s="90"/>
      <c r="CB74" s="90"/>
      <c r="CC74" s="90"/>
      <c r="CD74" s="90"/>
      <c r="CE74" s="90"/>
      <c r="CF74" s="90"/>
      <c r="CG74" s="90"/>
      <c r="CH74" s="90"/>
      <c r="CI74" s="90"/>
      <c r="CJ74" s="90"/>
      <c r="CK74" s="90"/>
      <c r="CL74" s="90"/>
      <c r="CM74" s="90"/>
      <c r="CN74" s="90"/>
      <c r="CO74" s="90"/>
      <c r="CP74" s="90"/>
      <c r="CQ74" s="90"/>
      <c r="CR74" s="90"/>
      <c r="CS74" s="90"/>
      <c r="CT74" s="90"/>
      <c r="CU74" s="90"/>
      <c r="CV74" s="90"/>
      <c r="CW74" s="90"/>
      <c r="CX74" s="90"/>
      <c r="CY74" s="90"/>
      <c r="CZ74" s="90"/>
      <c r="DA74" s="90"/>
      <c r="DB74" s="90"/>
      <c r="DC74" s="90"/>
      <c r="DD74" s="90"/>
      <c r="DE74" s="90"/>
      <c r="DF74" s="90"/>
    </row>
    <row r="75" spans="1:110" s="87" customFormat="1">
      <c r="A75" s="86"/>
      <c r="B75" s="86"/>
      <c r="C75" s="86"/>
      <c r="D75" s="86"/>
      <c r="E75" s="86"/>
      <c r="F75" s="86"/>
      <c r="G75" s="86"/>
      <c r="H75" s="86"/>
      <c r="I75" s="86"/>
      <c r="J75" s="86"/>
      <c r="K75" s="86"/>
      <c r="L75" s="86"/>
      <c r="M75" s="86"/>
      <c r="N75" s="86"/>
      <c r="O75" s="90"/>
      <c r="P75" s="90"/>
      <c r="Q75" s="90"/>
      <c r="R75" s="22"/>
      <c r="S75" s="23"/>
      <c r="T75" s="22"/>
      <c r="U75" s="22"/>
      <c r="V75" s="22"/>
      <c r="W75" s="22"/>
      <c r="X75" s="22"/>
      <c r="Y75" s="22"/>
      <c r="Z75" s="22"/>
      <c r="AA75" s="22"/>
      <c r="AB75" s="24"/>
      <c r="AC75" s="22"/>
      <c r="AD75" s="22"/>
      <c r="AE75" s="22"/>
      <c r="AF75" s="22"/>
      <c r="AI75" s="91"/>
      <c r="AJ75" s="91"/>
      <c r="AK75" s="91"/>
      <c r="AL75" s="90"/>
      <c r="AM75" s="90"/>
      <c r="AN75" s="90"/>
      <c r="AO75" s="90"/>
      <c r="AP75" s="90"/>
      <c r="AQ75" s="90"/>
      <c r="AR75" s="90"/>
      <c r="AS75" s="90"/>
      <c r="AT75" s="90"/>
      <c r="AU75" s="90"/>
      <c r="AV75" s="90"/>
      <c r="AW75" s="90"/>
      <c r="AX75" s="90"/>
      <c r="AY75" s="90"/>
      <c r="AZ75" s="90"/>
      <c r="BA75" s="90"/>
      <c r="BB75" s="90"/>
      <c r="BC75" s="90"/>
      <c r="BD75" s="90"/>
      <c r="BE75" s="90"/>
      <c r="BF75" s="90"/>
      <c r="BG75" s="90"/>
      <c r="BH75" s="90"/>
      <c r="BI75" s="90"/>
      <c r="BJ75" s="90"/>
      <c r="BK75" s="90"/>
      <c r="BL75" s="90"/>
      <c r="BM75" s="90"/>
      <c r="BN75" s="90"/>
      <c r="BO75" s="90"/>
      <c r="BP75" s="90"/>
      <c r="BQ75" s="90"/>
      <c r="BR75" s="90"/>
      <c r="BS75" s="90"/>
      <c r="BT75" s="90"/>
      <c r="BU75" s="90"/>
      <c r="BV75" s="90"/>
      <c r="BW75" s="90"/>
      <c r="BX75" s="90"/>
      <c r="BY75" s="90"/>
      <c r="BZ75" s="90"/>
      <c r="CA75" s="90"/>
      <c r="CB75" s="90"/>
      <c r="CC75" s="90"/>
      <c r="CD75" s="90"/>
      <c r="CE75" s="90"/>
      <c r="CF75" s="90"/>
      <c r="CG75" s="90"/>
      <c r="CH75" s="90"/>
      <c r="CI75" s="90"/>
      <c r="CJ75" s="90"/>
      <c r="CK75" s="90"/>
      <c r="CL75" s="90"/>
      <c r="CM75" s="90"/>
      <c r="CN75" s="90"/>
      <c r="CO75" s="90"/>
      <c r="CP75" s="90"/>
      <c r="CQ75" s="90"/>
      <c r="CR75" s="90"/>
      <c r="CS75" s="90"/>
      <c r="CT75" s="90"/>
      <c r="CU75" s="90"/>
      <c r="CV75" s="90"/>
      <c r="CW75" s="90"/>
      <c r="CX75" s="90"/>
      <c r="CY75" s="90"/>
      <c r="CZ75" s="90"/>
      <c r="DA75" s="90"/>
      <c r="DB75" s="90"/>
      <c r="DC75" s="90"/>
      <c r="DD75" s="90"/>
      <c r="DE75" s="90"/>
      <c r="DF75" s="90"/>
    </row>
    <row r="76" spans="1:110" s="87" customFormat="1">
      <c r="A76" s="86"/>
      <c r="B76" s="86"/>
      <c r="C76" s="103" t="str">
        <f>C37</f>
        <v>2018年   月   日</v>
      </c>
      <c r="D76" s="86"/>
      <c r="E76" s="86"/>
      <c r="F76" s="86"/>
      <c r="G76" s="86"/>
      <c r="H76" s="86"/>
      <c r="I76" s="86"/>
      <c r="J76" s="86"/>
      <c r="L76" s="103"/>
      <c r="M76" s="86"/>
      <c r="N76" s="86"/>
      <c r="O76" s="90"/>
      <c r="P76" s="90"/>
      <c r="Q76" s="90"/>
      <c r="R76" s="22"/>
      <c r="S76" s="23"/>
      <c r="T76" s="22"/>
      <c r="U76" s="22"/>
      <c r="V76" s="22"/>
      <c r="W76" s="22"/>
      <c r="X76" s="22"/>
      <c r="Y76" s="22"/>
      <c r="Z76" s="22"/>
      <c r="AA76" s="22"/>
      <c r="AB76" s="24"/>
      <c r="AC76" s="22"/>
      <c r="AD76" s="22"/>
      <c r="AE76" s="22"/>
      <c r="AF76" s="22"/>
      <c r="AI76" s="91"/>
      <c r="AJ76" s="91"/>
      <c r="AK76" s="91"/>
      <c r="AL76" s="90"/>
      <c r="AM76" s="90"/>
      <c r="AN76" s="90"/>
      <c r="AO76" s="90"/>
      <c r="AP76" s="90"/>
      <c r="AQ76" s="90"/>
      <c r="AR76" s="90"/>
      <c r="AS76" s="90"/>
      <c r="AT76" s="90"/>
      <c r="AU76" s="90"/>
      <c r="AV76" s="90"/>
      <c r="AW76" s="90"/>
      <c r="AX76" s="90"/>
      <c r="AY76" s="90"/>
      <c r="AZ76" s="90"/>
      <c r="BA76" s="90"/>
      <c r="BB76" s="90"/>
      <c r="BC76" s="90"/>
      <c r="BD76" s="90"/>
      <c r="BE76" s="90"/>
      <c r="BF76" s="90"/>
      <c r="BG76" s="90"/>
      <c r="BH76" s="90"/>
      <c r="BI76" s="90"/>
      <c r="BJ76" s="90"/>
      <c r="BK76" s="90"/>
      <c r="BL76" s="90"/>
      <c r="BM76" s="90"/>
      <c r="BN76" s="90"/>
      <c r="BO76" s="90"/>
      <c r="BP76" s="90"/>
      <c r="BQ76" s="90"/>
      <c r="BR76" s="90"/>
      <c r="BS76" s="90"/>
      <c r="BT76" s="90"/>
      <c r="BU76" s="90"/>
      <c r="BV76" s="90"/>
      <c r="BW76" s="90"/>
      <c r="BX76" s="90"/>
      <c r="BY76" s="90"/>
      <c r="BZ76" s="90"/>
      <c r="CA76" s="90"/>
      <c r="CB76" s="90"/>
      <c r="CC76" s="90"/>
      <c r="CD76" s="90"/>
      <c r="CE76" s="90"/>
      <c r="CF76" s="90"/>
      <c r="CG76" s="90"/>
      <c r="CH76" s="90"/>
      <c r="CI76" s="90"/>
      <c r="CJ76" s="90"/>
      <c r="CK76" s="90"/>
      <c r="CL76" s="90"/>
      <c r="CM76" s="90"/>
      <c r="CN76" s="90"/>
      <c r="CO76" s="90"/>
      <c r="CP76" s="90"/>
      <c r="CQ76" s="90"/>
      <c r="CR76" s="90"/>
      <c r="CS76" s="90"/>
      <c r="CT76" s="90"/>
      <c r="CU76" s="90"/>
      <c r="CV76" s="90"/>
      <c r="CW76" s="90"/>
      <c r="CX76" s="90"/>
      <c r="CY76" s="90"/>
      <c r="CZ76" s="90"/>
      <c r="DA76" s="90"/>
      <c r="DB76" s="90"/>
      <c r="DC76" s="90"/>
      <c r="DD76" s="90"/>
      <c r="DE76" s="90"/>
      <c r="DF76" s="90"/>
    </row>
    <row r="77" spans="1:110" s="87" customFormat="1" ht="22.5" customHeight="1">
      <c r="A77" s="86"/>
      <c r="B77" s="86"/>
      <c r="C77" s="122"/>
      <c r="D77" s="122"/>
      <c r="E77" s="159">
        <f>基礎データ!$C$2</f>
        <v>0</v>
      </c>
      <c r="F77" s="159"/>
      <c r="G77" s="159"/>
      <c r="H77" s="159"/>
      <c r="I77" s="159"/>
      <c r="J77" s="159"/>
      <c r="K77" s="159"/>
      <c r="L77" s="159"/>
      <c r="M77" s="159"/>
      <c r="N77" s="86"/>
      <c r="O77" s="90"/>
      <c r="P77" s="90"/>
      <c r="Q77" s="90"/>
      <c r="R77" s="22"/>
      <c r="S77" s="23"/>
      <c r="T77" s="22"/>
      <c r="U77" s="22"/>
      <c r="V77" s="22"/>
      <c r="W77" s="22"/>
      <c r="X77" s="22"/>
      <c r="Y77" s="22"/>
      <c r="Z77" s="22"/>
      <c r="AA77" s="22"/>
      <c r="AB77" s="24"/>
      <c r="AC77" s="22"/>
      <c r="AD77" s="22"/>
      <c r="AE77" s="22"/>
      <c r="AF77" s="22"/>
      <c r="AI77" s="91"/>
      <c r="AJ77" s="91"/>
      <c r="AK77" s="91"/>
      <c r="AL77" s="90"/>
      <c r="AM77" s="90"/>
      <c r="AN77" s="90"/>
      <c r="AO77" s="90"/>
      <c r="AP77" s="90"/>
      <c r="AQ77" s="90"/>
      <c r="AR77" s="90"/>
      <c r="AS77" s="90"/>
      <c r="AT77" s="90"/>
      <c r="AU77" s="90"/>
      <c r="AV77" s="90"/>
      <c r="AW77" s="90"/>
      <c r="AX77" s="90"/>
      <c r="AY77" s="90"/>
      <c r="AZ77" s="90"/>
      <c r="BA77" s="90"/>
      <c r="BB77" s="90"/>
      <c r="BC77" s="90"/>
      <c r="BD77" s="90"/>
      <c r="BE77" s="90"/>
      <c r="BF77" s="90"/>
      <c r="BG77" s="90"/>
      <c r="BH77" s="90"/>
      <c r="BI77" s="90"/>
      <c r="BJ77" s="90"/>
      <c r="BK77" s="90"/>
      <c r="BL77" s="90"/>
      <c r="BM77" s="90"/>
      <c r="BN77" s="90"/>
      <c r="BO77" s="90"/>
      <c r="BP77" s="90"/>
      <c r="BQ77" s="90"/>
      <c r="BR77" s="90"/>
      <c r="BS77" s="90"/>
      <c r="BT77" s="90"/>
      <c r="BU77" s="90"/>
      <c r="BV77" s="90"/>
      <c r="BW77" s="90"/>
      <c r="BX77" s="90"/>
      <c r="BY77" s="90"/>
      <c r="BZ77" s="90"/>
      <c r="CA77" s="90"/>
      <c r="CB77" s="90"/>
      <c r="CC77" s="90"/>
      <c r="CD77" s="90"/>
      <c r="CE77" s="90"/>
      <c r="CF77" s="90"/>
      <c r="CG77" s="90"/>
      <c r="CH77" s="90"/>
      <c r="CI77" s="90"/>
      <c r="CJ77" s="90"/>
      <c r="CK77" s="90"/>
      <c r="CL77" s="90"/>
      <c r="CM77" s="90"/>
      <c r="CN77" s="90"/>
      <c r="CO77" s="90"/>
      <c r="CP77" s="90"/>
      <c r="CQ77" s="90"/>
      <c r="CR77" s="90"/>
      <c r="CS77" s="90"/>
      <c r="CT77" s="90"/>
      <c r="CU77" s="90"/>
      <c r="CV77" s="90"/>
      <c r="CW77" s="90"/>
      <c r="CX77" s="90"/>
      <c r="CY77" s="90"/>
      <c r="CZ77" s="90"/>
      <c r="DA77" s="90"/>
      <c r="DB77" s="90"/>
      <c r="DC77" s="90"/>
      <c r="DD77" s="90"/>
      <c r="DE77" s="90"/>
      <c r="DF77" s="90"/>
    </row>
    <row r="78" spans="1:110" s="87" customFormat="1" ht="22.5" customHeight="1">
      <c r="A78" s="86"/>
      <c r="B78" s="86"/>
      <c r="C78" s="125"/>
      <c r="D78" s="125"/>
      <c r="E78" s="123"/>
      <c r="F78" s="123"/>
      <c r="G78" s="199"/>
      <c r="H78" s="199"/>
      <c r="I78" s="199"/>
      <c r="J78" s="121" t="s">
        <v>1129</v>
      </c>
      <c r="K78" s="198">
        <f>基礎データ!$C$4</f>
        <v>0</v>
      </c>
      <c r="L78" s="198"/>
      <c r="M78" s="120" t="s">
        <v>1128</v>
      </c>
      <c r="N78" s="86"/>
      <c r="O78" s="90"/>
      <c r="P78" s="90"/>
      <c r="Q78" s="90"/>
      <c r="R78" s="22"/>
      <c r="S78" s="23"/>
      <c r="T78" s="22"/>
      <c r="U78" s="22"/>
      <c r="V78" s="22"/>
      <c r="W78" s="22"/>
      <c r="X78" s="22"/>
      <c r="Y78" s="22"/>
      <c r="Z78" s="22"/>
      <c r="AA78" s="22"/>
      <c r="AB78" s="24"/>
      <c r="AC78" s="22"/>
      <c r="AD78" s="22"/>
      <c r="AE78" s="22"/>
      <c r="AF78" s="22"/>
      <c r="AI78" s="91"/>
      <c r="AJ78" s="91"/>
      <c r="AK78" s="91"/>
      <c r="AL78" s="90"/>
      <c r="AM78" s="90"/>
      <c r="AN78" s="90"/>
      <c r="AO78" s="90"/>
      <c r="AP78" s="90"/>
      <c r="AQ78" s="90"/>
      <c r="AR78" s="90"/>
      <c r="AS78" s="90"/>
      <c r="AT78" s="90"/>
      <c r="AU78" s="90"/>
      <c r="AV78" s="90"/>
      <c r="AW78" s="90"/>
      <c r="AX78" s="90"/>
      <c r="AY78" s="90"/>
      <c r="AZ78" s="90"/>
      <c r="BA78" s="90"/>
      <c r="BB78" s="90"/>
      <c r="BC78" s="90"/>
      <c r="BD78" s="90"/>
      <c r="BE78" s="90"/>
      <c r="BF78" s="90"/>
      <c r="BG78" s="90"/>
      <c r="BH78" s="90"/>
      <c r="BI78" s="90"/>
      <c r="BJ78" s="90"/>
      <c r="BK78" s="90"/>
      <c r="BL78" s="90"/>
      <c r="BM78" s="90"/>
      <c r="BN78" s="90"/>
      <c r="BO78" s="90"/>
      <c r="BP78" s="90"/>
      <c r="BQ78" s="90"/>
      <c r="BR78" s="90"/>
      <c r="BS78" s="90"/>
      <c r="BT78" s="90"/>
      <c r="BU78" s="90"/>
      <c r="BV78" s="90"/>
      <c r="BW78" s="90"/>
      <c r="BX78" s="90"/>
      <c r="BY78" s="90"/>
      <c r="BZ78" s="90"/>
      <c r="CA78" s="90"/>
      <c r="CB78" s="90"/>
      <c r="CC78" s="90"/>
      <c r="CD78" s="90"/>
      <c r="CE78" s="90"/>
      <c r="CF78" s="90"/>
      <c r="CG78" s="90"/>
      <c r="CH78" s="90"/>
      <c r="CI78" s="90"/>
      <c r="CJ78" s="90"/>
      <c r="CK78" s="90"/>
      <c r="CL78" s="90"/>
      <c r="CM78" s="90"/>
      <c r="CN78" s="90"/>
      <c r="CO78" s="90"/>
      <c r="CP78" s="90"/>
      <c r="CQ78" s="90"/>
      <c r="CR78" s="90"/>
      <c r="CS78" s="90"/>
      <c r="CT78" s="90"/>
      <c r="CU78" s="90"/>
      <c r="CV78" s="90"/>
      <c r="CW78" s="90"/>
      <c r="CX78" s="90"/>
      <c r="CY78" s="90"/>
      <c r="CZ78" s="90"/>
      <c r="DA78" s="90"/>
      <c r="DB78" s="90"/>
      <c r="DC78" s="90"/>
      <c r="DD78" s="90"/>
      <c r="DE78" s="90"/>
      <c r="DF78" s="90"/>
    </row>
    <row r="79" spans="1:110">
      <c r="A79" s="86"/>
      <c r="B79" s="86"/>
      <c r="C79" s="86"/>
      <c r="D79" s="86"/>
      <c r="E79" s="86"/>
      <c r="F79" s="86"/>
      <c r="G79" s="86"/>
      <c r="H79" s="86"/>
      <c r="I79" s="86"/>
      <c r="J79" s="86"/>
      <c r="K79" s="86"/>
      <c r="L79" s="86"/>
      <c r="M79" s="86"/>
      <c r="N79" s="86"/>
    </row>
    <row r="119" spans="3:110" s="108" customFormat="1" ht="12">
      <c r="C119" s="107" t="s">
        <v>5</v>
      </c>
      <c r="D119" s="107" t="s">
        <v>1117</v>
      </c>
      <c r="E119" s="107"/>
      <c r="F119" s="107"/>
      <c r="G119" s="107"/>
      <c r="H119" s="107"/>
      <c r="I119" s="107"/>
      <c r="J119" s="107"/>
      <c r="K119" s="107"/>
      <c r="L119" s="107"/>
      <c r="M119" s="107" t="s">
        <v>3</v>
      </c>
      <c r="N119" s="107"/>
      <c r="O119" s="107"/>
      <c r="P119" s="107"/>
      <c r="Q119" s="107"/>
      <c r="R119" s="108" t="s">
        <v>509</v>
      </c>
      <c r="S119" s="109"/>
      <c r="AB119" s="108" t="s">
        <v>504</v>
      </c>
      <c r="AG119" s="107" t="s">
        <v>894</v>
      </c>
      <c r="AH119" s="117" t="s">
        <v>898</v>
      </c>
      <c r="AI119" s="107"/>
      <c r="AJ119" s="107"/>
      <c r="AK119" s="107"/>
      <c r="AL119" s="107"/>
      <c r="AM119" s="107"/>
      <c r="AN119" s="107"/>
      <c r="AO119" s="107"/>
      <c r="AP119" s="107"/>
      <c r="AQ119" s="107"/>
      <c r="AR119" s="107"/>
      <c r="AS119" s="107"/>
      <c r="AT119" s="107"/>
      <c r="AU119" s="107"/>
      <c r="AV119" s="107"/>
      <c r="AW119" s="107"/>
      <c r="AX119" s="107"/>
      <c r="AY119" s="107"/>
      <c r="AZ119" s="107"/>
      <c r="BA119" s="107"/>
      <c r="BB119" s="107"/>
      <c r="BC119" s="107"/>
      <c r="BD119" s="107"/>
      <c r="BE119" s="107"/>
      <c r="BF119" s="107"/>
      <c r="BG119" s="107"/>
      <c r="BH119" s="107"/>
      <c r="BI119" s="107"/>
      <c r="BJ119" s="107"/>
      <c r="BK119" s="107"/>
      <c r="BL119" s="107"/>
      <c r="BM119" s="107"/>
      <c r="BN119" s="107"/>
      <c r="BO119" s="107"/>
      <c r="BP119" s="107"/>
      <c r="BQ119" s="107"/>
      <c r="BR119" s="107"/>
      <c r="BS119" s="107"/>
      <c r="BT119" s="107"/>
      <c r="BU119" s="107"/>
      <c r="BV119" s="107"/>
      <c r="BW119" s="107"/>
      <c r="BX119" s="107"/>
      <c r="BY119" s="107"/>
      <c r="BZ119" s="107"/>
      <c r="CA119" s="107"/>
      <c r="CB119" s="107"/>
      <c r="CC119" s="107"/>
      <c r="CD119" s="107"/>
      <c r="CE119" s="107"/>
      <c r="CF119" s="107"/>
      <c r="CG119" s="107"/>
      <c r="CH119" s="107"/>
      <c r="CI119" s="107"/>
      <c r="CJ119" s="107"/>
      <c r="CK119" s="107"/>
      <c r="CL119" s="107"/>
      <c r="CM119" s="107"/>
      <c r="CN119" s="107"/>
      <c r="CO119" s="107"/>
      <c r="CP119" s="107"/>
      <c r="CQ119" s="107"/>
      <c r="CR119" s="107"/>
      <c r="CS119" s="107"/>
      <c r="CT119" s="107"/>
      <c r="CU119" s="107"/>
      <c r="CV119" s="107"/>
      <c r="CW119" s="107"/>
      <c r="CX119" s="107"/>
      <c r="CY119" s="107"/>
      <c r="CZ119" s="107"/>
      <c r="DA119" s="107"/>
      <c r="DB119" s="107"/>
      <c r="DC119" s="107"/>
      <c r="DD119" s="107"/>
      <c r="DE119" s="107"/>
      <c r="DF119" s="107"/>
    </row>
    <row r="120" spans="3:110" s="108" customFormat="1" ht="12">
      <c r="C120" s="107" t="s">
        <v>1141</v>
      </c>
      <c r="D120" s="107" t="s">
        <v>1118</v>
      </c>
      <c r="E120" s="107"/>
      <c r="F120" s="107"/>
      <c r="G120" s="107"/>
      <c r="H120" s="107"/>
      <c r="I120" s="107"/>
      <c r="J120" s="107"/>
      <c r="K120" s="107"/>
      <c r="L120" s="107"/>
      <c r="M120" s="107">
        <v>1</v>
      </c>
      <c r="N120" s="107"/>
      <c r="O120" s="107"/>
      <c r="P120" s="107"/>
      <c r="Q120" s="107"/>
      <c r="R120" s="108" t="s">
        <v>510</v>
      </c>
      <c r="S120" s="109">
        <v>100000000</v>
      </c>
      <c r="AB120" s="108" t="s">
        <v>505</v>
      </c>
      <c r="AG120" s="107" t="s">
        <v>899</v>
      </c>
      <c r="AH120" s="117" t="s">
        <v>863</v>
      </c>
      <c r="AI120" s="107"/>
      <c r="AJ120" s="107"/>
      <c r="AK120" s="107"/>
      <c r="AL120" s="107"/>
      <c r="AM120" s="107"/>
      <c r="AN120" s="107"/>
      <c r="AO120" s="107"/>
      <c r="AP120" s="107"/>
      <c r="AQ120" s="107"/>
      <c r="AR120" s="107"/>
      <c r="AS120" s="107"/>
      <c r="AT120" s="107"/>
      <c r="AU120" s="107"/>
      <c r="AV120" s="107"/>
      <c r="AW120" s="107"/>
      <c r="AX120" s="107"/>
      <c r="AY120" s="107"/>
      <c r="AZ120" s="107"/>
      <c r="BA120" s="107"/>
      <c r="BB120" s="107"/>
      <c r="BC120" s="107"/>
      <c r="BD120" s="107"/>
      <c r="BE120" s="107"/>
      <c r="BF120" s="107"/>
      <c r="BG120" s="107"/>
      <c r="BH120" s="107"/>
      <c r="BI120" s="107"/>
      <c r="BJ120" s="107"/>
      <c r="BK120" s="107"/>
      <c r="BL120" s="107"/>
      <c r="BM120" s="107"/>
      <c r="BN120" s="107"/>
      <c r="BO120" s="107"/>
      <c r="BP120" s="107"/>
      <c r="BQ120" s="107"/>
      <c r="BR120" s="107"/>
      <c r="BS120" s="107"/>
      <c r="BT120" s="107"/>
      <c r="BU120" s="107"/>
      <c r="BV120" s="107"/>
      <c r="BW120" s="107"/>
      <c r="BX120" s="107"/>
      <c r="BY120" s="107"/>
      <c r="BZ120" s="107"/>
      <c r="CA120" s="107"/>
      <c r="CB120" s="107"/>
      <c r="CC120" s="107"/>
      <c r="CD120" s="107"/>
      <c r="CE120" s="107"/>
      <c r="CF120" s="107"/>
      <c r="CG120" s="107"/>
      <c r="CH120" s="107"/>
      <c r="CI120" s="107"/>
      <c r="CJ120" s="107"/>
      <c r="CK120" s="107"/>
      <c r="CL120" s="107"/>
      <c r="CM120" s="107"/>
      <c r="CN120" s="107"/>
      <c r="CO120" s="107"/>
      <c r="CP120" s="107"/>
      <c r="CQ120" s="107"/>
      <c r="CR120" s="107"/>
      <c r="CS120" s="107"/>
      <c r="CT120" s="107"/>
      <c r="CU120" s="107"/>
      <c r="CV120" s="107"/>
      <c r="CW120" s="107"/>
      <c r="CX120" s="107"/>
      <c r="CY120" s="107"/>
      <c r="CZ120" s="107"/>
      <c r="DA120" s="107"/>
      <c r="DB120" s="107"/>
      <c r="DC120" s="107"/>
      <c r="DD120" s="107"/>
      <c r="DE120" s="107"/>
      <c r="DF120" s="107"/>
    </row>
    <row r="121" spans="3:110" s="108" customFormat="1" ht="12">
      <c r="C121" s="107" t="s">
        <v>1147</v>
      </c>
      <c r="D121" s="107" t="s">
        <v>1119</v>
      </c>
      <c r="E121" s="107"/>
      <c r="F121" s="107"/>
      <c r="G121" s="107"/>
      <c r="H121" s="107"/>
      <c r="I121" s="107"/>
      <c r="J121" s="107"/>
      <c r="K121" s="107"/>
      <c r="L121" s="107"/>
      <c r="M121" s="107">
        <v>2</v>
      </c>
      <c r="N121" s="107"/>
      <c r="O121" s="107"/>
      <c r="P121" s="107"/>
      <c r="Q121" s="107"/>
      <c r="R121" s="108" t="s">
        <v>511</v>
      </c>
      <c r="S121" s="109">
        <v>110000000</v>
      </c>
      <c r="AB121" s="108" t="s">
        <v>508</v>
      </c>
      <c r="AG121" s="107" t="s">
        <v>900</v>
      </c>
      <c r="AH121" s="117" t="s">
        <v>864</v>
      </c>
      <c r="AI121" s="107"/>
      <c r="AJ121" s="107"/>
      <c r="AK121" s="107"/>
      <c r="AL121" s="107"/>
      <c r="AM121" s="107"/>
      <c r="AN121" s="107"/>
      <c r="AO121" s="107"/>
      <c r="AP121" s="107"/>
      <c r="AQ121" s="107"/>
      <c r="AR121" s="107"/>
      <c r="AS121" s="107"/>
      <c r="AT121" s="107"/>
      <c r="AU121" s="107"/>
      <c r="AV121" s="107"/>
      <c r="AW121" s="107"/>
      <c r="AX121" s="107"/>
      <c r="AY121" s="107"/>
      <c r="AZ121" s="107"/>
      <c r="BA121" s="107"/>
      <c r="BB121" s="107"/>
      <c r="BC121" s="107"/>
      <c r="BD121" s="107"/>
      <c r="BE121" s="107"/>
      <c r="BF121" s="107"/>
      <c r="BG121" s="107"/>
      <c r="BH121" s="107"/>
      <c r="BI121" s="107"/>
      <c r="BJ121" s="107"/>
      <c r="BK121" s="107"/>
      <c r="BL121" s="107"/>
      <c r="BM121" s="107"/>
      <c r="BN121" s="107"/>
      <c r="BO121" s="107"/>
      <c r="BP121" s="107"/>
      <c r="BQ121" s="107"/>
      <c r="BR121" s="107"/>
      <c r="BS121" s="107"/>
      <c r="BT121" s="107"/>
      <c r="BU121" s="107"/>
      <c r="BV121" s="107"/>
      <c r="BW121" s="107"/>
      <c r="BX121" s="107"/>
      <c r="BY121" s="107"/>
      <c r="BZ121" s="107"/>
      <c r="CA121" s="107"/>
      <c r="CB121" s="107"/>
      <c r="CC121" s="107"/>
      <c r="CD121" s="107"/>
      <c r="CE121" s="107"/>
      <c r="CF121" s="107"/>
      <c r="CG121" s="107"/>
      <c r="CH121" s="107"/>
      <c r="CI121" s="107"/>
      <c r="CJ121" s="107"/>
      <c r="CK121" s="107"/>
      <c r="CL121" s="107"/>
      <c r="CM121" s="107"/>
      <c r="CN121" s="107"/>
      <c r="CO121" s="107"/>
      <c r="CP121" s="107"/>
      <c r="CQ121" s="107"/>
      <c r="CR121" s="107"/>
      <c r="CS121" s="107"/>
      <c r="CT121" s="107"/>
      <c r="CU121" s="107"/>
      <c r="CV121" s="107"/>
      <c r="CW121" s="107"/>
      <c r="CX121" s="107"/>
      <c r="CY121" s="107"/>
      <c r="CZ121" s="107"/>
      <c r="DA121" s="107"/>
      <c r="DB121" s="107"/>
      <c r="DC121" s="107"/>
      <c r="DD121" s="107"/>
      <c r="DE121" s="107"/>
      <c r="DF121" s="107"/>
    </row>
    <row r="122" spans="3:110" s="108" customFormat="1" ht="12">
      <c r="D122" s="107" t="s">
        <v>1120</v>
      </c>
      <c r="E122" s="107"/>
      <c r="F122" s="107"/>
      <c r="G122" s="107"/>
      <c r="H122" s="107"/>
      <c r="I122" s="107"/>
      <c r="J122" s="107"/>
      <c r="K122" s="107"/>
      <c r="L122" s="107"/>
      <c r="M122" s="107">
        <v>3</v>
      </c>
      <c r="N122" s="107"/>
      <c r="O122" s="107"/>
      <c r="P122" s="107"/>
      <c r="Q122" s="107"/>
      <c r="R122" s="108" t="s">
        <v>512</v>
      </c>
      <c r="S122" s="109">
        <v>120000000</v>
      </c>
      <c r="AB122" s="108" t="s">
        <v>506</v>
      </c>
      <c r="AG122" s="107" t="s">
        <v>901</v>
      </c>
      <c r="AH122" s="117" t="s">
        <v>865</v>
      </c>
      <c r="AI122" s="107"/>
      <c r="AJ122" s="107"/>
      <c r="AK122" s="107"/>
      <c r="AL122" s="107"/>
      <c r="AM122" s="107"/>
      <c r="AN122" s="107"/>
      <c r="AO122" s="107"/>
      <c r="AP122" s="107"/>
      <c r="AQ122" s="107"/>
      <c r="AR122" s="107"/>
      <c r="AS122" s="107"/>
      <c r="AT122" s="107"/>
      <c r="AU122" s="107"/>
      <c r="AV122" s="107"/>
      <c r="AW122" s="107"/>
      <c r="AX122" s="107"/>
      <c r="AY122" s="107"/>
      <c r="AZ122" s="107"/>
      <c r="BA122" s="107"/>
      <c r="BB122" s="107"/>
      <c r="BC122" s="107"/>
      <c r="BD122" s="107"/>
      <c r="BE122" s="107"/>
      <c r="BF122" s="107"/>
      <c r="BG122" s="107"/>
      <c r="BH122" s="107"/>
      <c r="BI122" s="107"/>
      <c r="BJ122" s="107"/>
      <c r="BK122" s="107"/>
      <c r="BL122" s="107"/>
      <c r="BM122" s="107"/>
      <c r="BN122" s="107"/>
      <c r="BO122" s="107"/>
      <c r="BP122" s="107"/>
      <c r="BQ122" s="107"/>
      <c r="BR122" s="107"/>
      <c r="BS122" s="107"/>
      <c r="BT122" s="107"/>
      <c r="BU122" s="107"/>
      <c r="BV122" s="107"/>
      <c r="BW122" s="107"/>
      <c r="BX122" s="107"/>
      <c r="BY122" s="107"/>
      <c r="BZ122" s="107"/>
      <c r="CA122" s="107"/>
      <c r="CB122" s="107"/>
      <c r="CC122" s="107"/>
      <c r="CD122" s="107"/>
      <c r="CE122" s="107"/>
      <c r="CF122" s="107"/>
      <c r="CG122" s="107"/>
      <c r="CH122" s="107"/>
      <c r="CI122" s="107"/>
      <c r="CJ122" s="107"/>
      <c r="CK122" s="107"/>
      <c r="CL122" s="107"/>
      <c r="CM122" s="107"/>
      <c r="CN122" s="107"/>
      <c r="CO122" s="107"/>
      <c r="CP122" s="107"/>
      <c r="CQ122" s="107"/>
      <c r="CR122" s="107"/>
      <c r="CS122" s="107"/>
      <c r="CT122" s="107"/>
      <c r="CU122" s="107"/>
      <c r="CV122" s="107"/>
      <c r="CW122" s="107"/>
      <c r="CX122" s="107"/>
      <c r="CY122" s="107"/>
      <c r="CZ122" s="107"/>
      <c r="DA122" s="107"/>
      <c r="DB122" s="107"/>
      <c r="DC122" s="107"/>
      <c r="DD122" s="107"/>
      <c r="DE122" s="107"/>
      <c r="DF122" s="107"/>
    </row>
    <row r="123" spans="3:110" s="108" customFormat="1" ht="12">
      <c r="C123" s="107"/>
      <c r="D123" s="107" t="s">
        <v>1121</v>
      </c>
      <c r="E123" s="107"/>
      <c r="F123" s="107"/>
      <c r="G123" s="107"/>
      <c r="H123" s="107"/>
      <c r="I123" s="107"/>
      <c r="J123" s="107"/>
      <c r="K123" s="107"/>
      <c r="L123" s="107"/>
      <c r="M123" s="107">
        <v>4</v>
      </c>
      <c r="N123" s="107"/>
      <c r="O123" s="107"/>
      <c r="P123" s="107"/>
      <c r="Q123" s="107"/>
      <c r="R123" s="108" t="s">
        <v>513</v>
      </c>
      <c r="S123" s="109">
        <v>130000000</v>
      </c>
      <c r="AB123" s="108" t="s">
        <v>507</v>
      </c>
      <c r="AG123" s="107" t="s">
        <v>902</v>
      </c>
      <c r="AH123" s="117" t="s">
        <v>866</v>
      </c>
      <c r="AI123" s="107"/>
      <c r="AJ123" s="107"/>
      <c r="AK123" s="107"/>
      <c r="AL123" s="107"/>
      <c r="AM123" s="107"/>
      <c r="AN123" s="107"/>
      <c r="AO123" s="107"/>
      <c r="AP123" s="107"/>
      <c r="AQ123" s="107"/>
      <c r="AR123" s="107"/>
      <c r="AS123" s="107"/>
      <c r="AT123" s="107"/>
      <c r="AU123" s="107"/>
      <c r="AV123" s="107"/>
      <c r="AW123" s="107"/>
      <c r="AX123" s="107"/>
      <c r="AY123" s="107"/>
      <c r="AZ123" s="107"/>
      <c r="BA123" s="107"/>
      <c r="BB123" s="107"/>
      <c r="BC123" s="107"/>
      <c r="BD123" s="107"/>
      <c r="BE123" s="107"/>
      <c r="BF123" s="107"/>
      <c r="BG123" s="107"/>
      <c r="BH123" s="107"/>
      <c r="BI123" s="107"/>
      <c r="BJ123" s="107"/>
      <c r="BK123" s="107"/>
      <c r="BL123" s="107"/>
      <c r="BM123" s="107"/>
      <c r="BN123" s="107"/>
      <c r="BO123" s="107"/>
      <c r="BP123" s="107"/>
      <c r="BQ123" s="107"/>
      <c r="BR123" s="107"/>
      <c r="BS123" s="107"/>
      <c r="BT123" s="107"/>
      <c r="BU123" s="107"/>
      <c r="BV123" s="107"/>
      <c r="BW123" s="107"/>
      <c r="BX123" s="107"/>
      <c r="BY123" s="107"/>
      <c r="BZ123" s="107"/>
      <c r="CA123" s="107"/>
      <c r="CB123" s="107"/>
      <c r="CC123" s="107"/>
      <c r="CD123" s="107"/>
      <c r="CE123" s="107"/>
      <c r="CF123" s="107"/>
      <c r="CG123" s="107"/>
      <c r="CH123" s="107"/>
      <c r="CI123" s="107"/>
      <c r="CJ123" s="107"/>
      <c r="CK123" s="107"/>
      <c r="CL123" s="107"/>
      <c r="CM123" s="107"/>
      <c r="CN123" s="107"/>
      <c r="CO123" s="107"/>
      <c r="CP123" s="107"/>
      <c r="CQ123" s="107"/>
      <c r="CR123" s="107"/>
      <c r="CS123" s="107"/>
      <c r="CT123" s="107"/>
      <c r="CU123" s="107"/>
      <c r="CV123" s="107"/>
      <c r="CW123" s="107"/>
      <c r="CX123" s="107"/>
      <c r="CY123" s="107"/>
      <c r="CZ123" s="107"/>
      <c r="DA123" s="107"/>
      <c r="DB123" s="107"/>
      <c r="DC123" s="107"/>
      <c r="DD123" s="107"/>
      <c r="DE123" s="107"/>
      <c r="DF123" s="107"/>
    </row>
    <row r="124" spans="3:110" s="108" customFormat="1" ht="12">
      <c r="C124" s="107"/>
      <c r="D124" s="107" t="s">
        <v>1122</v>
      </c>
      <c r="E124" s="107"/>
      <c r="F124" s="107"/>
      <c r="G124" s="107"/>
      <c r="H124" s="107"/>
      <c r="I124" s="107"/>
      <c r="J124" s="107"/>
      <c r="K124" s="107"/>
      <c r="L124" s="107"/>
      <c r="M124" s="107">
        <v>5</v>
      </c>
      <c r="N124" s="107"/>
      <c r="O124" s="107"/>
      <c r="P124" s="107"/>
      <c r="Q124" s="107"/>
      <c r="R124" s="108" t="s">
        <v>514</v>
      </c>
      <c r="S124" s="109">
        <v>140000000</v>
      </c>
      <c r="AG124" s="107" t="s">
        <v>903</v>
      </c>
      <c r="AH124" s="117" t="s">
        <v>867</v>
      </c>
      <c r="AI124" s="107"/>
      <c r="AJ124" s="107"/>
      <c r="AK124" s="107"/>
      <c r="AL124" s="107"/>
      <c r="AM124" s="107"/>
      <c r="AN124" s="107"/>
      <c r="AO124" s="107"/>
      <c r="AP124" s="107"/>
      <c r="AQ124" s="107"/>
      <c r="AR124" s="107"/>
      <c r="AS124" s="107"/>
      <c r="AT124" s="107"/>
      <c r="AU124" s="107"/>
      <c r="AV124" s="107"/>
      <c r="AW124" s="107"/>
      <c r="AX124" s="107"/>
      <c r="AY124" s="107"/>
      <c r="AZ124" s="107"/>
      <c r="BA124" s="107"/>
      <c r="BB124" s="107"/>
      <c r="BC124" s="107"/>
      <c r="BD124" s="107"/>
      <c r="BE124" s="107"/>
      <c r="BF124" s="107"/>
      <c r="BG124" s="107"/>
      <c r="BH124" s="107"/>
      <c r="BI124" s="107"/>
      <c r="BJ124" s="107"/>
      <c r="BK124" s="107"/>
      <c r="BL124" s="107"/>
      <c r="BM124" s="107"/>
      <c r="BN124" s="107"/>
      <c r="BO124" s="107"/>
      <c r="BP124" s="107"/>
      <c r="BQ124" s="107"/>
      <c r="BR124" s="107"/>
      <c r="BS124" s="107"/>
      <c r="BT124" s="107"/>
      <c r="BU124" s="107"/>
      <c r="BV124" s="107"/>
      <c r="BW124" s="107"/>
      <c r="BX124" s="107"/>
      <c r="BY124" s="107"/>
      <c r="BZ124" s="107"/>
      <c r="CA124" s="107"/>
      <c r="CB124" s="107"/>
      <c r="CC124" s="107"/>
      <c r="CD124" s="107"/>
      <c r="CE124" s="107"/>
      <c r="CF124" s="107"/>
      <c r="CG124" s="107"/>
      <c r="CH124" s="107"/>
      <c r="CI124" s="107"/>
      <c r="CJ124" s="107"/>
      <c r="CK124" s="107"/>
      <c r="CL124" s="107"/>
      <c r="CM124" s="107"/>
      <c r="CN124" s="107"/>
      <c r="CO124" s="107"/>
      <c r="CP124" s="107"/>
      <c r="CQ124" s="107"/>
      <c r="CR124" s="107"/>
      <c r="CS124" s="107"/>
      <c r="CT124" s="107"/>
      <c r="CU124" s="107"/>
      <c r="CV124" s="107"/>
      <c r="CW124" s="107"/>
      <c r="CX124" s="107"/>
      <c r="CY124" s="107"/>
      <c r="CZ124" s="107"/>
      <c r="DA124" s="107"/>
      <c r="DB124" s="107"/>
      <c r="DC124" s="107"/>
      <c r="DD124" s="107"/>
      <c r="DE124" s="107"/>
      <c r="DF124" s="107"/>
    </row>
    <row r="125" spans="3:110" s="108" customFormat="1" ht="12">
      <c r="C125" s="107"/>
      <c r="D125" s="107"/>
      <c r="E125" s="107"/>
      <c r="F125" s="107"/>
      <c r="G125" s="107"/>
      <c r="H125" s="107"/>
      <c r="I125" s="107"/>
      <c r="J125" s="107"/>
      <c r="K125" s="107"/>
      <c r="L125" s="107"/>
      <c r="M125" s="107">
        <v>6</v>
      </c>
      <c r="N125" s="107"/>
      <c r="O125" s="107"/>
      <c r="P125" s="107"/>
      <c r="Q125" s="107"/>
      <c r="R125" s="108" t="s">
        <v>515</v>
      </c>
      <c r="S125" s="109">
        <v>200000000</v>
      </c>
      <c r="AG125" s="107" t="s">
        <v>904</v>
      </c>
      <c r="AH125" s="117" t="s">
        <v>868</v>
      </c>
      <c r="AI125" s="107"/>
      <c r="AJ125" s="107"/>
      <c r="AK125" s="107"/>
      <c r="AL125" s="107"/>
      <c r="AM125" s="107"/>
      <c r="AN125" s="107"/>
      <c r="AO125" s="107"/>
      <c r="AP125" s="107"/>
      <c r="AQ125" s="107"/>
      <c r="AR125" s="107"/>
      <c r="AS125" s="107"/>
      <c r="AT125" s="107"/>
      <c r="AU125" s="107"/>
      <c r="AV125" s="107"/>
      <c r="AW125" s="107"/>
      <c r="AX125" s="107"/>
      <c r="AY125" s="107"/>
      <c r="AZ125" s="107"/>
      <c r="BA125" s="107"/>
      <c r="BB125" s="107"/>
      <c r="BC125" s="107"/>
      <c r="BD125" s="107"/>
      <c r="BE125" s="107"/>
      <c r="BF125" s="107"/>
      <c r="BG125" s="107"/>
      <c r="BH125" s="107"/>
      <c r="BI125" s="107"/>
      <c r="BJ125" s="107"/>
      <c r="BK125" s="107"/>
      <c r="BL125" s="107"/>
      <c r="BM125" s="107"/>
      <c r="BN125" s="107"/>
      <c r="BO125" s="107"/>
      <c r="BP125" s="107"/>
      <c r="BQ125" s="107"/>
      <c r="BR125" s="107"/>
      <c r="BS125" s="107"/>
      <c r="BT125" s="107"/>
      <c r="BU125" s="107"/>
      <c r="BV125" s="107"/>
      <c r="BW125" s="107"/>
      <c r="BX125" s="107"/>
      <c r="BY125" s="107"/>
      <c r="BZ125" s="107"/>
      <c r="CA125" s="107"/>
      <c r="CB125" s="107"/>
      <c r="CC125" s="107"/>
      <c r="CD125" s="107"/>
      <c r="CE125" s="107"/>
      <c r="CF125" s="107"/>
      <c r="CG125" s="107"/>
      <c r="CH125" s="107"/>
      <c r="CI125" s="107"/>
      <c r="CJ125" s="107"/>
      <c r="CK125" s="107"/>
      <c r="CL125" s="107"/>
      <c r="CM125" s="107"/>
      <c r="CN125" s="107"/>
      <c r="CO125" s="107"/>
      <c r="CP125" s="107"/>
      <c r="CQ125" s="107"/>
      <c r="CR125" s="107"/>
      <c r="CS125" s="107"/>
      <c r="CT125" s="107"/>
      <c r="CU125" s="107"/>
      <c r="CV125" s="107"/>
      <c r="CW125" s="107"/>
      <c r="CX125" s="107"/>
      <c r="CY125" s="107"/>
      <c r="CZ125" s="107"/>
      <c r="DA125" s="107"/>
      <c r="DB125" s="107"/>
      <c r="DC125" s="107"/>
      <c r="DD125" s="107"/>
      <c r="DE125" s="107"/>
      <c r="DF125" s="107"/>
    </row>
    <row r="126" spans="3:110" s="108" customFormat="1" ht="12">
      <c r="C126" s="107"/>
      <c r="D126" s="107"/>
      <c r="E126" s="107"/>
      <c r="F126" s="107"/>
      <c r="G126" s="107"/>
      <c r="H126" s="107"/>
      <c r="I126" s="107"/>
      <c r="J126" s="107"/>
      <c r="K126" s="107"/>
      <c r="L126" s="107"/>
      <c r="M126" s="107" t="s">
        <v>1133</v>
      </c>
      <c r="N126" s="107"/>
      <c r="O126" s="107"/>
      <c r="P126" s="107"/>
      <c r="Q126" s="107"/>
      <c r="R126" s="108" t="s">
        <v>516</v>
      </c>
      <c r="S126" s="109">
        <v>210000000</v>
      </c>
      <c r="AG126" s="107" t="s">
        <v>905</v>
      </c>
      <c r="AH126" s="117" t="s">
        <v>869</v>
      </c>
      <c r="AI126" s="107"/>
      <c r="AJ126" s="107"/>
      <c r="AK126" s="107"/>
      <c r="AL126" s="107"/>
      <c r="AM126" s="107"/>
      <c r="AN126" s="107"/>
      <c r="AO126" s="107"/>
      <c r="AP126" s="107"/>
      <c r="AQ126" s="107"/>
      <c r="AR126" s="107"/>
      <c r="AS126" s="107"/>
      <c r="AT126" s="107"/>
      <c r="AU126" s="107"/>
      <c r="AV126" s="107"/>
      <c r="AW126" s="107"/>
      <c r="AX126" s="107"/>
      <c r="AY126" s="107"/>
      <c r="AZ126" s="107"/>
      <c r="BA126" s="107"/>
      <c r="BB126" s="107"/>
      <c r="BC126" s="107"/>
      <c r="BD126" s="107"/>
      <c r="BE126" s="107"/>
      <c r="BF126" s="107"/>
      <c r="BG126" s="107"/>
      <c r="BH126" s="107"/>
      <c r="BI126" s="107"/>
      <c r="BJ126" s="107"/>
      <c r="BK126" s="107"/>
      <c r="BL126" s="107"/>
      <c r="BM126" s="107"/>
      <c r="BN126" s="107"/>
      <c r="BO126" s="107"/>
      <c r="BP126" s="107"/>
      <c r="BQ126" s="107"/>
      <c r="BR126" s="107"/>
      <c r="BS126" s="107"/>
      <c r="BT126" s="107"/>
      <c r="BU126" s="107"/>
      <c r="BV126" s="107"/>
      <c r="BW126" s="107"/>
      <c r="BX126" s="107"/>
      <c r="BY126" s="107"/>
      <c r="BZ126" s="107"/>
      <c r="CA126" s="107"/>
      <c r="CB126" s="107"/>
      <c r="CC126" s="107"/>
      <c r="CD126" s="107"/>
      <c r="CE126" s="107"/>
      <c r="CF126" s="107"/>
      <c r="CG126" s="107"/>
      <c r="CH126" s="107"/>
      <c r="CI126" s="107"/>
      <c r="CJ126" s="107"/>
      <c r="CK126" s="107"/>
      <c r="CL126" s="107"/>
      <c r="CM126" s="107"/>
      <c r="CN126" s="107"/>
      <c r="CO126" s="107"/>
      <c r="CP126" s="107"/>
      <c r="CQ126" s="107"/>
      <c r="CR126" s="107"/>
      <c r="CS126" s="107"/>
      <c r="CT126" s="107"/>
      <c r="CU126" s="107"/>
      <c r="CV126" s="107"/>
      <c r="CW126" s="107"/>
      <c r="CX126" s="107"/>
      <c r="CY126" s="107"/>
      <c r="CZ126" s="107"/>
      <c r="DA126" s="107"/>
      <c r="DB126" s="107"/>
      <c r="DC126" s="107"/>
      <c r="DD126" s="107"/>
      <c r="DE126" s="107"/>
      <c r="DF126" s="107"/>
    </row>
    <row r="127" spans="3:110" s="108" customFormat="1" ht="12">
      <c r="C127" s="107"/>
      <c r="D127" s="107"/>
      <c r="E127" s="107"/>
      <c r="F127" s="107"/>
      <c r="G127" s="107"/>
      <c r="H127" s="107"/>
      <c r="I127" s="107"/>
      <c r="J127" s="107"/>
      <c r="K127" s="107"/>
      <c r="L127" s="107"/>
      <c r="M127" s="107" t="s">
        <v>1134</v>
      </c>
      <c r="N127" s="107"/>
      <c r="O127" s="107"/>
      <c r="P127" s="107"/>
      <c r="Q127" s="107"/>
      <c r="R127" s="108" t="s">
        <v>517</v>
      </c>
      <c r="S127" s="109">
        <v>220000000</v>
      </c>
      <c r="AG127" s="107" t="s">
        <v>906</v>
      </c>
      <c r="AH127" s="117" t="s">
        <v>870</v>
      </c>
      <c r="AI127" s="107"/>
      <c r="AJ127" s="107"/>
      <c r="AK127" s="107"/>
      <c r="AL127" s="107"/>
      <c r="AM127" s="107"/>
      <c r="AN127" s="107"/>
      <c r="AO127" s="107"/>
      <c r="AP127" s="107"/>
      <c r="AQ127" s="107"/>
      <c r="AR127" s="107"/>
      <c r="AS127" s="107"/>
      <c r="AT127" s="107"/>
      <c r="AU127" s="107"/>
      <c r="AV127" s="107"/>
      <c r="AW127" s="107"/>
      <c r="AX127" s="107"/>
      <c r="AY127" s="107"/>
      <c r="AZ127" s="107"/>
      <c r="BA127" s="107"/>
      <c r="BB127" s="107"/>
      <c r="BC127" s="107"/>
      <c r="BD127" s="107"/>
      <c r="BE127" s="107"/>
      <c r="BF127" s="107"/>
      <c r="BG127" s="107"/>
      <c r="BH127" s="107"/>
      <c r="BI127" s="107"/>
      <c r="BJ127" s="107"/>
      <c r="BK127" s="107"/>
      <c r="BL127" s="107"/>
      <c r="BM127" s="107"/>
      <c r="BN127" s="107"/>
      <c r="BO127" s="107"/>
      <c r="BP127" s="107"/>
      <c r="BQ127" s="107"/>
      <c r="BR127" s="107"/>
      <c r="BS127" s="107"/>
      <c r="BT127" s="107"/>
      <c r="BU127" s="107"/>
      <c r="BV127" s="107"/>
      <c r="BW127" s="107"/>
      <c r="BX127" s="107"/>
      <c r="BY127" s="107"/>
      <c r="BZ127" s="107"/>
      <c r="CA127" s="107"/>
      <c r="CB127" s="107"/>
      <c r="CC127" s="107"/>
      <c r="CD127" s="107"/>
      <c r="CE127" s="107"/>
      <c r="CF127" s="107"/>
      <c r="CG127" s="107"/>
      <c r="CH127" s="107"/>
      <c r="CI127" s="107"/>
      <c r="CJ127" s="107"/>
      <c r="CK127" s="107"/>
      <c r="CL127" s="107"/>
      <c r="CM127" s="107"/>
      <c r="CN127" s="107"/>
      <c r="CO127" s="107"/>
      <c r="CP127" s="107"/>
      <c r="CQ127" s="107"/>
      <c r="CR127" s="107"/>
      <c r="CS127" s="107"/>
      <c r="CT127" s="107"/>
      <c r="CU127" s="107"/>
      <c r="CV127" s="107"/>
      <c r="CW127" s="107"/>
      <c r="CX127" s="107"/>
      <c r="CY127" s="107"/>
      <c r="CZ127" s="107"/>
      <c r="DA127" s="107"/>
      <c r="DB127" s="107"/>
      <c r="DC127" s="107"/>
      <c r="DD127" s="107"/>
      <c r="DE127" s="107"/>
      <c r="DF127" s="107"/>
    </row>
    <row r="128" spans="3:110" s="108" customFormat="1" ht="12">
      <c r="C128" s="107"/>
      <c r="D128" s="107"/>
      <c r="E128" s="107"/>
      <c r="F128" s="107"/>
      <c r="G128" s="107"/>
      <c r="H128" s="107"/>
      <c r="I128" s="107"/>
      <c r="J128" s="107"/>
      <c r="K128" s="107"/>
      <c r="L128" s="107"/>
      <c r="M128" s="107" t="s">
        <v>1347</v>
      </c>
      <c r="N128" s="107"/>
      <c r="O128" s="107"/>
      <c r="P128" s="107"/>
      <c r="Q128" s="107"/>
      <c r="R128" s="108" t="s">
        <v>518</v>
      </c>
      <c r="S128" s="109">
        <v>230000000</v>
      </c>
      <c r="AG128" s="107" t="s">
        <v>907</v>
      </c>
      <c r="AH128" s="117">
        <v>10</v>
      </c>
      <c r="AI128" s="107"/>
      <c r="AJ128" s="107"/>
      <c r="AK128" s="107"/>
      <c r="AL128" s="107"/>
      <c r="AM128" s="107"/>
      <c r="AN128" s="107"/>
      <c r="AO128" s="107"/>
      <c r="AP128" s="107"/>
      <c r="AQ128" s="107"/>
      <c r="AR128" s="107"/>
      <c r="AS128" s="107"/>
      <c r="AT128" s="107"/>
      <c r="AU128" s="107"/>
      <c r="AV128" s="107"/>
      <c r="AW128" s="107"/>
      <c r="AX128" s="107"/>
      <c r="AY128" s="107"/>
      <c r="AZ128" s="107"/>
      <c r="BA128" s="107"/>
      <c r="BB128" s="107"/>
      <c r="BC128" s="107"/>
      <c r="BD128" s="107"/>
      <c r="BE128" s="107"/>
      <c r="BF128" s="107"/>
      <c r="BG128" s="107"/>
      <c r="BH128" s="107"/>
      <c r="BI128" s="107"/>
      <c r="BJ128" s="107"/>
      <c r="BK128" s="107"/>
      <c r="BL128" s="107"/>
      <c r="BM128" s="107"/>
      <c r="BN128" s="107"/>
      <c r="BO128" s="107"/>
      <c r="BP128" s="107"/>
      <c r="BQ128" s="107"/>
      <c r="BR128" s="107"/>
      <c r="BS128" s="107"/>
      <c r="BT128" s="107"/>
      <c r="BU128" s="107"/>
      <c r="BV128" s="107"/>
      <c r="BW128" s="107"/>
      <c r="BX128" s="107"/>
      <c r="BY128" s="107"/>
      <c r="BZ128" s="107"/>
      <c r="CA128" s="107"/>
      <c r="CB128" s="107"/>
      <c r="CC128" s="107"/>
      <c r="CD128" s="107"/>
      <c r="CE128" s="107"/>
      <c r="CF128" s="107"/>
      <c r="CG128" s="107"/>
      <c r="CH128" s="107"/>
      <c r="CI128" s="107"/>
      <c r="CJ128" s="107"/>
      <c r="CK128" s="107"/>
      <c r="CL128" s="107"/>
      <c r="CM128" s="107"/>
      <c r="CN128" s="107"/>
      <c r="CO128" s="107"/>
      <c r="CP128" s="107"/>
      <c r="CQ128" s="107"/>
      <c r="CR128" s="107"/>
      <c r="CS128" s="107"/>
      <c r="CT128" s="107"/>
      <c r="CU128" s="107"/>
      <c r="CV128" s="107"/>
      <c r="CW128" s="107"/>
      <c r="CX128" s="107"/>
      <c r="CY128" s="107"/>
      <c r="CZ128" s="107"/>
      <c r="DA128" s="107"/>
      <c r="DB128" s="107"/>
      <c r="DC128" s="107"/>
      <c r="DD128" s="107"/>
      <c r="DE128" s="107"/>
      <c r="DF128" s="107"/>
    </row>
    <row r="129" spans="1:110" s="108" customFormat="1" ht="12">
      <c r="C129" s="107"/>
      <c r="D129" s="107"/>
      <c r="E129" s="107"/>
      <c r="F129" s="107"/>
      <c r="G129" s="107"/>
      <c r="H129" s="107"/>
      <c r="I129" s="107"/>
      <c r="J129" s="107"/>
      <c r="K129" s="107"/>
      <c r="L129" s="107"/>
      <c r="M129" s="107" t="s">
        <v>1348</v>
      </c>
      <c r="N129" s="107"/>
      <c r="O129" s="107"/>
      <c r="P129" s="107"/>
      <c r="Q129" s="107"/>
      <c r="R129" s="108" t="s">
        <v>519</v>
      </c>
      <c r="S129" s="109">
        <v>240000000</v>
      </c>
      <c r="AG129" s="107" t="s">
        <v>908</v>
      </c>
      <c r="AH129" s="117">
        <v>11</v>
      </c>
      <c r="AI129" s="107"/>
      <c r="AJ129" s="107"/>
      <c r="AK129" s="107"/>
      <c r="AL129" s="107"/>
      <c r="AM129" s="107"/>
      <c r="AN129" s="107"/>
      <c r="AO129" s="107"/>
      <c r="AP129" s="107"/>
      <c r="AQ129" s="107"/>
      <c r="AR129" s="107"/>
      <c r="AS129" s="107"/>
      <c r="AT129" s="107"/>
      <c r="AU129" s="107"/>
      <c r="AV129" s="107"/>
      <c r="AW129" s="107"/>
      <c r="AX129" s="107"/>
      <c r="AY129" s="107"/>
      <c r="AZ129" s="107"/>
      <c r="BA129" s="107"/>
      <c r="BB129" s="107"/>
      <c r="BC129" s="107"/>
      <c r="BD129" s="107"/>
      <c r="BE129" s="107"/>
      <c r="BF129" s="107"/>
      <c r="BG129" s="107"/>
      <c r="BH129" s="107"/>
      <c r="BI129" s="107"/>
      <c r="BJ129" s="107"/>
      <c r="BK129" s="107"/>
      <c r="BL129" s="107"/>
      <c r="BM129" s="107"/>
      <c r="BN129" s="107"/>
      <c r="BO129" s="107"/>
      <c r="BP129" s="107"/>
      <c r="BQ129" s="107"/>
      <c r="BR129" s="107"/>
      <c r="BS129" s="107"/>
      <c r="BT129" s="107"/>
      <c r="BU129" s="107"/>
      <c r="BV129" s="107"/>
      <c r="BW129" s="107"/>
      <c r="BX129" s="107"/>
      <c r="BY129" s="107"/>
      <c r="BZ129" s="107"/>
      <c r="CA129" s="107"/>
      <c r="CB129" s="107"/>
      <c r="CC129" s="107"/>
      <c r="CD129" s="107"/>
      <c r="CE129" s="107"/>
      <c r="CF129" s="107"/>
      <c r="CG129" s="107"/>
      <c r="CH129" s="107"/>
      <c r="CI129" s="107"/>
      <c r="CJ129" s="107"/>
      <c r="CK129" s="107"/>
      <c r="CL129" s="107"/>
      <c r="CM129" s="107"/>
      <c r="CN129" s="107"/>
      <c r="CO129" s="107"/>
      <c r="CP129" s="107"/>
      <c r="CQ129" s="107"/>
      <c r="CR129" s="107"/>
      <c r="CS129" s="107"/>
      <c r="CT129" s="107"/>
      <c r="CU129" s="107"/>
      <c r="CV129" s="107"/>
      <c r="CW129" s="107"/>
      <c r="CX129" s="107"/>
      <c r="CY129" s="107"/>
      <c r="CZ129" s="107"/>
      <c r="DA129" s="107"/>
      <c r="DB129" s="107"/>
      <c r="DC129" s="107"/>
      <c r="DD129" s="107"/>
      <c r="DE129" s="107"/>
      <c r="DF129" s="107"/>
    </row>
    <row r="130" spans="1:110" s="108" customFormat="1" ht="12">
      <c r="C130" s="107"/>
      <c r="D130" s="107"/>
      <c r="E130" s="107"/>
      <c r="F130" s="107"/>
      <c r="G130" s="107"/>
      <c r="H130" s="107"/>
      <c r="I130" s="107"/>
      <c r="J130" s="107"/>
      <c r="K130" s="107"/>
      <c r="L130" s="107"/>
      <c r="M130" s="107" t="s">
        <v>1349</v>
      </c>
      <c r="N130" s="107"/>
      <c r="O130" s="107"/>
      <c r="P130" s="107"/>
      <c r="Q130" s="107"/>
      <c r="S130" s="109"/>
      <c r="AG130" s="107" t="s">
        <v>909</v>
      </c>
      <c r="AH130" s="117">
        <v>12</v>
      </c>
      <c r="AI130" s="107"/>
      <c r="AJ130" s="107"/>
      <c r="AK130" s="107"/>
      <c r="AL130" s="107"/>
      <c r="AM130" s="107"/>
      <c r="AN130" s="107"/>
      <c r="AO130" s="107"/>
      <c r="AP130" s="107"/>
      <c r="AQ130" s="107"/>
      <c r="AR130" s="107"/>
      <c r="AS130" s="107"/>
      <c r="AT130" s="107"/>
      <c r="AU130" s="107"/>
      <c r="AV130" s="107"/>
      <c r="AW130" s="107"/>
      <c r="AX130" s="107"/>
      <c r="AY130" s="107"/>
      <c r="AZ130" s="107"/>
      <c r="BA130" s="107"/>
      <c r="BB130" s="107"/>
      <c r="BC130" s="107"/>
      <c r="BD130" s="107"/>
      <c r="BE130" s="107"/>
      <c r="BF130" s="107"/>
      <c r="BG130" s="107"/>
      <c r="BH130" s="107"/>
      <c r="BI130" s="107"/>
      <c r="BJ130" s="107"/>
      <c r="BK130" s="107"/>
      <c r="BL130" s="107"/>
      <c r="BM130" s="107"/>
      <c r="BN130" s="107"/>
      <c r="BO130" s="107"/>
      <c r="BP130" s="107"/>
      <c r="BQ130" s="107"/>
      <c r="BR130" s="107"/>
      <c r="BS130" s="107"/>
      <c r="BT130" s="107"/>
      <c r="BU130" s="107"/>
      <c r="BV130" s="107"/>
      <c r="BW130" s="107"/>
      <c r="BX130" s="107"/>
      <c r="BY130" s="107"/>
      <c r="BZ130" s="107"/>
      <c r="CA130" s="107"/>
      <c r="CB130" s="107"/>
      <c r="CC130" s="107"/>
      <c r="CD130" s="107"/>
      <c r="CE130" s="107"/>
      <c r="CF130" s="107"/>
      <c r="CG130" s="107"/>
      <c r="CH130" s="107"/>
      <c r="CI130" s="107"/>
      <c r="CJ130" s="107"/>
      <c r="CK130" s="107"/>
      <c r="CL130" s="107"/>
      <c r="CM130" s="107"/>
      <c r="CN130" s="107"/>
      <c r="CO130" s="107"/>
      <c r="CP130" s="107"/>
      <c r="CQ130" s="107"/>
      <c r="CR130" s="107"/>
      <c r="CS130" s="107"/>
      <c r="CT130" s="107"/>
      <c r="CU130" s="107"/>
      <c r="CV130" s="107"/>
      <c r="CW130" s="107"/>
      <c r="CX130" s="107"/>
      <c r="CY130" s="107"/>
      <c r="CZ130" s="107"/>
      <c r="DA130" s="107"/>
      <c r="DB130" s="107"/>
      <c r="DC130" s="107"/>
      <c r="DD130" s="107"/>
      <c r="DE130" s="107"/>
      <c r="DF130" s="107"/>
    </row>
    <row r="131" spans="1:110" s="111" customFormat="1">
      <c r="C131" s="94"/>
      <c r="D131" s="94"/>
      <c r="E131" s="94"/>
      <c r="F131" s="94"/>
      <c r="G131" s="94"/>
      <c r="H131" s="94"/>
      <c r="I131" s="94"/>
      <c r="J131" s="94"/>
      <c r="K131" s="94"/>
      <c r="L131" s="94"/>
      <c r="M131" s="94" t="s">
        <v>1350</v>
      </c>
      <c r="N131" s="94"/>
      <c r="O131" s="94"/>
      <c r="P131" s="94"/>
      <c r="Q131" s="94"/>
      <c r="S131" s="112"/>
      <c r="AG131" s="107" t="s">
        <v>910</v>
      </c>
      <c r="AH131" s="110">
        <v>13</v>
      </c>
      <c r="AI131" s="94"/>
      <c r="AJ131" s="94"/>
      <c r="AK131" s="94"/>
      <c r="AL131" s="94"/>
      <c r="AM131" s="94"/>
      <c r="AN131" s="94"/>
      <c r="AO131" s="94"/>
      <c r="AP131" s="94"/>
      <c r="AQ131" s="94"/>
      <c r="AR131" s="94"/>
      <c r="AS131" s="94"/>
      <c r="AT131" s="94"/>
      <c r="AU131" s="94"/>
      <c r="AV131" s="94"/>
      <c r="AW131" s="94"/>
      <c r="AX131" s="94"/>
      <c r="AY131" s="94"/>
      <c r="AZ131" s="94"/>
      <c r="BA131" s="94"/>
      <c r="BB131" s="94"/>
      <c r="BC131" s="94"/>
      <c r="BD131" s="94"/>
      <c r="BE131" s="94"/>
      <c r="BF131" s="94"/>
      <c r="BG131" s="94"/>
      <c r="BH131" s="94"/>
      <c r="BI131" s="94"/>
      <c r="BJ131" s="94"/>
      <c r="BK131" s="94"/>
      <c r="BL131" s="94"/>
      <c r="BM131" s="94"/>
      <c r="BN131" s="94"/>
      <c r="BO131" s="94"/>
      <c r="BP131" s="94"/>
      <c r="BQ131" s="94"/>
      <c r="BR131" s="94"/>
      <c r="BS131" s="94"/>
      <c r="BT131" s="94"/>
      <c r="BU131" s="94"/>
      <c r="BV131" s="94"/>
      <c r="BW131" s="94"/>
      <c r="BX131" s="94"/>
      <c r="BY131" s="94"/>
      <c r="BZ131" s="94"/>
      <c r="CA131" s="94"/>
      <c r="CB131" s="94"/>
      <c r="CC131" s="94"/>
      <c r="CD131" s="94"/>
      <c r="CE131" s="94"/>
      <c r="CF131" s="94"/>
      <c r="CG131" s="94"/>
      <c r="CH131" s="94"/>
      <c r="CI131" s="94"/>
      <c r="CJ131" s="94"/>
      <c r="CK131" s="94"/>
      <c r="CL131" s="94"/>
      <c r="CM131" s="94"/>
      <c r="CN131" s="94"/>
      <c r="CO131" s="94"/>
      <c r="CP131" s="94"/>
      <c r="CQ131" s="94"/>
      <c r="CR131" s="94"/>
      <c r="CS131" s="94"/>
      <c r="CT131" s="94"/>
      <c r="CU131" s="94"/>
      <c r="CV131" s="94"/>
      <c r="CW131" s="94"/>
      <c r="CX131" s="94"/>
      <c r="CY131" s="94"/>
      <c r="CZ131" s="94"/>
      <c r="DA131" s="94"/>
      <c r="DB131" s="94"/>
      <c r="DC131" s="94"/>
      <c r="DD131" s="94"/>
      <c r="DE131" s="94"/>
      <c r="DF131" s="94"/>
    </row>
    <row r="132" spans="1:110" s="111" customFormat="1">
      <c r="C132" s="94"/>
      <c r="D132" s="94"/>
      <c r="E132" s="94"/>
      <c r="F132" s="94"/>
      <c r="G132" s="94"/>
      <c r="H132" s="94"/>
      <c r="I132" s="94"/>
      <c r="J132" s="94"/>
      <c r="K132" s="94"/>
      <c r="L132" s="94"/>
      <c r="M132" s="94" t="s">
        <v>1351</v>
      </c>
      <c r="N132" s="94"/>
      <c r="O132" s="94"/>
      <c r="P132" s="94"/>
      <c r="Q132" s="94"/>
      <c r="S132" s="112"/>
      <c r="AG132" s="107" t="s">
        <v>895</v>
      </c>
      <c r="AH132" s="110">
        <v>14</v>
      </c>
      <c r="AI132" s="94"/>
      <c r="AJ132" s="94"/>
      <c r="AK132" s="94"/>
      <c r="AL132" s="94"/>
      <c r="AM132" s="94"/>
      <c r="AN132" s="94"/>
      <c r="AO132" s="94"/>
      <c r="AP132" s="94"/>
      <c r="AQ132" s="94"/>
      <c r="AR132" s="94"/>
      <c r="AS132" s="94"/>
      <c r="AT132" s="94"/>
      <c r="AU132" s="94"/>
      <c r="AV132" s="94"/>
      <c r="AW132" s="94"/>
      <c r="AX132" s="94"/>
      <c r="AY132" s="94"/>
      <c r="AZ132" s="94"/>
      <c r="BA132" s="94"/>
      <c r="BB132" s="94"/>
      <c r="BC132" s="94"/>
      <c r="BD132" s="94"/>
      <c r="BE132" s="94"/>
      <c r="BF132" s="94"/>
      <c r="BG132" s="94"/>
      <c r="BH132" s="94"/>
      <c r="BI132" s="94"/>
      <c r="BJ132" s="94"/>
      <c r="BK132" s="94"/>
      <c r="BL132" s="94"/>
      <c r="BM132" s="94"/>
      <c r="BN132" s="94"/>
      <c r="BO132" s="94"/>
      <c r="BP132" s="94"/>
      <c r="BQ132" s="94"/>
      <c r="BR132" s="94"/>
      <c r="BS132" s="94"/>
      <c r="BT132" s="94"/>
      <c r="BU132" s="94"/>
      <c r="BV132" s="94"/>
      <c r="BW132" s="94"/>
      <c r="BX132" s="94"/>
      <c r="BY132" s="94"/>
      <c r="BZ132" s="94"/>
      <c r="CA132" s="94"/>
      <c r="CB132" s="94"/>
      <c r="CC132" s="94"/>
      <c r="CD132" s="94"/>
      <c r="CE132" s="94"/>
      <c r="CF132" s="94"/>
      <c r="CG132" s="94"/>
      <c r="CH132" s="94"/>
      <c r="CI132" s="94"/>
      <c r="CJ132" s="94"/>
      <c r="CK132" s="94"/>
      <c r="CL132" s="94"/>
      <c r="CM132" s="94"/>
      <c r="CN132" s="94"/>
      <c r="CO132" s="94"/>
      <c r="CP132" s="94"/>
      <c r="CQ132" s="94"/>
      <c r="CR132" s="94"/>
      <c r="CS132" s="94"/>
      <c r="CT132" s="94"/>
      <c r="CU132" s="94"/>
      <c r="CV132" s="94"/>
      <c r="CW132" s="94"/>
      <c r="CX132" s="94"/>
      <c r="CY132" s="94"/>
      <c r="CZ132" s="94"/>
      <c r="DA132" s="94"/>
      <c r="DB132" s="94"/>
      <c r="DC132" s="94"/>
      <c r="DD132" s="94"/>
      <c r="DE132" s="94"/>
      <c r="DF132" s="94"/>
    </row>
    <row r="133" spans="1:110" s="87" customFormat="1">
      <c r="A133" s="90"/>
      <c r="B133" s="90"/>
      <c r="C133" s="94"/>
      <c r="D133" s="94"/>
      <c r="E133" s="90"/>
      <c r="F133" s="90"/>
      <c r="G133" s="90"/>
      <c r="H133" s="90"/>
      <c r="I133" s="90"/>
      <c r="J133" s="90"/>
      <c r="K133" s="90"/>
      <c r="L133" s="90"/>
      <c r="M133" s="107" t="s">
        <v>1352</v>
      </c>
      <c r="N133" s="90"/>
      <c r="O133" s="90"/>
      <c r="P133" s="90"/>
      <c r="Q133" s="90"/>
      <c r="R133" s="22"/>
      <c r="S133" s="23"/>
      <c r="T133" s="22"/>
      <c r="U133" s="22"/>
      <c r="V133" s="22"/>
      <c r="W133" s="22"/>
      <c r="X133" s="22"/>
      <c r="Y133" s="22"/>
      <c r="Z133" s="22"/>
      <c r="AA133" s="22"/>
      <c r="AB133" s="22"/>
      <c r="AC133" s="22"/>
      <c r="AD133" s="22"/>
      <c r="AE133" s="22"/>
      <c r="AF133" s="22"/>
      <c r="AG133" s="107" t="s">
        <v>911</v>
      </c>
      <c r="AH133" s="110">
        <v>15</v>
      </c>
      <c r="AI133" s="91"/>
      <c r="AJ133" s="91"/>
      <c r="AK133" s="91"/>
      <c r="AL133" s="90"/>
      <c r="AM133" s="90"/>
      <c r="AN133" s="90"/>
      <c r="AO133" s="90"/>
      <c r="AP133" s="90"/>
      <c r="AQ133" s="90"/>
      <c r="AR133" s="90"/>
      <c r="AS133" s="90"/>
      <c r="AT133" s="90"/>
      <c r="AU133" s="90"/>
      <c r="AV133" s="90"/>
      <c r="AW133" s="90"/>
      <c r="AX133" s="90"/>
      <c r="AY133" s="90"/>
      <c r="AZ133" s="90"/>
      <c r="BA133" s="90"/>
      <c r="BB133" s="90"/>
      <c r="BC133" s="90"/>
      <c r="BD133" s="90"/>
      <c r="BE133" s="90"/>
      <c r="BF133" s="90"/>
      <c r="BG133" s="90"/>
      <c r="BH133" s="90"/>
      <c r="BI133" s="90"/>
      <c r="BJ133" s="90"/>
      <c r="BK133" s="90"/>
      <c r="BL133" s="90"/>
      <c r="BM133" s="90"/>
      <c r="BN133" s="90"/>
      <c r="BO133" s="90"/>
      <c r="BP133" s="90"/>
      <c r="BQ133" s="90"/>
      <c r="BR133" s="90"/>
      <c r="BS133" s="90"/>
      <c r="BT133" s="90"/>
      <c r="BU133" s="90"/>
      <c r="BV133" s="90"/>
      <c r="BW133" s="90"/>
      <c r="BX133" s="90"/>
      <c r="BY133" s="90"/>
      <c r="BZ133" s="90"/>
      <c r="CA133" s="90"/>
      <c r="CB133" s="90"/>
      <c r="CC133" s="90"/>
      <c r="CD133" s="90"/>
      <c r="CE133" s="90"/>
      <c r="CF133" s="90"/>
      <c r="CG133" s="90"/>
      <c r="CH133" s="90"/>
      <c r="CI133" s="90"/>
      <c r="CJ133" s="90"/>
      <c r="CK133" s="90"/>
      <c r="CL133" s="90"/>
      <c r="CM133" s="90"/>
      <c r="CN133" s="90"/>
      <c r="CO133" s="90"/>
      <c r="CP133" s="90"/>
      <c r="CQ133" s="90"/>
      <c r="CR133" s="90"/>
      <c r="CS133" s="90"/>
      <c r="CT133" s="90"/>
      <c r="CU133" s="90"/>
      <c r="CV133" s="90"/>
      <c r="CW133" s="90"/>
      <c r="CX133" s="90"/>
      <c r="CY133" s="90"/>
      <c r="CZ133" s="90"/>
      <c r="DA133" s="90"/>
      <c r="DB133" s="90"/>
      <c r="DC133" s="90"/>
      <c r="DD133" s="90"/>
      <c r="DE133" s="90"/>
      <c r="DF133" s="90"/>
    </row>
    <row r="134" spans="1:110" s="87" customFormat="1">
      <c r="A134" s="90"/>
      <c r="B134" s="90"/>
      <c r="C134" s="94"/>
      <c r="D134" s="94"/>
      <c r="E134" s="90"/>
      <c r="F134" s="90"/>
      <c r="G134" s="90"/>
      <c r="H134" s="90"/>
      <c r="I134" s="90"/>
      <c r="J134" s="90"/>
      <c r="K134" s="90"/>
      <c r="L134" s="90"/>
      <c r="M134" s="107" t="s">
        <v>1353</v>
      </c>
      <c r="N134" s="90"/>
      <c r="O134" s="90"/>
      <c r="P134" s="90"/>
      <c r="Q134" s="90"/>
      <c r="R134" s="22"/>
      <c r="S134" s="23"/>
      <c r="T134" s="22"/>
      <c r="U134" s="22"/>
      <c r="V134" s="22"/>
      <c r="W134" s="22"/>
      <c r="X134" s="22"/>
      <c r="Y134" s="22"/>
      <c r="Z134" s="22"/>
      <c r="AA134" s="22"/>
      <c r="AB134" s="22"/>
      <c r="AC134" s="22"/>
      <c r="AD134" s="22"/>
      <c r="AE134" s="22"/>
      <c r="AF134" s="22"/>
      <c r="AG134" s="107" t="s">
        <v>912</v>
      </c>
      <c r="AH134" s="110">
        <v>16</v>
      </c>
      <c r="AI134" s="91"/>
      <c r="AJ134" s="91"/>
      <c r="AK134" s="91"/>
      <c r="AL134" s="90"/>
      <c r="AM134" s="90"/>
      <c r="AN134" s="90"/>
      <c r="AO134" s="90"/>
      <c r="AP134" s="90"/>
      <c r="AQ134" s="90"/>
      <c r="AR134" s="90"/>
      <c r="AS134" s="90"/>
      <c r="AT134" s="90"/>
      <c r="AU134" s="90"/>
      <c r="AV134" s="90"/>
      <c r="AW134" s="90"/>
      <c r="AX134" s="90"/>
      <c r="AY134" s="90"/>
      <c r="AZ134" s="90"/>
      <c r="BA134" s="90"/>
      <c r="BB134" s="90"/>
      <c r="BC134" s="90"/>
      <c r="BD134" s="90"/>
      <c r="BE134" s="90"/>
      <c r="BF134" s="90"/>
      <c r="BG134" s="90"/>
      <c r="BH134" s="90"/>
      <c r="BI134" s="90"/>
      <c r="BJ134" s="90"/>
      <c r="BK134" s="90"/>
      <c r="BL134" s="90"/>
      <c r="BM134" s="90"/>
      <c r="BN134" s="90"/>
      <c r="BO134" s="90"/>
      <c r="BP134" s="90"/>
      <c r="BQ134" s="90"/>
      <c r="BR134" s="90"/>
      <c r="BS134" s="90"/>
      <c r="BT134" s="90"/>
      <c r="BU134" s="90"/>
      <c r="BV134" s="90"/>
      <c r="BW134" s="90"/>
      <c r="BX134" s="90"/>
      <c r="BY134" s="90"/>
      <c r="BZ134" s="90"/>
      <c r="CA134" s="90"/>
      <c r="CB134" s="90"/>
      <c r="CC134" s="90"/>
      <c r="CD134" s="90"/>
      <c r="CE134" s="90"/>
      <c r="CF134" s="90"/>
      <c r="CG134" s="90"/>
      <c r="CH134" s="90"/>
      <c r="CI134" s="90"/>
      <c r="CJ134" s="90"/>
      <c r="CK134" s="90"/>
      <c r="CL134" s="90"/>
      <c r="CM134" s="90"/>
      <c r="CN134" s="90"/>
      <c r="CO134" s="90"/>
      <c r="CP134" s="90"/>
      <c r="CQ134" s="90"/>
      <c r="CR134" s="90"/>
      <c r="CS134" s="90"/>
      <c r="CT134" s="90"/>
      <c r="CU134" s="90"/>
      <c r="CV134" s="90"/>
      <c r="CW134" s="90"/>
      <c r="CX134" s="90"/>
      <c r="CY134" s="90"/>
      <c r="CZ134" s="90"/>
      <c r="DA134" s="90"/>
      <c r="DB134" s="90"/>
      <c r="DC134" s="90"/>
      <c r="DD134" s="90"/>
      <c r="DE134" s="90"/>
      <c r="DF134" s="90"/>
    </row>
    <row r="135" spans="1:110" s="87" customFormat="1">
      <c r="A135" s="90"/>
      <c r="B135" s="90"/>
      <c r="C135" s="94"/>
      <c r="D135" s="94"/>
      <c r="E135" s="90"/>
      <c r="F135" s="90"/>
      <c r="G135" s="90"/>
      <c r="H135" s="90"/>
      <c r="I135" s="90"/>
      <c r="J135" s="90"/>
      <c r="K135" s="90"/>
      <c r="L135" s="90"/>
      <c r="M135" s="107" t="s">
        <v>1354</v>
      </c>
      <c r="N135" s="90"/>
      <c r="O135" s="90"/>
      <c r="P135" s="90"/>
      <c r="Q135" s="90"/>
      <c r="R135" s="22"/>
      <c r="S135" s="23"/>
      <c r="T135" s="22"/>
      <c r="U135" s="22"/>
      <c r="V135" s="22"/>
      <c r="W135" s="22"/>
      <c r="X135" s="22"/>
      <c r="Y135" s="22"/>
      <c r="Z135" s="22"/>
      <c r="AA135" s="22"/>
      <c r="AB135" s="22"/>
      <c r="AC135" s="22"/>
      <c r="AD135" s="22"/>
      <c r="AE135" s="22"/>
      <c r="AF135" s="22"/>
      <c r="AG135" s="107" t="s">
        <v>913</v>
      </c>
      <c r="AH135" s="110">
        <v>17</v>
      </c>
      <c r="AI135" s="91"/>
      <c r="AJ135" s="91"/>
      <c r="AK135" s="91"/>
      <c r="AL135" s="90"/>
      <c r="AM135" s="90"/>
      <c r="AN135" s="90"/>
      <c r="AO135" s="90"/>
      <c r="AP135" s="90"/>
      <c r="AQ135" s="90"/>
      <c r="AR135" s="90"/>
      <c r="AS135" s="90"/>
      <c r="AT135" s="90"/>
      <c r="AU135" s="90"/>
      <c r="AV135" s="90"/>
      <c r="AW135" s="90"/>
      <c r="AX135" s="90"/>
      <c r="AY135" s="90"/>
      <c r="AZ135" s="90"/>
      <c r="BA135" s="90"/>
      <c r="BB135" s="90"/>
      <c r="BC135" s="90"/>
      <c r="BD135" s="90"/>
      <c r="BE135" s="90"/>
      <c r="BF135" s="90"/>
      <c r="BG135" s="90"/>
      <c r="BH135" s="90"/>
      <c r="BI135" s="90"/>
      <c r="BJ135" s="90"/>
      <c r="BK135" s="90"/>
      <c r="BL135" s="90"/>
      <c r="BM135" s="90"/>
      <c r="BN135" s="90"/>
      <c r="BO135" s="90"/>
      <c r="BP135" s="90"/>
      <c r="BQ135" s="90"/>
      <c r="BR135" s="90"/>
      <c r="BS135" s="90"/>
      <c r="BT135" s="90"/>
      <c r="BU135" s="90"/>
      <c r="BV135" s="90"/>
      <c r="BW135" s="90"/>
      <c r="BX135" s="90"/>
      <c r="BY135" s="90"/>
      <c r="BZ135" s="90"/>
      <c r="CA135" s="90"/>
      <c r="CB135" s="90"/>
      <c r="CC135" s="90"/>
      <c r="CD135" s="90"/>
      <c r="CE135" s="90"/>
      <c r="CF135" s="90"/>
      <c r="CG135" s="90"/>
      <c r="CH135" s="90"/>
      <c r="CI135" s="90"/>
      <c r="CJ135" s="90"/>
      <c r="CK135" s="90"/>
      <c r="CL135" s="90"/>
      <c r="CM135" s="90"/>
      <c r="CN135" s="90"/>
      <c r="CO135" s="90"/>
      <c r="CP135" s="90"/>
      <c r="CQ135" s="90"/>
      <c r="CR135" s="90"/>
      <c r="CS135" s="90"/>
      <c r="CT135" s="90"/>
      <c r="CU135" s="90"/>
      <c r="CV135" s="90"/>
      <c r="CW135" s="90"/>
      <c r="CX135" s="90"/>
      <c r="CY135" s="90"/>
      <c r="CZ135" s="90"/>
      <c r="DA135" s="90"/>
      <c r="DB135" s="90"/>
      <c r="DC135" s="90"/>
      <c r="DD135" s="90"/>
      <c r="DE135" s="90"/>
      <c r="DF135" s="90"/>
    </row>
    <row r="136" spans="1:110" s="87" customFormat="1">
      <c r="A136" s="90"/>
      <c r="B136" s="90"/>
      <c r="C136" s="94"/>
      <c r="D136" s="94"/>
      <c r="E136" s="90"/>
      <c r="F136" s="90"/>
      <c r="G136" s="90"/>
      <c r="H136" s="90"/>
      <c r="I136" s="90"/>
      <c r="J136" s="90"/>
      <c r="K136" s="90"/>
      <c r="L136" s="90"/>
      <c r="M136" s="107" t="s">
        <v>1355</v>
      </c>
      <c r="N136" s="90"/>
      <c r="O136" s="90"/>
      <c r="P136" s="90"/>
      <c r="Q136" s="90"/>
      <c r="R136" s="22"/>
      <c r="S136" s="23"/>
      <c r="T136" s="22"/>
      <c r="U136" s="22"/>
      <c r="V136" s="22"/>
      <c r="W136" s="22"/>
      <c r="X136" s="22"/>
      <c r="Y136" s="22"/>
      <c r="Z136" s="22"/>
      <c r="AA136" s="22"/>
      <c r="AB136" s="22"/>
      <c r="AC136" s="22"/>
      <c r="AD136" s="22"/>
      <c r="AE136" s="22"/>
      <c r="AF136" s="22"/>
      <c r="AG136" s="107" t="s">
        <v>914</v>
      </c>
      <c r="AH136" s="110">
        <v>18</v>
      </c>
      <c r="AI136" s="91"/>
      <c r="AJ136" s="91"/>
      <c r="AK136" s="91"/>
      <c r="AL136" s="90"/>
      <c r="AM136" s="90"/>
      <c r="AN136" s="90"/>
      <c r="AO136" s="90"/>
      <c r="AP136" s="90"/>
      <c r="AQ136" s="90"/>
      <c r="AR136" s="90"/>
      <c r="AS136" s="90"/>
      <c r="AT136" s="90"/>
      <c r="AU136" s="90"/>
      <c r="AV136" s="90"/>
      <c r="AW136" s="90"/>
      <c r="AX136" s="90"/>
      <c r="AY136" s="90"/>
      <c r="AZ136" s="90"/>
      <c r="BA136" s="90"/>
      <c r="BB136" s="90"/>
      <c r="BC136" s="90"/>
      <c r="BD136" s="90"/>
      <c r="BE136" s="90"/>
      <c r="BF136" s="90"/>
      <c r="BG136" s="90"/>
      <c r="BH136" s="90"/>
      <c r="BI136" s="90"/>
      <c r="BJ136" s="90"/>
      <c r="BK136" s="90"/>
      <c r="BL136" s="90"/>
      <c r="BM136" s="90"/>
      <c r="BN136" s="90"/>
      <c r="BO136" s="90"/>
      <c r="BP136" s="90"/>
      <c r="BQ136" s="90"/>
      <c r="BR136" s="90"/>
      <c r="BS136" s="90"/>
      <c r="BT136" s="90"/>
      <c r="BU136" s="90"/>
      <c r="BV136" s="90"/>
      <c r="BW136" s="90"/>
      <c r="BX136" s="90"/>
      <c r="BY136" s="90"/>
      <c r="BZ136" s="90"/>
      <c r="CA136" s="90"/>
      <c r="CB136" s="90"/>
      <c r="CC136" s="90"/>
      <c r="CD136" s="90"/>
      <c r="CE136" s="90"/>
      <c r="CF136" s="90"/>
      <c r="CG136" s="90"/>
      <c r="CH136" s="90"/>
      <c r="CI136" s="90"/>
      <c r="CJ136" s="90"/>
      <c r="CK136" s="90"/>
      <c r="CL136" s="90"/>
      <c r="CM136" s="90"/>
      <c r="CN136" s="90"/>
      <c r="CO136" s="90"/>
      <c r="CP136" s="90"/>
      <c r="CQ136" s="90"/>
      <c r="CR136" s="90"/>
      <c r="CS136" s="90"/>
      <c r="CT136" s="90"/>
      <c r="CU136" s="90"/>
      <c r="CV136" s="90"/>
      <c r="CW136" s="90"/>
      <c r="CX136" s="90"/>
      <c r="CY136" s="90"/>
      <c r="CZ136" s="90"/>
      <c r="DA136" s="90"/>
      <c r="DB136" s="90"/>
      <c r="DC136" s="90"/>
      <c r="DD136" s="90"/>
      <c r="DE136" s="90"/>
      <c r="DF136" s="90"/>
    </row>
    <row r="137" spans="1:110" s="87" customFormat="1">
      <c r="A137" s="90"/>
      <c r="B137" s="90"/>
      <c r="C137" s="94"/>
      <c r="D137" s="94"/>
      <c r="E137" s="90"/>
      <c r="F137" s="90"/>
      <c r="G137" s="90"/>
      <c r="H137" s="90"/>
      <c r="I137" s="90"/>
      <c r="J137" s="90"/>
      <c r="K137" s="90"/>
      <c r="L137" s="90"/>
      <c r="M137" s="91"/>
      <c r="N137" s="90"/>
      <c r="O137" s="90"/>
      <c r="P137" s="90"/>
      <c r="Q137" s="90"/>
      <c r="R137" s="22"/>
      <c r="S137" s="23"/>
      <c r="T137" s="22"/>
      <c r="U137" s="22"/>
      <c r="V137" s="22"/>
      <c r="W137" s="22"/>
      <c r="X137" s="22"/>
      <c r="Y137" s="22"/>
      <c r="Z137" s="22"/>
      <c r="AA137" s="22"/>
      <c r="AB137" s="22"/>
      <c r="AC137" s="22"/>
      <c r="AD137" s="22"/>
      <c r="AE137" s="22"/>
      <c r="AF137" s="22"/>
      <c r="AG137" s="107" t="s">
        <v>915</v>
      </c>
      <c r="AH137" s="110">
        <v>19</v>
      </c>
      <c r="AI137" s="91"/>
      <c r="AJ137" s="91"/>
      <c r="AK137" s="91"/>
      <c r="AL137" s="90"/>
      <c r="AM137" s="90"/>
      <c r="AN137" s="90"/>
      <c r="AO137" s="90"/>
      <c r="AP137" s="90"/>
      <c r="AQ137" s="90"/>
      <c r="AR137" s="90"/>
      <c r="AS137" s="90"/>
      <c r="AT137" s="90"/>
      <c r="AU137" s="90"/>
      <c r="AV137" s="90"/>
      <c r="AW137" s="90"/>
      <c r="AX137" s="90"/>
      <c r="AY137" s="90"/>
      <c r="AZ137" s="90"/>
      <c r="BA137" s="90"/>
      <c r="BB137" s="90"/>
      <c r="BC137" s="90"/>
      <c r="BD137" s="90"/>
      <c r="BE137" s="90"/>
      <c r="BF137" s="90"/>
      <c r="BG137" s="90"/>
      <c r="BH137" s="90"/>
      <c r="BI137" s="90"/>
      <c r="BJ137" s="90"/>
      <c r="BK137" s="90"/>
      <c r="BL137" s="90"/>
      <c r="BM137" s="90"/>
      <c r="BN137" s="90"/>
      <c r="BO137" s="90"/>
      <c r="BP137" s="90"/>
      <c r="BQ137" s="90"/>
      <c r="BR137" s="90"/>
      <c r="BS137" s="90"/>
      <c r="BT137" s="90"/>
      <c r="BU137" s="90"/>
      <c r="BV137" s="90"/>
      <c r="BW137" s="90"/>
      <c r="BX137" s="90"/>
      <c r="BY137" s="90"/>
      <c r="BZ137" s="90"/>
      <c r="CA137" s="90"/>
      <c r="CB137" s="90"/>
      <c r="CC137" s="90"/>
      <c r="CD137" s="90"/>
      <c r="CE137" s="90"/>
      <c r="CF137" s="90"/>
      <c r="CG137" s="90"/>
      <c r="CH137" s="90"/>
      <c r="CI137" s="90"/>
      <c r="CJ137" s="90"/>
      <c r="CK137" s="90"/>
      <c r="CL137" s="90"/>
      <c r="CM137" s="90"/>
      <c r="CN137" s="90"/>
      <c r="CO137" s="90"/>
      <c r="CP137" s="90"/>
      <c r="CQ137" s="90"/>
      <c r="CR137" s="90"/>
      <c r="CS137" s="90"/>
      <c r="CT137" s="90"/>
      <c r="CU137" s="90"/>
      <c r="CV137" s="90"/>
      <c r="CW137" s="90"/>
      <c r="CX137" s="90"/>
      <c r="CY137" s="90"/>
      <c r="CZ137" s="90"/>
      <c r="DA137" s="90"/>
      <c r="DB137" s="90"/>
      <c r="DC137" s="90"/>
      <c r="DD137" s="90"/>
      <c r="DE137" s="90"/>
      <c r="DF137" s="90"/>
    </row>
    <row r="138" spans="1:110" s="87" customFormat="1">
      <c r="A138" s="90"/>
      <c r="B138" s="90"/>
      <c r="C138" s="94"/>
      <c r="D138" s="94"/>
      <c r="E138" s="90"/>
      <c r="F138" s="90"/>
      <c r="G138" s="90"/>
      <c r="H138" s="90"/>
      <c r="I138" s="90"/>
      <c r="J138" s="90"/>
      <c r="K138" s="90"/>
      <c r="L138" s="90"/>
      <c r="M138" s="91"/>
      <c r="N138" s="90"/>
      <c r="O138" s="90"/>
      <c r="P138" s="90"/>
      <c r="Q138" s="90"/>
      <c r="R138" s="22"/>
      <c r="S138" s="23"/>
      <c r="T138" s="22"/>
      <c r="U138" s="22"/>
      <c r="V138" s="22"/>
      <c r="W138" s="22"/>
      <c r="X138" s="22"/>
      <c r="Y138" s="22"/>
      <c r="Z138" s="22"/>
      <c r="AA138" s="22"/>
      <c r="AB138" s="22"/>
      <c r="AC138" s="22"/>
      <c r="AD138" s="22"/>
      <c r="AE138" s="22"/>
      <c r="AF138" s="22"/>
      <c r="AG138" s="107" t="s">
        <v>916</v>
      </c>
      <c r="AH138" s="110">
        <v>20</v>
      </c>
      <c r="AI138" s="91"/>
      <c r="AJ138" s="91"/>
      <c r="AK138" s="91"/>
      <c r="AL138" s="90"/>
      <c r="AM138" s="90"/>
      <c r="AN138" s="90"/>
      <c r="AO138" s="90"/>
      <c r="AP138" s="90"/>
      <c r="AQ138" s="90"/>
      <c r="AR138" s="90"/>
      <c r="AS138" s="90"/>
      <c r="AT138" s="90"/>
      <c r="AU138" s="90"/>
      <c r="AV138" s="90"/>
      <c r="AW138" s="90"/>
      <c r="AX138" s="90"/>
      <c r="AY138" s="90"/>
      <c r="AZ138" s="90"/>
      <c r="BA138" s="90"/>
      <c r="BB138" s="90"/>
      <c r="BC138" s="90"/>
      <c r="BD138" s="90"/>
      <c r="BE138" s="90"/>
      <c r="BF138" s="90"/>
      <c r="BG138" s="90"/>
      <c r="BH138" s="90"/>
      <c r="BI138" s="90"/>
      <c r="BJ138" s="90"/>
      <c r="BK138" s="90"/>
      <c r="BL138" s="90"/>
      <c r="BM138" s="90"/>
      <c r="BN138" s="90"/>
      <c r="BO138" s="90"/>
      <c r="BP138" s="90"/>
      <c r="BQ138" s="90"/>
      <c r="BR138" s="90"/>
      <c r="BS138" s="90"/>
      <c r="BT138" s="90"/>
      <c r="BU138" s="90"/>
      <c r="BV138" s="90"/>
      <c r="BW138" s="90"/>
      <c r="BX138" s="90"/>
      <c r="BY138" s="90"/>
      <c r="BZ138" s="90"/>
      <c r="CA138" s="90"/>
      <c r="CB138" s="90"/>
      <c r="CC138" s="90"/>
      <c r="CD138" s="90"/>
      <c r="CE138" s="90"/>
      <c r="CF138" s="90"/>
      <c r="CG138" s="90"/>
      <c r="CH138" s="90"/>
      <c r="CI138" s="90"/>
      <c r="CJ138" s="90"/>
      <c r="CK138" s="90"/>
      <c r="CL138" s="90"/>
      <c r="CM138" s="90"/>
      <c r="CN138" s="90"/>
      <c r="CO138" s="90"/>
      <c r="CP138" s="90"/>
      <c r="CQ138" s="90"/>
      <c r="CR138" s="90"/>
      <c r="CS138" s="90"/>
      <c r="CT138" s="90"/>
      <c r="CU138" s="90"/>
      <c r="CV138" s="90"/>
      <c r="CW138" s="90"/>
      <c r="CX138" s="90"/>
      <c r="CY138" s="90"/>
      <c r="CZ138" s="90"/>
      <c r="DA138" s="90"/>
      <c r="DB138" s="90"/>
      <c r="DC138" s="90"/>
      <c r="DD138" s="90"/>
      <c r="DE138" s="90"/>
      <c r="DF138" s="90"/>
    </row>
    <row r="139" spans="1:110" s="87" customFormat="1">
      <c r="A139" s="90"/>
      <c r="B139" s="90"/>
      <c r="C139" s="94"/>
      <c r="D139" s="94"/>
      <c r="E139" s="90"/>
      <c r="F139" s="90"/>
      <c r="G139" s="90"/>
      <c r="H139" s="90"/>
      <c r="I139" s="90"/>
      <c r="J139" s="90"/>
      <c r="K139" s="90"/>
      <c r="L139" s="90"/>
      <c r="M139" s="91"/>
      <c r="N139" s="90"/>
      <c r="O139" s="90"/>
      <c r="P139" s="90"/>
      <c r="Q139" s="90"/>
      <c r="R139" s="22"/>
      <c r="S139" s="23"/>
      <c r="T139" s="22"/>
      <c r="U139" s="22"/>
      <c r="V139" s="22"/>
      <c r="W139" s="22"/>
      <c r="X139" s="22"/>
      <c r="Y139" s="22"/>
      <c r="Z139" s="22"/>
      <c r="AA139" s="22"/>
      <c r="AB139" s="22"/>
      <c r="AC139" s="22"/>
      <c r="AD139" s="22"/>
      <c r="AE139" s="22"/>
      <c r="AF139" s="22"/>
      <c r="AG139" s="107" t="s">
        <v>917</v>
      </c>
      <c r="AH139" s="110">
        <v>21</v>
      </c>
      <c r="AI139" s="91"/>
      <c r="AJ139" s="91"/>
      <c r="AK139" s="91"/>
      <c r="AL139" s="90"/>
      <c r="AM139" s="90"/>
      <c r="AN139" s="90"/>
      <c r="AO139" s="90"/>
      <c r="AP139" s="90"/>
      <c r="AQ139" s="90"/>
      <c r="AR139" s="90"/>
      <c r="AS139" s="90"/>
      <c r="AT139" s="90"/>
      <c r="AU139" s="90"/>
      <c r="AV139" s="90"/>
      <c r="AW139" s="90"/>
      <c r="AX139" s="90"/>
      <c r="AY139" s="90"/>
      <c r="AZ139" s="90"/>
      <c r="BA139" s="90"/>
      <c r="BB139" s="90"/>
      <c r="BC139" s="90"/>
      <c r="BD139" s="90"/>
      <c r="BE139" s="90"/>
      <c r="BF139" s="90"/>
      <c r="BG139" s="90"/>
      <c r="BH139" s="90"/>
      <c r="BI139" s="90"/>
      <c r="BJ139" s="90"/>
      <c r="BK139" s="90"/>
      <c r="BL139" s="90"/>
      <c r="BM139" s="90"/>
      <c r="BN139" s="90"/>
      <c r="BO139" s="90"/>
      <c r="BP139" s="90"/>
      <c r="BQ139" s="90"/>
      <c r="BR139" s="90"/>
      <c r="BS139" s="90"/>
      <c r="BT139" s="90"/>
      <c r="BU139" s="90"/>
      <c r="BV139" s="90"/>
      <c r="BW139" s="90"/>
      <c r="BX139" s="90"/>
      <c r="BY139" s="90"/>
      <c r="BZ139" s="90"/>
      <c r="CA139" s="90"/>
      <c r="CB139" s="90"/>
      <c r="CC139" s="90"/>
      <c r="CD139" s="90"/>
      <c r="CE139" s="90"/>
      <c r="CF139" s="90"/>
      <c r="CG139" s="90"/>
      <c r="CH139" s="90"/>
      <c r="CI139" s="90"/>
      <c r="CJ139" s="90"/>
      <c r="CK139" s="90"/>
      <c r="CL139" s="90"/>
      <c r="CM139" s="90"/>
      <c r="CN139" s="90"/>
      <c r="CO139" s="90"/>
      <c r="CP139" s="90"/>
      <c r="CQ139" s="90"/>
      <c r="CR139" s="90"/>
      <c r="CS139" s="90"/>
      <c r="CT139" s="90"/>
      <c r="CU139" s="90"/>
      <c r="CV139" s="90"/>
      <c r="CW139" s="90"/>
      <c r="CX139" s="90"/>
      <c r="CY139" s="90"/>
      <c r="CZ139" s="90"/>
      <c r="DA139" s="90"/>
      <c r="DB139" s="90"/>
      <c r="DC139" s="90"/>
      <c r="DD139" s="90"/>
      <c r="DE139" s="90"/>
      <c r="DF139" s="90"/>
    </row>
    <row r="140" spans="1:110" s="87" customFormat="1">
      <c r="A140" s="90"/>
      <c r="B140" s="90"/>
      <c r="C140" s="94"/>
      <c r="D140" s="94"/>
      <c r="E140" s="90"/>
      <c r="F140" s="90"/>
      <c r="G140" s="90"/>
      <c r="H140" s="90"/>
      <c r="I140" s="90"/>
      <c r="J140" s="90"/>
      <c r="K140" s="90"/>
      <c r="L140" s="90"/>
      <c r="M140" s="91"/>
      <c r="N140" s="90"/>
      <c r="O140" s="90"/>
      <c r="P140" s="90"/>
      <c r="Q140" s="90"/>
      <c r="R140" s="22"/>
      <c r="S140" s="23"/>
      <c r="T140" s="22"/>
      <c r="U140" s="22"/>
      <c r="V140" s="22"/>
      <c r="W140" s="22"/>
      <c r="X140" s="22"/>
      <c r="Y140" s="22"/>
      <c r="Z140" s="22"/>
      <c r="AA140" s="22"/>
      <c r="AB140" s="22"/>
      <c r="AC140" s="22"/>
      <c r="AD140" s="22"/>
      <c r="AE140" s="22"/>
      <c r="AF140" s="22"/>
      <c r="AG140" s="107" t="s">
        <v>918</v>
      </c>
      <c r="AH140" s="110">
        <v>22</v>
      </c>
      <c r="AI140" s="91"/>
      <c r="AJ140" s="91"/>
      <c r="AK140" s="91"/>
      <c r="AL140" s="90"/>
      <c r="AM140" s="90"/>
      <c r="AN140" s="90"/>
      <c r="AO140" s="90"/>
      <c r="AP140" s="90"/>
      <c r="AQ140" s="90"/>
      <c r="AR140" s="90"/>
      <c r="AS140" s="90"/>
      <c r="AT140" s="90"/>
      <c r="AU140" s="90"/>
      <c r="AV140" s="90"/>
      <c r="AW140" s="90"/>
      <c r="AX140" s="90"/>
      <c r="AY140" s="90"/>
      <c r="AZ140" s="90"/>
      <c r="BA140" s="90"/>
      <c r="BB140" s="90"/>
      <c r="BC140" s="90"/>
      <c r="BD140" s="90"/>
      <c r="BE140" s="90"/>
      <c r="BF140" s="90"/>
      <c r="BG140" s="90"/>
      <c r="BH140" s="90"/>
      <c r="BI140" s="90"/>
      <c r="BJ140" s="90"/>
      <c r="BK140" s="90"/>
      <c r="BL140" s="90"/>
      <c r="BM140" s="90"/>
      <c r="BN140" s="90"/>
      <c r="BO140" s="90"/>
      <c r="BP140" s="90"/>
      <c r="BQ140" s="90"/>
      <c r="BR140" s="90"/>
      <c r="BS140" s="90"/>
      <c r="BT140" s="90"/>
      <c r="BU140" s="90"/>
      <c r="BV140" s="90"/>
      <c r="BW140" s="90"/>
      <c r="BX140" s="90"/>
      <c r="BY140" s="90"/>
      <c r="BZ140" s="90"/>
      <c r="CA140" s="90"/>
      <c r="CB140" s="90"/>
      <c r="CC140" s="90"/>
      <c r="CD140" s="90"/>
      <c r="CE140" s="90"/>
      <c r="CF140" s="90"/>
      <c r="CG140" s="90"/>
      <c r="CH140" s="90"/>
      <c r="CI140" s="90"/>
      <c r="CJ140" s="90"/>
      <c r="CK140" s="90"/>
      <c r="CL140" s="90"/>
      <c r="CM140" s="90"/>
      <c r="CN140" s="90"/>
      <c r="CO140" s="90"/>
      <c r="CP140" s="90"/>
      <c r="CQ140" s="90"/>
      <c r="CR140" s="90"/>
      <c r="CS140" s="90"/>
      <c r="CT140" s="90"/>
      <c r="CU140" s="90"/>
      <c r="CV140" s="90"/>
      <c r="CW140" s="90"/>
      <c r="CX140" s="90"/>
      <c r="CY140" s="90"/>
      <c r="CZ140" s="90"/>
      <c r="DA140" s="90"/>
      <c r="DB140" s="90"/>
      <c r="DC140" s="90"/>
      <c r="DD140" s="90"/>
      <c r="DE140" s="90"/>
      <c r="DF140" s="90"/>
    </row>
    <row r="141" spans="1:110" s="87" customFormat="1">
      <c r="A141" s="90"/>
      <c r="B141" s="90"/>
      <c r="C141" s="94"/>
      <c r="D141" s="94"/>
      <c r="E141" s="90"/>
      <c r="F141" s="90"/>
      <c r="G141" s="90"/>
      <c r="H141" s="90"/>
      <c r="I141" s="90"/>
      <c r="J141" s="90"/>
      <c r="K141" s="90"/>
      <c r="L141" s="90"/>
      <c r="M141" s="90"/>
      <c r="N141" s="90"/>
      <c r="O141" s="90"/>
      <c r="P141" s="90"/>
      <c r="Q141" s="90"/>
      <c r="R141" s="22"/>
      <c r="S141" s="23"/>
      <c r="T141" s="22"/>
      <c r="U141" s="22"/>
      <c r="V141" s="22"/>
      <c r="W141" s="22"/>
      <c r="X141" s="22"/>
      <c r="Y141" s="22"/>
      <c r="Z141" s="22"/>
      <c r="AA141" s="22"/>
      <c r="AB141" s="22"/>
      <c r="AC141" s="22"/>
      <c r="AD141" s="22"/>
      <c r="AE141" s="22"/>
      <c r="AF141" s="22"/>
      <c r="AG141" s="107" t="s">
        <v>919</v>
      </c>
      <c r="AH141" s="110">
        <v>23</v>
      </c>
      <c r="AI141" s="91"/>
      <c r="AJ141" s="91"/>
      <c r="AK141" s="91"/>
      <c r="AL141" s="90"/>
      <c r="AM141" s="90"/>
      <c r="AN141" s="90"/>
      <c r="AO141" s="90"/>
      <c r="AP141" s="90"/>
      <c r="AQ141" s="90"/>
      <c r="AR141" s="90"/>
      <c r="AS141" s="90"/>
      <c r="AT141" s="90"/>
      <c r="AU141" s="90"/>
      <c r="AV141" s="90"/>
      <c r="AW141" s="90"/>
      <c r="AX141" s="90"/>
      <c r="AY141" s="90"/>
      <c r="AZ141" s="90"/>
      <c r="BA141" s="90"/>
      <c r="BB141" s="90"/>
      <c r="BC141" s="90"/>
      <c r="BD141" s="90"/>
      <c r="BE141" s="90"/>
      <c r="BF141" s="90"/>
      <c r="BG141" s="90"/>
      <c r="BH141" s="90"/>
      <c r="BI141" s="90"/>
      <c r="BJ141" s="90"/>
      <c r="BK141" s="90"/>
      <c r="BL141" s="90"/>
      <c r="BM141" s="90"/>
      <c r="BN141" s="90"/>
      <c r="BO141" s="90"/>
      <c r="BP141" s="90"/>
      <c r="BQ141" s="90"/>
      <c r="BR141" s="90"/>
      <c r="BS141" s="90"/>
      <c r="BT141" s="90"/>
      <c r="BU141" s="90"/>
      <c r="BV141" s="90"/>
      <c r="BW141" s="90"/>
      <c r="BX141" s="90"/>
      <c r="BY141" s="90"/>
      <c r="BZ141" s="90"/>
      <c r="CA141" s="90"/>
      <c r="CB141" s="90"/>
      <c r="CC141" s="90"/>
      <c r="CD141" s="90"/>
      <c r="CE141" s="90"/>
      <c r="CF141" s="90"/>
      <c r="CG141" s="90"/>
      <c r="CH141" s="90"/>
      <c r="CI141" s="90"/>
      <c r="CJ141" s="90"/>
      <c r="CK141" s="90"/>
      <c r="CL141" s="90"/>
      <c r="CM141" s="90"/>
      <c r="CN141" s="90"/>
      <c r="CO141" s="90"/>
      <c r="CP141" s="90"/>
      <c r="CQ141" s="90"/>
      <c r="CR141" s="90"/>
      <c r="CS141" s="90"/>
      <c r="CT141" s="90"/>
      <c r="CU141" s="90"/>
      <c r="CV141" s="90"/>
      <c r="CW141" s="90"/>
      <c r="CX141" s="90"/>
      <c r="CY141" s="90"/>
      <c r="CZ141" s="90"/>
      <c r="DA141" s="90"/>
      <c r="DB141" s="90"/>
      <c r="DC141" s="90"/>
      <c r="DD141" s="90"/>
      <c r="DE141" s="90"/>
      <c r="DF141" s="90"/>
    </row>
    <row r="142" spans="1:110" s="87" customFormat="1">
      <c r="A142" s="90"/>
      <c r="B142" s="90"/>
      <c r="C142" s="91"/>
      <c r="D142" s="91"/>
      <c r="E142" s="90"/>
      <c r="F142" s="90"/>
      <c r="G142" s="90"/>
      <c r="H142" s="90"/>
      <c r="I142" s="90"/>
      <c r="J142" s="90"/>
      <c r="K142" s="90"/>
      <c r="L142" s="90"/>
      <c r="M142" s="90"/>
      <c r="N142" s="90"/>
      <c r="O142" s="90"/>
      <c r="P142" s="90"/>
      <c r="Q142" s="90"/>
      <c r="R142" s="22"/>
      <c r="S142" s="23"/>
      <c r="T142" s="22"/>
      <c r="U142" s="22"/>
      <c r="V142" s="22"/>
      <c r="W142" s="22"/>
      <c r="X142" s="22"/>
      <c r="Y142" s="22"/>
      <c r="Z142" s="22"/>
      <c r="AA142" s="22"/>
      <c r="AB142" s="22"/>
      <c r="AC142" s="22"/>
      <c r="AD142" s="22"/>
      <c r="AE142" s="22"/>
      <c r="AF142" s="22"/>
      <c r="AG142" s="107" t="s">
        <v>920</v>
      </c>
      <c r="AH142" s="110">
        <v>24</v>
      </c>
      <c r="AI142" s="91"/>
      <c r="AJ142" s="91"/>
      <c r="AK142" s="91"/>
      <c r="AL142" s="90"/>
      <c r="AM142" s="90"/>
      <c r="AN142" s="90"/>
      <c r="AO142" s="90"/>
      <c r="AP142" s="90"/>
      <c r="AQ142" s="90"/>
      <c r="AR142" s="90"/>
      <c r="AS142" s="90"/>
      <c r="AT142" s="90"/>
      <c r="AU142" s="90"/>
      <c r="AV142" s="90"/>
      <c r="AW142" s="90"/>
      <c r="AX142" s="90"/>
      <c r="AY142" s="90"/>
      <c r="AZ142" s="90"/>
      <c r="BA142" s="90"/>
      <c r="BB142" s="90"/>
      <c r="BC142" s="90"/>
      <c r="BD142" s="90"/>
      <c r="BE142" s="90"/>
      <c r="BF142" s="90"/>
      <c r="BG142" s="90"/>
      <c r="BH142" s="90"/>
      <c r="BI142" s="90"/>
      <c r="BJ142" s="90"/>
      <c r="BK142" s="90"/>
      <c r="BL142" s="90"/>
      <c r="BM142" s="90"/>
      <c r="BN142" s="90"/>
      <c r="BO142" s="90"/>
      <c r="BP142" s="90"/>
      <c r="BQ142" s="90"/>
      <c r="BR142" s="90"/>
      <c r="BS142" s="90"/>
      <c r="BT142" s="90"/>
      <c r="BU142" s="90"/>
      <c r="BV142" s="90"/>
      <c r="BW142" s="90"/>
      <c r="BX142" s="90"/>
      <c r="BY142" s="90"/>
      <c r="BZ142" s="90"/>
      <c r="CA142" s="90"/>
      <c r="CB142" s="90"/>
      <c r="CC142" s="90"/>
      <c r="CD142" s="90"/>
      <c r="CE142" s="90"/>
      <c r="CF142" s="90"/>
      <c r="CG142" s="90"/>
      <c r="CH142" s="90"/>
      <c r="CI142" s="90"/>
      <c r="CJ142" s="90"/>
      <c r="CK142" s="90"/>
      <c r="CL142" s="90"/>
      <c r="CM142" s="90"/>
      <c r="CN142" s="90"/>
      <c r="CO142" s="90"/>
      <c r="CP142" s="90"/>
      <c r="CQ142" s="90"/>
      <c r="CR142" s="90"/>
      <c r="CS142" s="90"/>
      <c r="CT142" s="90"/>
      <c r="CU142" s="90"/>
      <c r="CV142" s="90"/>
      <c r="CW142" s="90"/>
      <c r="CX142" s="90"/>
      <c r="CY142" s="90"/>
      <c r="CZ142" s="90"/>
      <c r="DA142" s="90"/>
      <c r="DB142" s="90"/>
      <c r="DC142" s="90"/>
      <c r="DD142" s="90"/>
      <c r="DE142" s="90"/>
      <c r="DF142" s="90"/>
    </row>
    <row r="143" spans="1:110" s="87" customFormat="1">
      <c r="A143" s="90"/>
      <c r="B143" s="90"/>
      <c r="C143" s="91"/>
      <c r="D143" s="91"/>
      <c r="E143" s="90"/>
      <c r="F143" s="90"/>
      <c r="G143" s="90"/>
      <c r="H143" s="90"/>
      <c r="I143" s="90"/>
      <c r="J143" s="90"/>
      <c r="K143" s="90"/>
      <c r="L143" s="90"/>
      <c r="M143" s="90"/>
      <c r="N143" s="90"/>
      <c r="O143" s="90"/>
      <c r="P143" s="90"/>
      <c r="Q143" s="90"/>
      <c r="R143" s="22"/>
      <c r="S143" s="23"/>
      <c r="T143" s="22"/>
      <c r="U143" s="22"/>
      <c r="V143" s="22"/>
      <c r="W143" s="22"/>
      <c r="X143" s="22"/>
      <c r="Y143" s="22"/>
      <c r="Z143" s="22"/>
      <c r="AA143" s="22"/>
      <c r="AB143" s="22"/>
      <c r="AC143" s="22"/>
      <c r="AD143" s="22"/>
      <c r="AE143" s="22"/>
      <c r="AF143" s="22"/>
      <c r="AG143" s="107" t="s">
        <v>921</v>
      </c>
      <c r="AH143" s="110">
        <v>25</v>
      </c>
      <c r="AI143" s="91"/>
      <c r="AJ143" s="91"/>
      <c r="AK143" s="91"/>
      <c r="AL143" s="90"/>
      <c r="AM143" s="90"/>
      <c r="AN143" s="90"/>
      <c r="AO143" s="90"/>
      <c r="AP143" s="90"/>
      <c r="AQ143" s="90"/>
      <c r="AR143" s="90"/>
      <c r="AS143" s="90"/>
      <c r="AT143" s="90"/>
      <c r="AU143" s="90"/>
      <c r="AV143" s="90"/>
      <c r="AW143" s="90"/>
      <c r="AX143" s="90"/>
      <c r="AY143" s="90"/>
      <c r="AZ143" s="90"/>
      <c r="BA143" s="90"/>
      <c r="BB143" s="90"/>
      <c r="BC143" s="90"/>
      <c r="BD143" s="90"/>
      <c r="BE143" s="90"/>
      <c r="BF143" s="90"/>
      <c r="BG143" s="90"/>
      <c r="BH143" s="90"/>
      <c r="BI143" s="90"/>
      <c r="BJ143" s="90"/>
      <c r="BK143" s="90"/>
      <c r="BL143" s="90"/>
      <c r="BM143" s="90"/>
      <c r="BN143" s="90"/>
      <c r="BO143" s="90"/>
      <c r="BP143" s="90"/>
      <c r="BQ143" s="90"/>
      <c r="BR143" s="90"/>
      <c r="BS143" s="90"/>
      <c r="BT143" s="90"/>
      <c r="BU143" s="90"/>
      <c r="BV143" s="90"/>
      <c r="BW143" s="90"/>
      <c r="BX143" s="90"/>
      <c r="BY143" s="90"/>
      <c r="BZ143" s="90"/>
      <c r="CA143" s="90"/>
      <c r="CB143" s="90"/>
      <c r="CC143" s="90"/>
      <c r="CD143" s="90"/>
      <c r="CE143" s="90"/>
      <c r="CF143" s="90"/>
      <c r="CG143" s="90"/>
      <c r="CH143" s="90"/>
      <c r="CI143" s="90"/>
      <c r="CJ143" s="90"/>
      <c r="CK143" s="90"/>
      <c r="CL143" s="90"/>
      <c r="CM143" s="90"/>
      <c r="CN143" s="90"/>
      <c r="CO143" s="90"/>
      <c r="CP143" s="90"/>
      <c r="CQ143" s="90"/>
      <c r="CR143" s="90"/>
      <c r="CS143" s="90"/>
      <c r="CT143" s="90"/>
      <c r="CU143" s="90"/>
      <c r="CV143" s="90"/>
      <c r="CW143" s="90"/>
      <c r="CX143" s="90"/>
      <c r="CY143" s="90"/>
      <c r="CZ143" s="90"/>
      <c r="DA143" s="90"/>
      <c r="DB143" s="90"/>
      <c r="DC143" s="90"/>
      <c r="DD143" s="90"/>
      <c r="DE143" s="90"/>
      <c r="DF143" s="90"/>
    </row>
    <row r="144" spans="1:110" s="87" customFormat="1">
      <c r="A144" s="90"/>
      <c r="B144" s="90"/>
      <c r="C144" s="91"/>
      <c r="D144" s="91"/>
      <c r="E144" s="90"/>
      <c r="F144" s="90"/>
      <c r="G144" s="90"/>
      <c r="H144" s="90"/>
      <c r="I144" s="90"/>
      <c r="J144" s="90"/>
      <c r="K144" s="90"/>
      <c r="L144" s="90"/>
      <c r="M144" s="90"/>
      <c r="N144" s="90"/>
      <c r="O144" s="90"/>
      <c r="P144" s="90"/>
      <c r="Q144" s="90"/>
      <c r="R144" s="22"/>
      <c r="S144" s="23"/>
      <c r="T144" s="22"/>
      <c r="U144" s="22"/>
      <c r="V144" s="22"/>
      <c r="W144" s="22"/>
      <c r="X144" s="22"/>
      <c r="Y144" s="22"/>
      <c r="Z144" s="22"/>
      <c r="AA144" s="22"/>
      <c r="AB144" s="22"/>
      <c r="AC144" s="22"/>
      <c r="AD144" s="22"/>
      <c r="AE144" s="22"/>
      <c r="AF144" s="22"/>
      <c r="AG144" s="107" t="s">
        <v>922</v>
      </c>
      <c r="AH144" s="110">
        <v>26</v>
      </c>
      <c r="AI144" s="91"/>
      <c r="AJ144" s="91"/>
      <c r="AK144" s="91"/>
      <c r="AL144" s="90"/>
      <c r="AM144" s="90"/>
      <c r="AN144" s="90"/>
      <c r="AO144" s="90"/>
      <c r="AP144" s="90"/>
      <c r="AQ144" s="90"/>
      <c r="AR144" s="90"/>
      <c r="AS144" s="90"/>
      <c r="AT144" s="90"/>
      <c r="AU144" s="90"/>
      <c r="AV144" s="90"/>
      <c r="AW144" s="90"/>
      <c r="AX144" s="90"/>
      <c r="AY144" s="90"/>
      <c r="AZ144" s="90"/>
      <c r="BA144" s="90"/>
      <c r="BB144" s="90"/>
      <c r="BC144" s="90"/>
      <c r="BD144" s="90"/>
      <c r="BE144" s="90"/>
      <c r="BF144" s="90"/>
      <c r="BG144" s="90"/>
      <c r="BH144" s="90"/>
      <c r="BI144" s="90"/>
      <c r="BJ144" s="90"/>
      <c r="BK144" s="90"/>
      <c r="BL144" s="90"/>
      <c r="BM144" s="90"/>
      <c r="BN144" s="90"/>
      <c r="BO144" s="90"/>
      <c r="BP144" s="90"/>
      <c r="BQ144" s="90"/>
      <c r="BR144" s="90"/>
      <c r="BS144" s="90"/>
      <c r="BT144" s="90"/>
      <c r="BU144" s="90"/>
      <c r="BV144" s="90"/>
      <c r="BW144" s="90"/>
      <c r="BX144" s="90"/>
      <c r="BY144" s="90"/>
      <c r="BZ144" s="90"/>
      <c r="CA144" s="90"/>
      <c r="CB144" s="90"/>
      <c r="CC144" s="90"/>
      <c r="CD144" s="90"/>
      <c r="CE144" s="90"/>
      <c r="CF144" s="90"/>
      <c r="CG144" s="90"/>
      <c r="CH144" s="90"/>
      <c r="CI144" s="90"/>
      <c r="CJ144" s="90"/>
      <c r="CK144" s="90"/>
      <c r="CL144" s="90"/>
      <c r="CM144" s="90"/>
      <c r="CN144" s="90"/>
      <c r="CO144" s="90"/>
      <c r="CP144" s="90"/>
      <c r="CQ144" s="90"/>
      <c r="CR144" s="90"/>
      <c r="CS144" s="90"/>
      <c r="CT144" s="90"/>
      <c r="CU144" s="90"/>
      <c r="CV144" s="90"/>
      <c r="CW144" s="90"/>
      <c r="CX144" s="90"/>
      <c r="CY144" s="90"/>
      <c r="CZ144" s="90"/>
      <c r="DA144" s="90"/>
      <c r="DB144" s="90"/>
      <c r="DC144" s="90"/>
      <c r="DD144" s="90"/>
      <c r="DE144" s="90"/>
      <c r="DF144" s="90"/>
    </row>
    <row r="145" spans="1:110" s="87" customFormat="1">
      <c r="A145" s="90"/>
      <c r="B145" s="90"/>
      <c r="C145" s="91"/>
      <c r="D145" s="91"/>
      <c r="E145" s="90"/>
      <c r="F145" s="90"/>
      <c r="G145" s="90"/>
      <c r="H145" s="90"/>
      <c r="I145" s="90"/>
      <c r="J145" s="90"/>
      <c r="K145" s="137" t="s">
        <v>31</v>
      </c>
      <c r="L145" s="137" t="s">
        <v>32</v>
      </c>
      <c r="M145" s="138" t="s">
        <v>30</v>
      </c>
      <c r="N145" s="107"/>
      <c r="O145" s="90"/>
      <c r="P145" s="90"/>
      <c r="Q145" s="90"/>
      <c r="R145" s="22"/>
      <c r="S145" s="23"/>
      <c r="T145" s="22"/>
      <c r="U145" s="22"/>
      <c r="V145" s="22"/>
      <c r="W145" s="22"/>
      <c r="X145" s="22"/>
      <c r="Y145" s="22"/>
      <c r="Z145" s="22"/>
      <c r="AA145" s="22"/>
      <c r="AB145" s="22"/>
      <c r="AC145" s="22"/>
      <c r="AD145" s="22"/>
      <c r="AE145" s="22"/>
      <c r="AF145" s="22"/>
      <c r="AG145" s="107" t="s">
        <v>923</v>
      </c>
      <c r="AH145" s="110">
        <v>27</v>
      </c>
      <c r="AI145" s="91"/>
      <c r="AJ145" s="91"/>
      <c r="AK145" s="91"/>
      <c r="AL145" s="90"/>
      <c r="AM145" s="90"/>
      <c r="AN145" s="90"/>
      <c r="AO145" s="90"/>
      <c r="AP145" s="90"/>
      <c r="AQ145" s="90"/>
      <c r="AR145" s="90"/>
      <c r="AS145" s="90"/>
      <c r="AT145" s="90"/>
      <c r="AU145" s="90"/>
      <c r="AV145" s="90"/>
      <c r="AW145" s="90"/>
      <c r="AX145" s="90"/>
      <c r="AY145" s="90"/>
      <c r="AZ145" s="90"/>
      <c r="BA145" s="90"/>
      <c r="BB145" s="90"/>
      <c r="BC145" s="90"/>
      <c r="BD145" s="90"/>
      <c r="BE145" s="90"/>
      <c r="BF145" s="90"/>
      <c r="BG145" s="90"/>
      <c r="BH145" s="90"/>
      <c r="BI145" s="90"/>
      <c r="BJ145" s="90"/>
      <c r="BK145" s="90"/>
      <c r="BL145" s="90"/>
      <c r="BM145" s="90"/>
      <c r="BN145" s="90"/>
      <c r="BO145" s="90"/>
      <c r="BP145" s="90"/>
      <c r="BQ145" s="90"/>
      <c r="BR145" s="90"/>
      <c r="BS145" s="90"/>
      <c r="BT145" s="90"/>
      <c r="BU145" s="90"/>
      <c r="BV145" s="90"/>
      <c r="BW145" s="90"/>
      <c r="BX145" s="90"/>
      <c r="BY145" s="90"/>
      <c r="BZ145" s="90"/>
      <c r="CA145" s="90"/>
      <c r="CB145" s="90"/>
      <c r="CC145" s="90"/>
      <c r="CD145" s="90"/>
      <c r="CE145" s="90"/>
      <c r="CF145" s="90"/>
      <c r="CG145" s="90"/>
      <c r="CH145" s="90"/>
      <c r="CI145" s="90"/>
      <c r="CJ145" s="90"/>
      <c r="CK145" s="90"/>
      <c r="CL145" s="90"/>
      <c r="CM145" s="90"/>
      <c r="CN145" s="90"/>
      <c r="CO145" s="90"/>
      <c r="CP145" s="90"/>
      <c r="CQ145" s="90"/>
      <c r="CR145" s="90"/>
      <c r="CS145" s="90"/>
      <c r="CT145" s="90"/>
      <c r="CU145" s="90"/>
      <c r="CV145" s="90"/>
      <c r="CW145" s="90"/>
      <c r="CX145" s="90"/>
      <c r="CY145" s="90"/>
      <c r="CZ145" s="90"/>
      <c r="DA145" s="90"/>
      <c r="DB145" s="90"/>
      <c r="DC145" s="90"/>
      <c r="DD145" s="90"/>
      <c r="DE145" s="90"/>
      <c r="DF145" s="90"/>
    </row>
    <row r="146" spans="1:110" s="87" customFormat="1">
      <c r="A146" s="90"/>
      <c r="B146" s="90"/>
      <c r="C146" s="91"/>
      <c r="D146" s="91"/>
      <c r="E146" s="90"/>
      <c r="F146" s="90"/>
      <c r="G146" s="90"/>
      <c r="H146" s="90"/>
      <c r="I146" s="90"/>
      <c r="J146" s="90"/>
      <c r="K146" s="137" t="s">
        <v>76</v>
      </c>
      <c r="L146" s="137" t="s">
        <v>77</v>
      </c>
      <c r="M146" s="138" t="s">
        <v>75</v>
      </c>
      <c r="N146" s="107"/>
      <c r="O146" s="90"/>
      <c r="P146" s="90"/>
      <c r="Q146" s="90"/>
      <c r="R146" s="22"/>
      <c r="S146" s="23"/>
      <c r="T146" s="22"/>
      <c r="U146" s="22"/>
      <c r="V146" s="22"/>
      <c r="W146" s="22"/>
      <c r="X146" s="22"/>
      <c r="Y146" s="22"/>
      <c r="Z146" s="22"/>
      <c r="AA146" s="22"/>
      <c r="AB146" s="22"/>
      <c r="AC146" s="22"/>
      <c r="AD146" s="22"/>
      <c r="AE146" s="22"/>
      <c r="AF146" s="22"/>
      <c r="AG146" s="107" t="s">
        <v>924</v>
      </c>
      <c r="AH146" s="110">
        <v>28</v>
      </c>
      <c r="AI146" s="91"/>
      <c r="AJ146" s="91"/>
      <c r="AK146" s="91"/>
      <c r="AL146" s="90"/>
      <c r="AM146" s="90"/>
      <c r="AN146" s="90"/>
      <c r="AO146" s="90"/>
      <c r="AP146" s="90"/>
      <c r="AQ146" s="90"/>
      <c r="AR146" s="90"/>
      <c r="AS146" s="90"/>
      <c r="AT146" s="90"/>
      <c r="AU146" s="90"/>
      <c r="AV146" s="90"/>
      <c r="AW146" s="90"/>
      <c r="AX146" s="90"/>
      <c r="AY146" s="90"/>
      <c r="AZ146" s="90"/>
      <c r="BA146" s="90"/>
      <c r="BB146" s="90"/>
      <c r="BC146" s="90"/>
      <c r="BD146" s="90"/>
      <c r="BE146" s="90"/>
      <c r="BF146" s="90"/>
      <c r="BG146" s="90"/>
      <c r="BH146" s="90"/>
      <c r="BI146" s="90"/>
      <c r="BJ146" s="90"/>
      <c r="BK146" s="90"/>
      <c r="BL146" s="90"/>
      <c r="BM146" s="90"/>
      <c r="BN146" s="90"/>
      <c r="BO146" s="90"/>
      <c r="BP146" s="90"/>
      <c r="BQ146" s="90"/>
      <c r="BR146" s="90"/>
      <c r="BS146" s="90"/>
      <c r="BT146" s="90"/>
      <c r="BU146" s="90"/>
      <c r="BV146" s="90"/>
      <c r="BW146" s="90"/>
      <c r="BX146" s="90"/>
      <c r="BY146" s="90"/>
      <c r="BZ146" s="90"/>
      <c r="CA146" s="90"/>
      <c r="CB146" s="90"/>
      <c r="CC146" s="90"/>
      <c r="CD146" s="90"/>
      <c r="CE146" s="90"/>
      <c r="CF146" s="90"/>
      <c r="CG146" s="90"/>
      <c r="CH146" s="90"/>
      <c r="CI146" s="90"/>
      <c r="CJ146" s="90"/>
      <c r="CK146" s="90"/>
      <c r="CL146" s="90"/>
      <c r="CM146" s="90"/>
      <c r="CN146" s="90"/>
      <c r="CO146" s="90"/>
      <c r="CP146" s="90"/>
      <c r="CQ146" s="90"/>
      <c r="CR146" s="90"/>
      <c r="CS146" s="90"/>
      <c r="CT146" s="90"/>
      <c r="CU146" s="90"/>
      <c r="CV146" s="90"/>
      <c r="CW146" s="90"/>
      <c r="CX146" s="90"/>
      <c r="CY146" s="90"/>
      <c r="CZ146" s="90"/>
      <c r="DA146" s="90"/>
      <c r="DB146" s="90"/>
      <c r="DC146" s="90"/>
      <c r="DD146" s="90"/>
      <c r="DE146" s="90"/>
      <c r="DF146" s="90"/>
    </row>
    <row r="147" spans="1:110" s="87" customFormat="1">
      <c r="A147" s="90"/>
      <c r="B147" s="90"/>
      <c r="C147" s="91"/>
      <c r="D147" s="91"/>
      <c r="E147" s="90"/>
      <c r="F147" s="90"/>
      <c r="G147" s="90"/>
      <c r="H147" s="90"/>
      <c r="I147" s="90"/>
      <c r="J147" s="90"/>
      <c r="K147" s="137" t="s">
        <v>28</v>
      </c>
      <c r="L147" s="137" t="s">
        <v>29</v>
      </c>
      <c r="M147" s="138" t="s">
        <v>27</v>
      </c>
      <c r="N147" s="107"/>
      <c r="O147" s="90"/>
      <c r="P147" s="90"/>
      <c r="Q147" s="90"/>
      <c r="R147" s="22"/>
      <c r="S147" s="23"/>
      <c r="T147" s="22"/>
      <c r="U147" s="22"/>
      <c r="V147" s="22"/>
      <c r="W147" s="22"/>
      <c r="X147" s="22"/>
      <c r="Y147" s="22"/>
      <c r="Z147" s="22"/>
      <c r="AA147" s="22"/>
      <c r="AB147" s="22"/>
      <c r="AC147" s="22"/>
      <c r="AD147" s="22"/>
      <c r="AE147" s="22"/>
      <c r="AF147" s="22"/>
      <c r="AG147" s="107" t="s">
        <v>925</v>
      </c>
      <c r="AH147" s="110">
        <v>29</v>
      </c>
      <c r="AI147" s="91"/>
      <c r="AJ147" s="91"/>
      <c r="AK147" s="91"/>
      <c r="AL147" s="90"/>
      <c r="AM147" s="90"/>
      <c r="AN147" s="90"/>
      <c r="AO147" s="90"/>
      <c r="AP147" s="90"/>
      <c r="AQ147" s="90"/>
      <c r="AR147" s="90"/>
      <c r="AS147" s="90"/>
      <c r="AT147" s="90"/>
      <c r="AU147" s="90"/>
      <c r="AV147" s="90"/>
      <c r="AW147" s="90"/>
      <c r="AX147" s="90"/>
      <c r="AY147" s="90"/>
      <c r="AZ147" s="90"/>
      <c r="BA147" s="90"/>
      <c r="BB147" s="90"/>
      <c r="BC147" s="90"/>
      <c r="BD147" s="90"/>
      <c r="BE147" s="90"/>
      <c r="BF147" s="90"/>
      <c r="BG147" s="90"/>
      <c r="BH147" s="90"/>
      <c r="BI147" s="90"/>
      <c r="BJ147" s="90"/>
      <c r="BK147" s="90"/>
      <c r="BL147" s="90"/>
      <c r="BM147" s="90"/>
      <c r="BN147" s="90"/>
      <c r="BO147" s="90"/>
      <c r="BP147" s="90"/>
      <c r="BQ147" s="90"/>
      <c r="BR147" s="90"/>
      <c r="BS147" s="90"/>
      <c r="BT147" s="90"/>
      <c r="BU147" s="90"/>
      <c r="BV147" s="90"/>
      <c r="BW147" s="90"/>
      <c r="BX147" s="90"/>
      <c r="BY147" s="90"/>
      <c r="BZ147" s="90"/>
      <c r="CA147" s="90"/>
      <c r="CB147" s="90"/>
      <c r="CC147" s="90"/>
      <c r="CD147" s="90"/>
      <c r="CE147" s="90"/>
      <c r="CF147" s="90"/>
      <c r="CG147" s="90"/>
      <c r="CH147" s="90"/>
      <c r="CI147" s="90"/>
      <c r="CJ147" s="90"/>
      <c r="CK147" s="90"/>
      <c r="CL147" s="90"/>
      <c r="CM147" s="90"/>
      <c r="CN147" s="90"/>
      <c r="CO147" s="90"/>
      <c r="CP147" s="90"/>
      <c r="CQ147" s="90"/>
      <c r="CR147" s="90"/>
      <c r="CS147" s="90"/>
      <c r="CT147" s="90"/>
      <c r="CU147" s="90"/>
      <c r="CV147" s="90"/>
      <c r="CW147" s="90"/>
      <c r="CX147" s="90"/>
      <c r="CY147" s="90"/>
      <c r="CZ147" s="90"/>
      <c r="DA147" s="90"/>
      <c r="DB147" s="90"/>
      <c r="DC147" s="90"/>
      <c r="DD147" s="90"/>
      <c r="DE147" s="90"/>
      <c r="DF147" s="90"/>
    </row>
    <row r="148" spans="1:110" s="87" customFormat="1">
      <c r="A148" s="90"/>
      <c r="B148" s="90"/>
      <c r="C148" s="91"/>
      <c r="D148" s="91"/>
      <c r="E148" s="90"/>
      <c r="F148" s="90"/>
      <c r="G148" s="90"/>
      <c r="H148" s="90"/>
      <c r="I148" s="90"/>
      <c r="J148" s="90"/>
      <c r="K148" s="137" t="s">
        <v>40</v>
      </c>
      <c r="L148" s="137" t="s">
        <v>41</v>
      </c>
      <c r="M148" s="138" t="s">
        <v>39</v>
      </c>
      <c r="N148" s="107"/>
      <c r="O148" s="90"/>
      <c r="P148" s="90"/>
      <c r="Q148" s="90"/>
      <c r="R148" s="22"/>
      <c r="S148" s="23"/>
      <c r="T148" s="22"/>
      <c r="U148" s="22"/>
      <c r="V148" s="22"/>
      <c r="W148" s="22"/>
      <c r="X148" s="22"/>
      <c r="Y148" s="22"/>
      <c r="Z148" s="22"/>
      <c r="AA148" s="22"/>
      <c r="AB148" s="22"/>
      <c r="AC148" s="22"/>
      <c r="AD148" s="22"/>
      <c r="AE148" s="22"/>
      <c r="AF148" s="22"/>
      <c r="AG148" s="107" t="s">
        <v>896</v>
      </c>
      <c r="AH148" s="110">
        <v>30</v>
      </c>
      <c r="AI148" s="91"/>
      <c r="AJ148" s="91"/>
      <c r="AK148" s="91"/>
      <c r="AL148" s="90"/>
      <c r="AM148" s="90"/>
      <c r="AN148" s="90"/>
      <c r="AO148" s="90"/>
      <c r="AP148" s="90"/>
      <c r="AQ148" s="90"/>
      <c r="AR148" s="90"/>
      <c r="AS148" s="90"/>
      <c r="AT148" s="90"/>
      <c r="AU148" s="90"/>
      <c r="AV148" s="90"/>
      <c r="AW148" s="90"/>
      <c r="AX148" s="90"/>
      <c r="AY148" s="90"/>
      <c r="AZ148" s="90"/>
      <c r="BA148" s="90"/>
      <c r="BB148" s="90"/>
      <c r="BC148" s="90"/>
      <c r="BD148" s="90"/>
      <c r="BE148" s="90"/>
      <c r="BF148" s="90"/>
      <c r="BG148" s="90"/>
      <c r="BH148" s="90"/>
      <c r="BI148" s="90"/>
      <c r="BJ148" s="90"/>
      <c r="BK148" s="90"/>
      <c r="BL148" s="90"/>
      <c r="BM148" s="90"/>
      <c r="BN148" s="90"/>
      <c r="BO148" s="90"/>
      <c r="BP148" s="90"/>
      <c r="BQ148" s="90"/>
      <c r="BR148" s="90"/>
      <c r="BS148" s="90"/>
      <c r="BT148" s="90"/>
      <c r="BU148" s="90"/>
      <c r="BV148" s="90"/>
      <c r="BW148" s="90"/>
      <c r="BX148" s="90"/>
      <c r="BY148" s="90"/>
      <c r="BZ148" s="90"/>
      <c r="CA148" s="90"/>
      <c r="CB148" s="90"/>
      <c r="CC148" s="90"/>
      <c r="CD148" s="90"/>
      <c r="CE148" s="90"/>
      <c r="CF148" s="90"/>
      <c r="CG148" s="90"/>
      <c r="CH148" s="90"/>
      <c r="CI148" s="90"/>
      <c r="CJ148" s="90"/>
      <c r="CK148" s="90"/>
      <c r="CL148" s="90"/>
      <c r="CM148" s="90"/>
      <c r="CN148" s="90"/>
      <c r="CO148" s="90"/>
      <c r="CP148" s="90"/>
      <c r="CQ148" s="90"/>
      <c r="CR148" s="90"/>
      <c r="CS148" s="90"/>
      <c r="CT148" s="90"/>
      <c r="CU148" s="90"/>
      <c r="CV148" s="90"/>
      <c r="CW148" s="90"/>
      <c r="CX148" s="90"/>
      <c r="CY148" s="90"/>
      <c r="CZ148" s="90"/>
      <c r="DA148" s="90"/>
      <c r="DB148" s="90"/>
      <c r="DC148" s="90"/>
      <c r="DD148" s="90"/>
      <c r="DE148" s="90"/>
      <c r="DF148" s="90"/>
    </row>
    <row r="149" spans="1:110" s="87" customFormat="1">
      <c r="A149" s="90"/>
      <c r="B149" s="90"/>
      <c r="C149" s="91"/>
      <c r="D149" s="91"/>
      <c r="E149" s="90"/>
      <c r="F149" s="90"/>
      <c r="G149" s="90"/>
      <c r="H149" s="90"/>
      <c r="I149" s="90"/>
      <c r="J149" s="90"/>
      <c r="K149" s="137" t="s">
        <v>43</v>
      </c>
      <c r="L149" s="137" t="s">
        <v>1258</v>
      </c>
      <c r="M149" s="138" t="s">
        <v>42</v>
      </c>
      <c r="N149" s="107"/>
      <c r="O149" s="90"/>
      <c r="P149" s="90"/>
      <c r="Q149" s="90"/>
      <c r="R149" s="22"/>
      <c r="S149" s="23"/>
      <c r="T149" s="22"/>
      <c r="U149" s="22"/>
      <c r="V149" s="22"/>
      <c r="W149" s="22"/>
      <c r="X149" s="22"/>
      <c r="Y149" s="22"/>
      <c r="Z149" s="22"/>
      <c r="AA149" s="22"/>
      <c r="AB149" s="22"/>
      <c r="AC149" s="22"/>
      <c r="AD149" s="22"/>
      <c r="AE149" s="22"/>
      <c r="AF149" s="22"/>
      <c r="AG149" s="107" t="s">
        <v>926</v>
      </c>
      <c r="AH149" s="110">
        <v>31</v>
      </c>
      <c r="AI149" s="91"/>
      <c r="AJ149" s="91"/>
      <c r="AK149" s="91"/>
      <c r="AL149" s="90"/>
      <c r="AM149" s="90"/>
      <c r="AN149" s="90"/>
      <c r="AO149" s="90"/>
      <c r="AP149" s="90"/>
      <c r="AQ149" s="90"/>
      <c r="AR149" s="90"/>
      <c r="AS149" s="90"/>
      <c r="AT149" s="90"/>
      <c r="AU149" s="90"/>
      <c r="AV149" s="90"/>
      <c r="AW149" s="90"/>
      <c r="AX149" s="90"/>
      <c r="AY149" s="90"/>
      <c r="AZ149" s="90"/>
      <c r="BA149" s="90"/>
      <c r="BB149" s="90"/>
      <c r="BC149" s="90"/>
      <c r="BD149" s="90"/>
      <c r="BE149" s="90"/>
      <c r="BF149" s="90"/>
      <c r="BG149" s="90"/>
      <c r="BH149" s="90"/>
      <c r="BI149" s="90"/>
      <c r="BJ149" s="90"/>
      <c r="BK149" s="90"/>
      <c r="BL149" s="90"/>
      <c r="BM149" s="90"/>
      <c r="BN149" s="90"/>
      <c r="BO149" s="90"/>
      <c r="BP149" s="90"/>
      <c r="BQ149" s="90"/>
      <c r="BR149" s="90"/>
      <c r="BS149" s="90"/>
      <c r="BT149" s="90"/>
      <c r="BU149" s="90"/>
      <c r="BV149" s="90"/>
      <c r="BW149" s="90"/>
      <c r="BX149" s="90"/>
      <c r="BY149" s="90"/>
      <c r="BZ149" s="90"/>
      <c r="CA149" s="90"/>
      <c r="CB149" s="90"/>
      <c r="CC149" s="90"/>
      <c r="CD149" s="90"/>
      <c r="CE149" s="90"/>
      <c r="CF149" s="90"/>
      <c r="CG149" s="90"/>
      <c r="CH149" s="90"/>
      <c r="CI149" s="90"/>
      <c r="CJ149" s="90"/>
      <c r="CK149" s="90"/>
      <c r="CL149" s="90"/>
      <c r="CM149" s="90"/>
      <c r="CN149" s="90"/>
      <c r="CO149" s="90"/>
      <c r="CP149" s="90"/>
      <c r="CQ149" s="90"/>
      <c r="CR149" s="90"/>
      <c r="CS149" s="90"/>
      <c r="CT149" s="90"/>
      <c r="CU149" s="90"/>
      <c r="CV149" s="90"/>
      <c r="CW149" s="90"/>
      <c r="CX149" s="90"/>
      <c r="CY149" s="90"/>
      <c r="CZ149" s="90"/>
      <c r="DA149" s="90"/>
      <c r="DB149" s="90"/>
      <c r="DC149" s="90"/>
      <c r="DD149" s="90"/>
      <c r="DE149" s="90"/>
      <c r="DF149" s="90"/>
    </row>
    <row r="150" spans="1:110" s="87" customFormat="1">
      <c r="A150" s="90"/>
      <c r="B150" s="90"/>
      <c r="C150" s="91"/>
      <c r="D150" s="91"/>
      <c r="E150" s="90"/>
      <c r="F150" s="90"/>
      <c r="G150" s="90"/>
      <c r="H150" s="90"/>
      <c r="I150" s="90"/>
      <c r="J150" s="90"/>
      <c r="K150" s="137" t="s">
        <v>54</v>
      </c>
      <c r="L150" s="137" t="s">
        <v>55</v>
      </c>
      <c r="M150" s="138" t="s">
        <v>53</v>
      </c>
      <c r="N150" s="107"/>
      <c r="O150" s="90"/>
      <c r="P150" s="90"/>
      <c r="Q150" s="90"/>
      <c r="R150" s="22"/>
      <c r="S150" s="23"/>
      <c r="T150" s="22"/>
      <c r="U150" s="22"/>
      <c r="V150" s="22"/>
      <c r="W150" s="22"/>
      <c r="X150" s="22"/>
      <c r="Y150" s="22"/>
      <c r="Z150" s="22"/>
      <c r="AA150" s="22"/>
      <c r="AB150" s="22"/>
      <c r="AC150" s="22"/>
      <c r="AD150" s="22"/>
      <c r="AE150" s="22"/>
      <c r="AF150" s="22"/>
      <c r="AG150" s="107" t="s">
        <v>927</v>
      </c>
      <c r="AH150" s="110">
        <v>32</v>
      </c>
      <c r="AI150" s="91"/>
      <c r="AJ150" s="91"/>
      <c r="AK150" s="91"/>
      <c r="AL150" s="90"/>
      <c r="AM150" s="90"/>
      <c r="AN150" s="90"/>
      <c r="AO150" s="90"/>
      <c r="AP150" s="90"/>
      <c r="AQ150" s="90"/>
      <c r="AR150" s="90"/>
      <c r="AS150" s="90"/>
      <c r="AT150" s="90"/>
      <c r="AU150" s="90"/>
      <c r="AV150" s="90"/>
      <c r="AW150" s="90"/>
      <c r="AX150" s="90"/>
      <c r="AY150" s="90"/>
      <c r="AZ150" s="90"/>
      <c r="BA150" s="90"/>
      <c r="BB150" s="90"/>
      <c r="BC150" s="90"/>
      <c r="BD150" s="90"/>
      <c r="BE150" s="90"/>
      <c r="BF150" s="90"/>
      <c r="BG150" s="90"/>
      <c r="BH150" s="90"/>
      <c r="BI150" s="90"/>
      <c r="BJ150" s="90"/>
      <c r="BK150" s="90"/>
      <c r="BL150" s="90"/>
      <c r="BM150" s="90"/>
      <c r="BN150" s="90"/>
      <c r="BO150" s="90"/>
      <c r="BP150" s="90"/>
      <c r="BQ150" s="90"/>
      <c r="BR150" s="90"/>
      <c r="BS150" s="90"/>
      <c r="BT150" s="90"/>
      <c r="BU150" s="90"/>
      <c r="BV150" s="90"/>
      <c r="BW150" s="90"/>
      <c r="BX150" s="90"/>
      <c r="BY150" s="90"/>
      <c r="BZ150" s="90"/>
      <c r="CA150" s="90"/>
      <c r="CB150" s="90"/>
      <c r="CC150" s="90"/>
      <c r="CD150" s="90"/>
      <c r="CE150" s="90"/>
      <c r="CF150" s="90"/>
      <c r="CG150" s="90"/>
      <c r="CH150" s="90"/>
      <c r="CI150" s="90"/>
      <c r="CJ150" s="90"/>
      <c r="CK150" s="90"/>
      <c r="CL150" s="90"/>
      <c r="CM150" s="90"/>
      <c r="CN150" s="90"/>
      <c r="CO150" s="90"/>
      <c r="CP150" s="90"/>
      <c r="CQ150" s="90"/>
      <c r="CR150" s="90"/>
      <c r="CS150" s="90"/>
      <c r="CT150" s="90"/>
      <c r="CU150" s="90"/>
      <c r="CV150" s="90"/>
      <c r="CW150" s="90"/>
      <c r="CX150" s="90"/>
      <c r="CY150" s="90"/>
      <c r="CZ150" s="90"/>
      <c r="DA150" s="90"/>
      <c r="DB150" s="90"/>
      <c r="DC150" s="90"/>
      <c r="DD150" s="90"/>
      <c r="DE150" s="90"/>
      <c r="DF150" s="90"/>
    </row>
    <row r="151" spans="1:110" s="87" customFormat="1">
      <c r="A151" s="90"/>
      <c r="B151" s="90"/>
      <c r="C151" s="91"/>
      <c r="D151" s="91"/>
      <c r="E151" s="90"/>
      <c r="F151" s="90"/>
      <c r="G151" s="90"/>
      <c r="H151" s="90"/>
      <c r="I151" s="90"/>
      <c r="J151" s="90"/>
      <c r="K151" s="137" t="s">
        <v>34</v>
      </c>
      <c r="L151" s="137" t="s">
        <v>35</v>
      </c>
      <c r="M151" s="138" t="s">
        <v>33</v>
      </c>
      <c r="N151" s="107"/>
      <c r="O151" s="90"/>
      <c r="P151" s="90"/>
      <c r="Q151" s="90"/>
      <c r="R151" s="22"/>
      <c r="S151" s="23"/>
      <c r="T151" s="22"/>
      <c r="U151" s="22"/>
      <c r="V151" s="22"/>
      <c r="W151" s="22"/>
      <c r="X151" s="22"/>
      <c r="Y151" s="22"/>
      <c r="Z151" s="22"/>
      <c r="AA151" s="22"/>
      <c r="AB151" s="22"/>
      <c r="AC151" s="22"/>
      <c r="AD151" s="22"/>
      <c r="AE151" s="22"/>
      <c r="AF151" s="22"/>
      <c r="AG151" s="107" t="s">
        <v>928</v>
      </c>
      <c r="AH151" s="110">
        <v>33</v>
      </c>
      <c r="AI151" s="91"/>
      <c r="AJ151" s="91"/>
      <c r="AK151" s="91"/>
      <c r="AL151" s="90"/>
      <c r="AM151" s="90"/>
      <c r="AN151" s="90"/>
      <c r="AO151" s="90"/>
      <c r="AP151" s="90"/>
      <c r="AQ151" s="90"/>
      <c r="AR151" s="90"/>
      <c r="AS151" s="90"/>
      <c r="AT151" s="90"/>
      <c r="AU151" s="90"/>
      <c r="AV151" s="90"/>
      <c r="AW151" s="90"/>
      <c r="AX151" s="90"/>
      <c r="AY151" s="90"/>
      <c r="AZ151" s="90"/>
      <c r="BA151" s="90"/>
      <c r="BB151" s="90"/>
      <c r="BC151" s="90"/>
      <c r="BD151" s="90"/>
      <c r="BE151" s="90"/>
      <c r="BF151" s="90"/>
      <c r="BG151" s="90"/>
      <c r="BH151" s="90"/>
      <c r="BI151" s="90"/>
      <c r="BJ151" s="90"/>
      <c r="BK151" s="90"/>
      <c r="BL151" s="90"/>
      <c r="BM151" s="90"/>
      <c r="BN151" s="90"/>
      <c r="BO151" s="90"/>
      <c r="BP151" s="90"/>
      <c r="BQ151" s="90"/>
      <c r="BR151" s="90"/>
      <c r="BS151" s="90"/>
      <c r="BT151" s="90"/>
      <c r="BU151" s="90"/>
      <c r="BV151" s="90"/>
      <c r="BW151" s="90"/>
      <c r="BX151" s="90"/>
      <c r="BY151" s="90"/>
      <c r="BZ151" s="90"/>
      <c r="CA151" s="90"/>
      <c r="CB151" s="90"/>
      <c r="CC151" s="90"/>
      <c r="CD151" s="90"/>
      <c r="CE151" s="90"/>
      <c r="CF151" s="90"/>
      <c r="CG151" s="90"/>
      <c r="CH151" s="90"/>
      <c r="CI151" s="90"/>
      <c r="CJ151" s="90"/>
      <c r="CK151" s="90"/>
      <c r="CL151" s="90"/>
      <c r="CM151" s="90"/>
      <c r="CN151" s="90"/>
      <c r="CO151" s="90"/>
      <c r="CP151" s="90"/>
      <c r="CQ151" s="90"/>
      <c r="CR151" s="90"/>
      <c r="CS151" s="90"/>
      <c r="CT151" s="90"/>
      <c r="CU151" s="90"/>
      <c r="CV151" s="90"/>
      <c r="CW151" s="90"/>
      <c r="CX151" s="90"/>
      <c r="CY151" s="90"/>
      <c r="CZ151" s="90"/>
      <c r="DA151" s="90"/>
      <c r="DB151" s="90"/>
      <c r="DC151" s="90"/>
      <c r="DD151" s="90"/>
      <c r="DE151" s="90"/>
      <c r="DF151" s="90"/>
    </row>
    <row r="152" spans="1:110" s="87" customFormat="1">
      <c r="A152" s="90"/>
      <c r="B152" s="90"/>
      <c r="C152" s="91"/>
      <c r="D152" s="91"/>
      <c r="E152" s="90"/>
      <c r="F152" s="90"/>
      <c r="G152" s="90"/>
      <c r="H152" s="90"/>
      <c r="I152" s="90"/>
      <c r="J152" s="90"/>
      <c r="K152" s="137" t="s">
        <v>48</v>
      </c>
      <c r="L152" s="137" t="s">
        <v>49</v>
      </c>
      <c r="M152" s="138" t="s">
        <v>47</v>
      </c>
      <c r="N152" s="107"/>
      <c r="O152" s="90"/>
      <c r="P152" s="90"/>
      <c r="Q152" s="90"/>
      <c r="R152" s="22"/>
      <c r="S152" s="23"/>
      <c r="T152" s="22"/>
      <c r="U152" s="22"/>
      <c r="V152" s="22"/>
      <c r="W152" s="22"/>
      <c r="X152" s="22"/>
      <c r="Y152" s="22"/>
      <c r="Z152" s="22"/>
      <c r="AA152" s="22"/>
      <c r="AB152" s="22"/>
      <c r="AC152" s="22"/>
      <c r="AD152" s="22"/>
      <c r="AE152" s="22"/>
      <c r="AF152" s="22"/>
      <c r="AG152" s="107" t="s">
        <v>929</v>
      </c>
      <c r="AH152" s="110">
        <v>34</v>
      </c>
      <c r="AI152" s="91"/>
      <c r="AJ152" s="91"/>
      <c r="AK152" s="91"/>
      <c r="AL152" s="90"/>
      <c r="AM152" s="90"/>
      <c r="AN152" s="90"/>
      <c r="AO152" s="90"/>
      <c r="AP152" s="90"/>
      <c r="AQ152" s="90"/>
      <c r="AR152" s="90"/>
      <c r="AS152" s="90"/>
      <c r="AT152" s="90"/>
      <c r="AU152" s="90"/>
      <c r="AV152" s="90"/>
      <c r="AW152" s="90"/>
      <c r="AX152" s="90"/>
      <c r="AY152" s="90"/>
      <c r="AZ152" s="90"/>
      <c r="BA152" s="90"/>
      <c r="BB152" s="90"/>
      <c r="BC152" s="90"/>
      <c r="BD152" s="90"/>
      <c r="BE152" s="90"/>
      <c r="BF152" s="90"/>
      <c r="BG152" s="90"/>
      <c r="BH152" s="90"/>
      <c r="BI152" s="90"/>
      <c r="BJ152" s="90"/>
      <c r="BK152" s="90"/>
      <c r="BL152" s="90"/>
      <c r="BM152" s="90"/>
      <c r="BN152" s="90"/>
      <c r="BO152" s="90"/>
      <c r="BP152" s="90"/>
      <c r="BQ152" s="90"/>
      <c r="BR152" s="90"/>
      <c r="BS152" s="90"/>
      <c r="BT152" s="90"/>
      <c r="BU152" s="90"/>
      <c r="BV152" s="90"/>
      <c r="BW152" s="90"/>
      <c r="BX152" s="90"/>
      <c r="BY152" s="90"/>
      <c r="BZ152" s="90"/>
      <c r="CA152" s="90"/>
      <c r="CB152" s="90"/>
      <c r="CC152" s="90"/>
      <c r="CD152" s="90"/>
      <c r="CE152" s="90"/>
      <c r="CF152" s="90"/>
      <c r="CG152" s="90"/>
      <c r="CH152" s="90"/>
      <c r="CI152" s="90"/>
      <c r="CJ152" s="90"/>
      <c r="CK152" s="90"/>
      <c r="CL152" s="90"/>
      <c r="CM152" s="90"/>
      <c r="CN152" s="90"/>
      <c r="CO152" s="90"/>
      <c r="CP152" s="90"/>
      <c r="CQ152" s="90"/>
      <c r="CR152" s="90"/>
      <c r="CS152" s="90"/>
      <c r="CT152" s="90"/>
      <c r="CU152" s="90"/>
      <c r="CV152" s="90"/>
      <c r="CW152" s="90"/>
      <c r="CX152" s="90"/>
      <c r="CY152" s="90"/>
      <c r="CZ152" s="90"/>
      <c r="DA152" s="90"/>
      <c r="DB152" s="90"/>
      <c r="DC152" s="90"/>
      <c r="DD152" s="90"/>
      <c r="DE152" s="90"/>
      <c r="DF152" s="90"/>
    </row>
    <row r="153" spans="1:110" s="87" customFormat="1">
      <c r="A153" s="90"/>
      <c r="B153" s="90"/>
      <c r="C153" s="90"/>
      <c r="D153" s="90"/>
      <c r="E153" s="90"/>
      <c r="F153" s="90"/>
      <c r="G153" s="90"/>
      <c r="H153" s="90"/>
      <c r="I153" s="90"/>
      <c r="J153" s="90"/>
      <c r="K153" s="137" t="s">
        <v>51</v>
      </c>
      <c r="L153" s="137" t="s">
        <v>52</v>
      </c>
      <c r="M153" s="138" t="s">
        <v>50</v>
      </c>
      <c r="N153" s="107"/>
      <c r="O153" s="90"/>
      <c r="P153" s="90"/>
      <c r="Q153" s="90"/>
      <c r="R153" s="22"/>
      <c r="S153" s="23"/>
      <c r="T153" s="22"/>
      <c r="U153" s="22"/>
      <c r="V153" s="22"/>
      <c r="W153" s="22"/>
      <c r="X153" s="22"/>
      <c r="Y153" s="22"/>
      <c r="Z153" s="22"/>
      <c r="AA153" s="22"/>
      <c r="AB153" s="22"/>
      <c r="AC153" s="22"/>
      <c r="AD153" s="22"/>
      <c r="AE153" s="22"/>
      <c r="AF153" s="22"/>
      <c r="AG153" s="107" t="s">
        <v>930</v>
      </c>
      <c r="AH153" s="110">
        <v>35</v>
      </c>
      <c r="AI153" s="91"/>
      <c r="AJ153" s="91"/>
      <c r="AK153" s="91"/>
      <c r="AL153" s="90"/>
      <c r="AM153" s="90"/>
      <c r="AN153" s="90"/>
      <c r="AO153" s="90"/>
      <c r="AP153" s="90"/>
      <c r="AQ153" s="90"/>
      <c r="AR153" s="90"/>
      <c r="AS153" s="90"/>
      <c r="AT153" s="90"/>
      <c r="AU153" s="90"/>
      <c r="AV153" s="90"/>
      <c r="AW153" s="90"/>
      <c r="AX153" s="90"/>
      <c r="AY153" s="90"/>
      <c r="AZ153" s="90"/>
      <c r="BA153" s="90"/>
      <c r="BB153" s="90"/>
      <c r="BC153" s="90"/>
      <c r="BD153" s="90"/>
      <c r="BE153" s="90"/>
      <c r="BF153" s="90"/>
      <c r="BG153" s="90"/>
      <c r="BH153" s="90"/>
      <c r="BI153" s="90"/>
      <c r="BJ153" s="90"/>
      <c r="BK153" s="90"/>
      <c r="BL153" s="90"/>
      <c r="BM153" s="90"/>
      <c r="BN153" s="90"/>
      <c r="BO153" s="90"/>
      <c r="BP153" s="90"/>
      <c r="BQ153" s="90"/>
      <c r="BR153" s="90"/>
      <c r="BS153" s="90"/>
      <c r="BT153" s="90"/>
      <c r="BU153" s="90"/>
      <c r="BV153" s="90"/>
      <c r="BW153" s="90"/>
      <c r="BX153" s="90"/>
      <c r="BY153" s="90"/>
      <c r="BZ153" s="90"/>
      <c r="CA153" s="90"/>
      <c r="CB153" s="90"/>
      <c r="CC153" s="90"/>
      <c r="CD153" s="90"/>
      <c r="CE153" s="90"/>
      <c r="CF153" s="90"/>
      <c r="CG153" s="90"/>
      <c r="CH153" s="90"/>
      <c r="CI153" s="90"/>
      <c r="CJ153" s="90"/>
      <c r="CK153" s="90"/>
      <c r="CL153" s="90"/>
      <c r="CM153" s="90"/>
      <c r="CN153" s="90"/>
      <c r="CO153" s="90"/>
      <c r="CP153" s="90"/>
      <c r="CQ153" s="90"/>
      <c r="CR153" s="90"/>
      <c r="CS153" s="90"/>
      <c r="CT153" s="90"/>
      <c r="CU153" s="90"/>
      <c r="CV153" s="90"/>
      <c r="CW153" s="90"/>
      <c r="CX153" s="90"/>
      <c r="CY153" s="90"/>
      <c r="CZ153" s="90"/>
      <c r="DA153" s="90"/>
      <c r="DB153" s="90"/>
      <c r="DC153" s="90"/>
      <c r="DD153" s="90"/>
      <c r="DE153" s="90"/>
      <c r="DF153" s="90"/>
    </row>
    <row r="154" spans="1:110" s="87" customFormat="1">
      <c r="A154" s="90"/>
      <c r="B154" s="90"/>
      <c r="C154" s="90"/>
      <c r="D154" s="90"/>
      <c r="E154" s="90"/>
      <c r="F154" s="90"/>
      <c r="G154" s="90"/>
      <c r="H154" s="90"/>
      <c r="I154" s="90"/>
      <c r="J154" s="90"/>
      <c r="K154" s="137" t="s">
        <v>59</v>
      </c>
      <c r="L154" s="137" t="s">
        <v>60</v>
      </c>
      <c r="M154" s="138" t="s">
        <v>58</v>
      </c>
      <c r="N154" s="107"/>
      <c r="O154" s="90"/>
      <c r="P154" s="90"/>
      <c r="Q154" s="90"/>
      <c r="R154" s="22"/>
      <c r="S154" s="23"/>
      <c r="T154" s="22"/>
      <c r="U154" s="22"/>
      <c r="V154" s="22"/>
      <c r="W154" s="22"/>
      <c r="X154" s="22"/>
      <c r="Y154" s="22"/>
      <c r="Z154" s="22"/>
      <c r="AA154" s="22"/>
      <c r="AB154" s="22"/>
      <c r="AC154" s="22"/>
      <c r="AD154" s="22"/>
      <c r="AE154" s="22"/>
      <c r="AF154" s="22"/>
      <c r="AG154" s="107" t="s">
        <v>931</v>
      </c>
      <c r="AH154" s="110">
        <v>36</v>
      </c>
      <c r="AI154" s="91"/>
      <c r="AJ154" s="91"/>
      <c r="AK154" s="91"/>
      <c r="AL154" s="90"/>
      <c r="AM154" s="90"/>
      <c r="AN154" s="90"/>
      <c r="AO154" s="90"/>
      <c r="AP154" s="90"/>
      <c r="AQ154" s="90"/>
      <c r="AR154" s="90"/>
      <c r="AS154" s="90"/>
      <c r="AT154" s="90"/>
      <c r="AU154" s="90"/>
      <c r="AV154" s="90"/>
      <c r="AW154" s="90"/>
      <c r="AX154" s="90"/>
      <c r="AY154" s="90"/>
      <c r="AZ154" s="90"/>
      <c r="BA154" s="90"/>
      <c r="BB154" s="90"/>
      <c r="BC154" s="90"/>
      <c r="BD154" s="90"/>
      <c r="BE154" s="90"/>
      <c r="BF154" s="90"/>
      <c r="BG154" s="90"/>
      <c r="BH154" s="90"/>
      <c r="BI154" s="90"/>
      <c r="BJ154" s="90"/>
      <c r="BK154" s="90"/>
      <c r="BL154" s="90"/>
      <c r="BM154" s="90"/>
      <c r="BN154" s="90"/>
      <c r="BO154" s="90"/>
      <c r="BP154" s="90"/>
      <c r="BQ154" s="90"/>
      <c r="BR154" s="90"/>
      <c r="BS154" s="90"/>
      <c r="BT154" s="90"/>
      <c r="BU154" s="90"/>
      <c r="BV154" s="90"/>
      <c r="BW154" s="90"/>
      <c r="BX154" s="90"/>
      <c r="BY154" s="90"/>
      <c r="BZ154" s="90"/>
      <c r="CA154" s="90"/>
      <c r="CB154" s="90"/>
      <c r="CC154" s="90"/>
      <c r="CD154" s="90"/>
      <c r="CE154" s="90"/>
      <c r="CF154" s="90"/>
      <c r="CG154" s="90"/>
      <c r="CH154" s="90"/>
      <c r="CI154" s="90"/>
      <c r="CJ154" s="90"/>
      <c r="CK154" s="90"/>
      <c r="CL154" s="90"/>
      <c r="CM154" s="90"/>
      <c r="CN154" s="90"/>
      <c r="CO154" s="90"/>
      <c r="CP154" s="90"/>
      <c r="CQ154" s="90"/>
      <c r="CR154" s="90"/>
      <c r="CS154" s="90"/>
      <c r="CT154" s="90"/>
      <c r="CU154" s="90"/>
      <c r="CV154" s="90"/>
      <c r="CW154" s="90"/>
      <c r="CX154" s="90"/>
      <c r="CY154" s="90"/>
      <c r="CZ154" s="90"/>
      <c r="DA154" s="90"/>
      <c r="DB154" s="90"/>
      <c r="DC154" s="90"/>
      <c r="DD154" s="90"/>
      <c r="DE154" s="90"/>
      <c r="DF154" s="90"/>
    </row>
    <row r="155" spans="1:110" s="87" customFormat="1">
      <c r="A155" s="90"/>
      <c r="B155" s="90"/>
      <c r="C155" s="90"/>
      <c r="D155" s="90"/>
      <c r="E155" s="90"/>
      <c r="F155" s="90"/>
      <c r="G155" s="90"/>
      <c r="H155" s="90"/>
      <c r="I155" s="90"/>
      <c r="J155" s="90"/>
      <c r="K155" s="137" t="s">
        <v>45</v>
      </c>
      <c r="L155" s="137" t="s">
        <v>46</v>
      </c>
      <c r="M155" s="138" t="s">
        <v>44</v>
      </c>
      <c r="N155" s="94"/>
      <c r="O155" s="90"/>
      <c r="P155" s="90"/>
      <c r="Q155" s="90"/>
      <c r="R155" s="22"/>
      <c r="S155" s="23"/>
      <c r="T155" s="22"/>
      <c r="U155" s="22"/>
      <c r="V155" s="22"/>
      <c r="W155" s="22"/>
      <c r="X155" s="22"/>
      <c r="Y155" s="22"/>
      <c r="Z155" s="22"/>
      <c r="AA155" s="22"/>
      <c r="AB155" s="22"/>
      <c r="AC155" s="22"/>
      <c r="AD155" s="22"/>
      <c r="AE155" s="22"/>
      <c r="AF155" s="22"/>
      <c r="AG155" s="107" t="s">
        <v>932</v>
      </c>
      <c r="AH155" s="110">
        <v>37</v>
      </c>
      <c r="AI155" s="91"/>
      <c r="AJ155" s="91"/>
      <c r="AK155" s="91"/>
      <c r="AL155" s="90"/>
      <c r="AM155" s="90"/>
      <c r="AN155" s="90"/>
      <c r="AO155" s="90"/>
      <c r="AP155" s="90"/>
      <c r="AQ155" s="90"/>
      <c r="AR155" s="90"/>
      <c r="AS155" s="90"/>
      <c r="AT155" s="90"/>
      <c r="AU155" s="90"/>
      <c r="AV155" s="90"/>
      <c r="AW155" s="90"/>
      <c r="AX155" s="90"/>
      <c r="AY155" s="90"/>
      <c r="AZ155" s="90"/>
      <c r="BA155" s="90"/>
      <c r="BB155" s="90"/>
      <c r="BC155" s="90"/>
      <c r="BD155" s="90"/>
      <c r="BE155" s="90"/>
      <c r="BF155" s="90"/>
      <c r="BG155" s="90"/>
      <c r="BH155" s="90"/>
      <c r="BI155" s="90"/>
      <c r="BJ155" s="90"/>
      <c r="BK155" s="90"/>
      <c r="BL155" s="90"/>
      <c r="BM155" s="90"/>
      <c r="BN155" s="90"/>
      <c r="BO155" s="90"/>
      <c r="BP155" s="90"/>
      <c r="BQ155" s="90"/>
      <c r="BR155" s="90"/>
      <c r="BS155" s="90"/>
      <c r="BT155" s="90"/>
      <c r="BU155" s="90"/>
      <c r="BV155" s="90"/>
      <c r="BW155" s="90"/>
      <c r="BX155" s="90"/>
      <c r="BY155" s="90"/>
      <c r="BZ155" s="90"/>
      <c r="CA155" s="90"/>
      <c r="CB155" s="90"/>
      <c r="CC155" s="90"/>
      <c r="CD155" s="90"/>
      <c r="CE155" s="90"/>
      <c r="CF155" s="90"/>
      <c r="CG155" s="90"/>
      <c r="CH155" s="90"/>
      <c r="CI155" s="90"/>
      <c r="CJ155" s="90"/>
      <c r="CK155" s="90"/>
      <c r="CL155" s="90"/>
      <c r="CM155" s="90"/>
      <c r="CN155" s="90"/>
      <c r="CO155" s="90"/>
      <c r="CP155" s="90"/>
      <c r="CQ155" s="90"/>
      <c r="CR155" s="90"/>
      <c r="CS155" s="90"/>
      <c r="CT155" s="90"/>
      <c r="CU155" s="90"/>
      <c r="CV155" s="90"/>
      <c r="CW155" s="90"/>
      <c r="CX155" s="90"/>
      <c r="CY155" s="90"/>
      <c r="CZ155" s="90"/>
      <c r="DA155" s="90"/>
      <c r="DB155" s="90"/>
      <c r="DC155" s="90"/>
      <c r="DD155" s="90"/>
      <c r="DE155" s="90"/>
      <c r="DF155" s="90"/>
    </row>
    <row r="156" spans="1:110" s="87" customFormat="1">
      <c r="A156" s="90"/>
      <c r="B156" s="90"/>
      <c r="C156" s="90"/>
      <c r="D156" s="90"/>
      <c r="E156" s="90"/>
      <c r="F156" s="90"/>
      <c r="G156" s="90"/>
      <c r="H156" s="90"/>
      <c r="I156" s="90"/>
      <c r="J156" s="90"/>
      <c r="K156" s="137" t="s">
        <v>67</v>
      </c>
      <c r="L156" s="137" t="s">
        <v>68</v>
      </c>
      <c r="M156" s="138" t="s">
        <v>66</v>
      </c>
      <c r="N156" s="94"/>
      <c r="O156" s="90"/>
      <c r="P156" s="90"/>
      <c r="Q156" s="90"/>
      <c r="R156" s="22"/>
      <c r="S156" s="23"/>
      <c r="T156" s="22"/>
      <c r="U156" s="22"/>
      <c r="V156" s="22"/>
      <c r="W156" s="22"/>
      <c r="X156" s="22"/>
      <c r="Y156" s="22"/>
      <c r="Z156" s="22"/>
      <c r="AA156" s="22"/>
      <c r="AB156" s="22"/>
      <c r="AC156" s="22"/>
      <c r="AD156" s="22"/>
      <c r="AE156" s="22"/>
      <c r="AF156" s="22"/>
      <c r="AG156" s="107" t="s">
        <v>933</v>
      </c>
      <c r="AH156" s="110">
        <v>38</v>
      </c>
      <c r="AI156" s="91"/>
      <c r="AJ156" s="91"/>
      <c r="AK156" s="91"/>
      <c r="AL156" s="90"/>
      <c r="AM156" s="90"/>
      <c r="AN156" s="90"/>
      <c r="AO156" s="90"/>
      <c r="AP156" s="90"/>
      <c r="AQ156" s="90"/>
      <c r="AR156" s="90"/>
      <c r="AS156" s="90"/>
      <c r="AT156" s="90"/>
      <c r="AU156" s="90"/>
      <c r="AV156" s="90"/>
      <c r="AW156" s="90"/>
      <c r="AX156" s="90"/>
      <c r="AY156" s="90"/>
      <c r="AZ156" s="90"/>
      <c r="BA156" s="90"/>
      <c r="BB156" s="90"/>
      <c r="BC156" s="90"/>
      <c r="BD156" s="90"/>
      <c r="BE156" s="90"/>
      <c r="BF156" s="90"/>
      <c r="BG156" s="90"/>
      <c r="BH156" s="90"/>
      <c r="BI156" s="90"/>
      <c r="BJ156" s="90"/>
      <c r="BK156" s="90"/>
      <c r="BL156" s="90"/>
      <c r="BM156" s="90"/>
      <c r="BN156" s="90"/>
      <c r="BO156" s="90"/>
      <c r="BP156" s="90"/>
      <c r="BQ156" s="90"/>
      <c r="BR156" s="90"/>
      <c r="BS156" s="90"/>
      <c r="BT156" s="90"/>
      <c r="BU156" s="90"/>
      <c r="BV156" s="90"/>
      <c r="BW156" s="90"/>
      <c r="BX156" s="90"/>
      <c r="BY156" s="90"/>
      <c r="BZ156" s="90"/>
      <c r="CA156" s="90"/>
      <c r="CB156" s="90"/>
      <c r="CC156" s="90"/>
      <c r="CD156" s="90"/>
      <c r="CE156" s="90"/>
      <c r="CF156" s="90"/>
      <c r="CG156" s="90"/>
      <c r="CH156" s="90"/>
      <c r="CI156" s="90"/>
      <c r="CJ156" s="90"/>
      <c r="CK156" s="90"/>
      <c r="CL156" s="90"/>
      <c r="CM156" s="90"/>
      <c r="CN156" s="90"/>
      <c r="CO156" s="90"/>
      <c r="CP156" s="90"/>
      <c r="CQ156" s="90"/>
      <c r="CR156" s="90"/>
      <c r="CS156" s="90"/>
      <c r="CT156" s="90"/>
      <c r="CU156" s="90"/>
      <c r="CV156" s="90"/>
      <c r="CW156" s="90"/>
      <c r="CX156" s="90"/>
      <c r="CY156" s="90"/>
      <c r="CZ156" s="90"/>
      <c r="DA156" s="90"/>
      <c r="DB156" s="90"/>
      <c r="DC156" s="90"/>
      <c r="DD156" s="90"/>
      <c r="DE156" s="90"/>
      <c r="DF156" s="90"/>
    </row>
    <row r="157" spans="1:110" s="87" customFormat="1">
      <c r="A157" s="90"/>
      <c r="B157" s="90"/>
      <c r="C157" s="90"/>
      <c r="D157" s="90"/>
      <c r="E157" s="90"/>
      <c r="F157" s="90"/>
      <c r="G157" s="90"/>
      <c r="H157" s="90"/>
      <c r="I157" s="90"/>
      <c r="J157" s="90"/>
      <c r="K157" s="137" t="s">
        <v>1259</v>
      </c>
      <c r="L157" s="137" t="s">
        <v>90</v>
      </c>
      <c r="M157" s="138" t="s">
        <v>89</v>
      </c>
      <c r="N157" s="94"/>
      <c r="O157" s="90"/>
      <c r="P157" s="90"/>
      <c r="Q157" s="90"/>
      <c r="R157" s="22"/>
      <c r="S157" s="23"/>
      <c r="T157" s="22"/>
      <c r="U157" s="22"/>
      <c r="V157" s="22"/>
      <c r="W157" s="22"/>
      <c r="X157" s="22"/>
      <c r="Y157" s="22"/>
      <c r="Z157" s="22"/>
      <c r="AA157" s="22"/>
      <c r="AB157" s="22"/>
      <c r="AC157" s="22"/>
      <c r="AD157" s="22"/>
      <c r="AE157" s="22"/>
      <c r="AF157" s="22"/>
      <c r="AG157" s="107" t="s">
        <v>934</v>
      </c>
      <c r="AH157" s="110">
        <v>39</v>
      </c>
      <c r="AI157" s="91"/>
      <c r="AJ157" s="91"/>
      <c r="AK157" s="91"/>
      <c r="AL157" s="90"/>
      <c r="AM157" s="90"/>
      <c r="AN157" s="90"/>
      <c r="AO157" s="90"/>
      <c r="AP157" s="90"/>
      <c r="AQ157" s="90"/>
      <c r="AR157" s="90"/>
      <c r="AS157" s="90"/>
      <c r="AT157" s="90"/>
      <c r="AU157" s="90"/>
      <c r="AV157" s="90"/>
      <c r="AW157" s="90"/>
      <c r="AX157" s="90"/>
      <c r="AY157" s="90"/>
      <c r="AZ157" s="90"/>
      <c r="BA157" s="90"/>
      <c r="BB157" s="90"/>
      <c r="BC157" s="90"/>
      <c r="BD157" s="90"/>
      <c r="BE157" s="90"/>
      <c r="BF157" s="90"/>
      <c r="BG157" s="90"/>
      <c r="BH157" s="90"/>
      <c r="BI157" s="90"/>
      <c r="BJ157" s="90"/>
      <c r="BK157" s="90"/>
      <c r="BL157" s="90"/>
      <c r="BM157" s="90"/>
      <c r="BN157" s="90"/>
      <c r="BO157" s="90"/>
      <c r="BP157" s="90"/>
      <c r="BQ157" s="90"/>
      <c r="BR157" s="90"/>
      <c r="BS157" s="90"/>
      <c r="BT157" s="90"/>
      <c r="BU157" s="90"/>
      <c r="BV157" s="90"/>
      <c r="BW157" s="90"/>
      <c r="BX157" s="90"/>
      <c r="BY157" s="90"/>
      <c r="BZ157" s="90"/>
      <c r="CA157" s="90"/>
      <c r="CB157" s="90"/>
      <c r="CC157" s="90"/>
      <c r="CD157" s="90"/>
      <c r="CE157" s="90"/>
      <c r="CF157" s="90"/>
      <c r="CG157" s="90"/>
      <c r="CH157" s="90"/>
      <c r="CI157" s="90"/>
      <c r="CJ157" s="90"/>
      <c r="CK157" s="90"/>
      <c r="CL157" s="90"/>
      <c r="CM157" s="90"/>
      <c r="CN157" s="90"/>
      <c r="CO157" s="90"/>
      <c r="CP157" s="90"/>
      <c r="CQ157" s="90"/>
      <c r="CR157" s="90"/>
      <c r="CS157" s="90"/>
      <c r="CT157" s="90"/>
      <c r="CU157" s="90"/>
      <c r="CV157" s="90"/>
      <c r="CW157" s="90"/>
      <c r="CX157" s="90"/>
      <c r="CY157" s="90"/>
      <c r="CZ157" s="90"/>
      <c r="DA157" s="90"/>
      <c r="DB157" s="90"/>
      <c r="DC157" s="90"/>
      <c r="DD157" s="90"/>
      <c r="DE157" s="90"/>
      <c r="DF157" s="90"/>
    </row>
    <row r="158" spans="1:110" s="87" customFormat="1">
      <c r="A158" s="90"/>
      <c r="B158" s="90"/>
      <c r="C158" s="90"/>
      <c r="D158" s="90"/>
      <c r="E158" s="90"/>
      <c r="F158" s="90"/>
      <c r="G158" s="90"/>
      <c r="H158" s="90"/>
      <c r="I158" s="90"/>
      <c r="J158" s="90"/>
      <c r="K158" s="137" t="s">
        <v>62</v>
      </c>
      <c r="L158" s="137" t="s">
        <v>63</v>
      </c>
      <c r="M158" s="138" t="s">
        <v>61</v>
      </c>
      <c r="N158" s="94"/>
      <c r="O158" s="90"/>
      <c r="P158" s="90"/>
      <c r="Q158" s="90"/>
      <c r="R158" s="22"/>
      <c r="S158" s="23"/>
      <c r="T158" s="22"/>
      <c r="U158" s="22"/>
      <c r="V158" s="22"/>
      <c r="W158" s="22"/>
      <c r="X158" s="22"/>
      <c r="Y158" s="22"/>
      <c r="Z158" s="22"/>
      <c r="AA158" s="22"/>
      <c r="AB158" s="22"/>
      <c r="AC158" s="22"/>
      <c r="AD158" s="22"/>
      <c r="AE158" s="22"/>
      <c r="AF158" s="22"/>
      <c r="AG158" s="107" t="s">
        <v>935</v>
      </c>
      <c r="AH158" s="110">
        <v>40</v>
      </c>
      <c r="AI158" s="91"/>
      <c r="AJ158" s="91"/>
      <c r="AK158" s="91"/>
      <c r="AL158" s="90"/>
      <c r="AM158" s="90"/>
      <c r="AN158" s="90"/>
      <c r="AO158" s="90"/>
      <c r="AP158" s="90"/>
      <c r="AQ158" s="90"/>
      <c r="AR158" s="90"/>
      <c r="AS158" s="90"/>
      <c r="AT158" s="90"/>
      <c r="AU158" s="90"/>
      <c r="AV158" s="90"/>
      <c r="AW158" s="90"/>
      <c r="AX158" s="90"/>
      <c r="AY158" s="90"/>
      <c r="AZ158" s="90"/>
      <c r="BA158" s="90"/>
      <c r="BB158" s="90"/>
      <c r="BC158" s="90"/>
      <c r="BD158" s="90"/>
      <c r="BE158" s="90"/>
      <c r="BF158" s="90"/>
      <c r="BG158" s="90"/>
      <c r="BH158" s="90"/>
      <c r="BI158" s="90"/>
      <c r="BJ158" s="90"/>
      <c r="BK158" s="90"/>
      <c r="BL158" s="90"/>
      <c r="BM158" s="90"/>
      <c r="BN158" s="90"/>
      <c r="BO158" s="90"/>
      <c r="BP158" s="90"/>
      <c r="BQ158" s="90"/>
      <c r="BR158" s="90"/>
      <c r="BS158" s="90"/>
      <c r="BT158" s="90"/>
      <c r="BU158" s="90"/>
      <c r="BV158" s="90"/>
      <c r="BW158" s="90"/>
      <c r="BX158" s="90"/>
      <c r="BY158" s="90"/>
      <c r="BZ158" s="90"/>
      <c r="CA158" s="90"/>
      <c r="CB158" s="90"/>
      <c r="CC158" s="90"/>
      <c r="CD158" s="90"/>
      <c r="CE158" s="90"/>
      <c r="CF158" s="90"/>
      <c r="CG158" s="90"/>
      <c r="CH158" s="90"/>
      <c r="CI158" s="90"/>
      <c r="CJ158" s="90"/>
      <c r="CK158" s="90"/>
      <c r="CL158" s="90"/>
      <c r="CM158" s="90"/>
      <c r="CN158" s="90"/>
      <c r="CO158" s="90"/>
      <c r="CP158" s="90"/>
      <c r="CQ158" s="90"/>
      <c r="CR158" s="90"/>
      <c r="CS158" s="90"/>
      <c r="CT158" s="90"/>
      <c r="CU158" s="90"/>
      <c r="CV158" s="90"/>
      <c r="CW158" s="90"/>
      <c r="CX158" s="90"/>
      <c r="CY158" s="90"/>
      <c r="CZ158" s="90"/>
      <c r="DA158" s="90"/>
      <c r="DB158" s="90"/>
      <c r="DC158" s="90"/>
      <c r="DD158" s="90"/>
      <c r="DE158" s="90"/>
      <c r="DF158" s="90"/>
    </row>
    <row r="159" spans="1:110" s="87" customFormat="1">
      <c r="A159" s="90"/>
      <c r="B159" s="90"/>
      <c r="C159" s="90"/>
      <c r="D159" s="90"/>
      <c r="E159" s="90"/>
      <c r="F159" s="90"/>
      <c r="G159" s="90"/>
      <c r="H159" s="90"/>
      <c r="I159" s="90"/>
      <c r="J159" s="90"/>
      <c r="K159" s="137" t="s">
        <v>73</v>
      </c>
      <c r="L159" s="137" t="s">
        <v>74</v>
      </c>
      <c r="M159" s="138" t="s">
        <v>72</v>
      </c>
      <c r="N159" s="94"/>
      <c r="O159" s="90"/>
      <c r="P159" s="90"/>
      <c r="Q159" s="90"/>
      <c r="R159" s="22"/>
      <c r="S159" s="23"/>
      <c r="T159" s="22"/>
      <c r="U159" s="22"/>
      <c r="V159" s="22"/>
      <c r="W159" s="22"/>
      <c r="X159" s="22"/>
      <c r="Y159" s="22"/>
      <c r="Z159" s="22"/>
      <c r="AA159" s="22"/>
      <c r="AB159" s="22"/>
      <c r="AC159" s="22"/>
      <c r="AD159" s="22"/>
      <c r="AE159" s="22"/>
      <c r="AF159" s="22"/>
      <c r="AG159" s="107" t="s">
        <v>936</v>
      </c>
      <c r="AH159" s="110">
        <v>41</v>
      </c>
      <c r="AI159" s="91"/>
      <c r="AJ159" s="91"/>
      <c r="AK159" s="91"/>
      <c r="AL159" s="90"/>
      <c r="AM159" s="90"/>
      <c r="AN159" s="90"/>
      <c r="AO159" s="90"/>
      <c r="AP159" s="90"/>
      <c r="AQ159" s="90"/>
      <c r="AR159" s="90"/>
      <c r="AS159" s="90"/>
      <c r="AT159" s="90"/>
      <c r="AU159" s="90"/>
      <c r="AV159" s="90"/>
      <c r="AW159" s="90"/>
      <c r="AX159" s="90"/>
      <c r="AY159" s="90"/>
      <c r="AZ159" s="90"/>
      <c r="BA159" s="90"/>
      <c r="BB159" s="90"/>
      <c r="BC159" s="90"/>
      <c r="BD159" s="90"/>
      <c r="BE159" s="90"/>
      <c r="BF159" s="90"/>
      <c r="BG159" s="90"/>
      <c r="BH159" s="90"/>
      <c r="BI159" s="90"/>
      <c r="BJ159" s="90"/>
      <c r="BK159" s="90"/>
      <c r="BL159" s="90"/>
      <c r="BM159" s="90"/>
      <c r="BN159" s="90"/>
      <c r="BO159" s="90"/>
      <c r="BP159" s="90"/>
      <c r="BQ159" s="90"/>
      <c r="BR159" s="90"/>
      <c r="BS159" s="90"/>
      <c r="BT159" s="90"/>
      <c r="BU159" s="90"/>
      <c r="BV159" s="90"/>
      <c r="BW159" s="90"/>
      <c r="BX159" s="90"/>
      <c r="BY159" s="90"/>
      <c r="BZ159" s="90"/>
      <c r="CA159" s="90"/>
      <c r="CB159" s="90"/>
      <c r="CC159" s="90"/>
      <c r="CD159" s="90"/>
      <c r="CE159" s="90"/>
      <c r="CF159" s="90"/>
      <c r="CG159" s="90"/>
      <c r="CH159" s="90"/>
      <c r="CI159" s="90"/>
      <c r="CJ159" s="90"/>
      <c r="CK159" s="90"/>
      <c r="CL159" s="90"/>
      <c r="CM159" s="90"/>
      <c r="CN159" s="90"/>
      <c r="CO159" s="90"/>
      <c r="CP159" s="90"/>
      <c r="CQ159" s="90"/>
      <c r="CR159" s="90"/>
      <c r="CS159" s="90"/>
      <c r="CT159" s="90"/>
      <c r="CU159" s="90"/>
      <c r="CV159" s="90"/>
      <c r="CW159" s="90"/>
      <c r="CX159" s="90"/>
      <c r="CY159" s="90"/>
      <c r="CZ159" s="90"/>
      <c r="DA159" s="90"/>
      <c r="DB159" s="90"/>
      <c r="DC159" s="90"/>
      <c r="DD159" s="90"/>
      <c r="DE159" s="90"/>
      <c r="DF159" s="90"/>
    </row>
    <row r="160" spans="1:110" s="87" customFormat="1">
      <c r="A160" s="90"/>
      <c r="B160" s="90"/>
      <c r="C160" s="90"/>
      <c r="D160" s="90"/>
      <c r="E160" s="90"/>
      <c r="F160" s="90"/>
      <c r="G160" s="90"/>
      <c r="H160" s="90"/>
      <c r="I160" s="90"/>
      <c r="J160" s="90"/>
      <c r="K160" s="137" t="s">
        <v>1260</v>
      </c>
      <c r="L160" s="137" t="s">
        <v>65</v>
      </c>
      <c r="M160" s="138" t="s">
        <v>64</v>
      </c>
      <c r="N160" s="94"/>
      <c r="O160" s="90"/>
      <c r="P160" s="90"/>
      <c r="Q160" s="90"/>
      <c r="R160" s="22"/>
      <c r="S160" s="23"/>
      <c r="T160" s="22"/>
      <c r="U160" s="22"/>
      <c r="V160" s="22"/>
      <c r="W160" s="22"/>
      <c r="X160" s="22"/>
      <c r="Y160" s="22"/>
      <c r="Z160" s="22"/>
      <c r="AA160" s="22"/>
      <c r="AB160" s="22"/>
      <c r="AC160" s="22"/>
      <c r="AD160" s="22"/>
      <c r="AE160" s="22"/>
      <c r="AF160" s="22"/>
      <c r="AG160" s="107" t="s">
        <v>937</v>
      </c>
      <c r="AH160" s="110">
        <v>42</v>
      </c>
      <c r="AI160" s="91"/>
      <c r="AJ160" s="91"/>
      <c r="AK160" s="91"/>
      <c r="AL160" s="90"/>
      <c r="AM160" s="90"/>
      <c r="AN160" s="90"/>
      <c r="AO160" s="90"/>
      <c r="AP160" s="90"/>
      <c r="AQ160" s="90"/>
      <c r="AR160" s="90"/>
      <c r="AS160" s="90"/>
      <c r="AT160" s="90"/>
      <c r="AU160" s="90"/>
      <c r="AV160" s="90"/>
      <c r="AW160" s="90"/>
      <c r="AX160" s="90"/>
      <c r="AY160" s="90"/>
      <c r="AZ160" s="90"/>
      <c r="BA160" s="90"/>
      <c r="BB160" s="90"/>
      <c r="BC160" s="90"/>
      <c r="BD160" s="90"/>
      <c r="BE160" s="90"/>
      <c r="BF160" s="90"/>
      <c r="BG160" s="90"/>
      <c r="BH160" s="90"/>
      <c r="BI160" s="90"/>
      <c r="BJ160" s="90"/>
      <c r="BK160" s="90"/>
      <c r="BL160" s="90"/>
      <c r="BM160" s="90"/>
      <c r="BN160" s="90"/>
      <c r="BO160" s="90"/>
      <c r="BP160" s="90"/>
      <c r="BQ160" s="90"/>
      <c r="BR160" s="90"/>
      <c r="BS160" s="90"/>
      <c r="BT160" s="90"/>
      <c r="BU160" s="90"/>
      <c r="BV160" s="90"/>
      <c r="BW160" s="90"/>
      <c r="BX160" s="90"/>
      <c r="BY160" s="90"/>
      <c r="BZ160" s="90"/>
      <c r="CA160" s="90"/>
      <c r="CB160" s="90"/>
      <c r="CC160" s="90"/>
      <c r="CD160" s="90"/>
      <c r="CE160" s="90"/>
      <c r="CF160" s="90"/>
      <c r="CG160" s="90"/>
      <c r="CH160" s="90"/>
      <c r="CI160" s="90"/>
      <c r="CJ160" s="90"/>
      <c r="CK160" s="90"/>
      <c r="CL160" s="90"/>
      <c r="CM160" s="90"/>
      <c r="CN160" s="90"/>
      <c r="CO160" s="90"/>
      <c r="CP160" s="90"/>
      <c r="CQ160" s="90"/>
      <c r="CR160" s="90"/>
      <c r="CS160" s="90"/>
      <c r="CT160" s="90"/>
      <c r="CU160" s="90"/>
      <c r="CV160" s="90"/>
      <c r="CW160" s="90"/>
      <c r="CX160" s="90"/>
      <c r="CY160" s="90"/>
      <c r="CZ160" s="90"/>
      <c r="DA160" s="90"/>
      <c r="DB160" s="90"/>
      <c r="DC160" s="90"/>
      <c r="DD160" s="90"/>
      <c r="DE160" s="90"/>
      <c r="DF160" s="90"/>
    </row>
    <row r="161" spans="1:110" s="87" customFormat="1">
      <c r="A161" s="90"/>
      <c r="B161" s="90"/>
      <c r="C161" s="90"/>
      <c r="D161" s="90"/>
      <c r="E161" s="90"/>
      <c r="F161" s="90"/>
      <c r="G161" s="90"/>
      <c r="H161" s="90"/>
      <c r="I161" s="90"/>
      <c r="J161" s="90"/>
      <c r="K161" s="137" t="s">
        <v>81</v>
      </c>
      <c r="L161" s="137" t="s">
        <v>82</v>
      </c>
      <c r="M161" s="138" t="s">
        <v>80</v>
      </c>
      <c r="N161" s="94"/>
      <c r="O161" s="90"/>
      <c r="P161" s="90"/>
      <c r="Q161" s="90"/>
      <c r="R161" s="22"/>
      <c r="S161" s="23"/>
      <c r="T161" s="22"/>
      <c r="U161" s="22"/>
      <c r="V161" s="22"/>
      <c r="W161" s="22"/>
      <c r="X161" s="22"/>
      <c r="Y161" s="22"/>
      <c r="Z161" s="22"/>
      <c r="AA161" s="22"/>
      <c r="AB161" s="22"/>
      <c r="AC161" s="22"/>
      <c r="AD161" s="22"/>
      <c r="AE161" s="22"/>
      <c r="AF161" s="22"/>
      <c r="AG161" s="107" t="s">
        <v>938</v>
      </c>
      <c r="AH161" s="110">
        <v>43</v>
      </c>
      <c r="AI161" s="91"/>
      <c r="AJ161" s="91"/>
      <c r="AK161" s="91"/>
      <c r="AL161" s="90"/>
      <c r="AM161" s="90"/>
      <c r="AN161" s="90"/>
      <c r="AO161" s="90"/>
      <c r="AP161" s="90"/>
      <c r="AQ161" s="90"/>
      <c r="AR161" s="90"/>
      <c r="AS161" s="90"/>
      <c r="AT161" s="90"/>
      <c r="AU161" s="90"/>
      <c r="AV161" s="90"/>
      <c r="AW161" s="90"/>
      <c r="AX161" s="90"/>
      <c r="AY161" s="90"/>
      <c r="AZ161" s="90"/>
      <c r="BA161" s="90"/>
      <c r="BB161" s="90"/>
      <c r="BC161" s="90"/>
      <c r="BD161" s="90"/>
      <c r="BE161" s="90"/>
      <c r="BF161" s="90"/>
      <c r="BG161" s="90"/>
      <c r="BH161" s="90"/>
      <c r="BI161" s="90"/>
      <c r="BJ161" s="90"/>
      <c r="BK161" s="90"/>
      <c r="BL161" s="90"/>
      <c r="BM161" s="90"/>
      <c r="BN161" s="90"/>
      <c r="BO161" s="90"/>
      <c r="BP161" s="90"/>
      <c r="BQ161" s="90"/>
      <c r="BR161" s="90"/>
      <c r="BS161" s="90"/>
      <c r="BT161" s="90"/>
      <c r="BU161" s="90"/>
      <c r="BV161" s="90"/>
      <c r="BW161" s="90"/>
      <c r="BX161" s="90"/>
      <c r="BY161" s="90"/>
      <c r="BZ161" s="90"/>
      <c r="CA161" s="90"/>
      <c r="CB161" s="90"/>
      <c r="CC161" s="90"/>
      <c r="CD161" s="90"/>
      <c r="CE161" s="90"/>
      <c r="CF161" s="90"/>
      <c r="CG161" s="90"/>
      <c r="CH161" s="90"/>
      <c r="CI161" s="90"/>
      <c r="CJ161" s="90"/>
      <c r="CK161" s="90"/>
      <c r="CL161" s="90"/>
      <c r="CM161" s="90"/>
      <c r="CN161" s="90"/>
      <c r="CO161" s="90"/>
      <c r="CP161" s="90"/>
      <c r="CQ161" s="90"/>
      <c r="CR161" s="90"/>
      <c r="CS161" s="90"/>
      <c r="CT161" s="90"/>
      <c r="CU161" s="90"/>
      <c r="CV161" s="90"/>
      <c r="CW161" s="90"/>
      <c r="CX161" s="90"/>
      <c r="CY161" s="90"/>
      <c r="CZ161" s="90"/>
      <c r="DA161" s="90"/>
      <c r="DB161" s="90"/>
      <c r="DC161" s="90"/>
      <c r="DD161" s="90"/>
      <c r="DE161" s="90"/>
      <c r="DF161" s="90"/>
    </row>
    <row r="162" spans="1:110" s="87" customFormat="1">
      <c r="A162" s="90"/>
      <c r="B162" s="90"/>
      <c r="C162" s="90"/>
      <c r="D162" s="90"/>
      <c r="E162" s="90"/>
      <c r="F162" s="90"/>
      <c r="G162" s="90"/>
      <c r="H162" s="90"/>
      <c r="I162" s="90"/>
      <c r="J162" s="90"/>
      <c r="K162" s="137" t="s">
        <v>1261</v>
      </c>
      <c r="L162" s="137" t="s">
        <v>84</v>
      </c>
      <c r="M162" s="138" t="s">
        <v>83</v>
      </c>
      <c r="N162" s="94"/>
      <c r="O162" s="90"/>
      <c r="P162" s="90"/>
      <c r="Q162" s="90"/>
      <c r="R162" s="22"/>
      <c r="S162" s="23"/>
      <c r="T162" s="22"/>
      <c r="U162" s="22"/>
      <c r="V162" s="22"/>
      <c r="W162" s="22"/>
      <c r="X162" s="22"/>
      <c r="Y162" s="22"/>
      <c r="Z162" s="22"/>
      <c r="AA162" s="22"/>
      <c r="AB162" s="22"/>
      <c r="AC162" s="22"/>
      <c r="AD162" s="22"/>
      <c r="AE162" s="22"/>
      <c r="AF162" s="22"/>
      <c r="AG162" s="107" t="s">
        <v>939</v>
      </c>
      <c r="AH162" s="110">
        <v>44</v>
      </c>
      <c r="AI162" s="91"/>
      <c r="AJ162" s="91"/>
      <c r="AK162" s="91"/>
      <c r="AL162" s="90"/>
      <c r="AM162" s="90"/>
      <c r="AN162" s="90"/>
      <c r="AO162" s="90"/>
      <c r="AP162" s="90"/>
      <c r="AQ162" s="90"/>
      <c r="AR162" s="90"/>
      <c r="AS162" s="90"/>
      <c r="AT162" s="90"/>
      <c r="AU162" s="90"/>
      <c r="AV162" s="90"/>
      <c r="AW162" s="90"/>
      <c r="AX162" s="90"/>
      <c r="AY162" s="90"/>
      <c r="AZ162" s="90"/>
      <c r="BA162" s="90"/>
      <c r="BB162" s="90"/>
      <c r="BC162" s="90"/>
      <c r="BD162" s="90"/>
      <c r="BE162" s="90"/>
      <c r="BF162" s="90"/>
      <c r="BG162" s="90"/>
      <c r="BH162" s="90"/>
      <c r="BI162" s="90"/>
      <c r="BJ162" s="90"/>
      <c r="BK162" s="90"/>
      <c r="BL162" s="90"/>
      <c r="BM162" s="90"/>
      <c r="BN162" s="90"/>
      <c r="BO162" s="90"/>
      <c r="BP162" s="90"/>
      <c r="BQ162" s="90"/>
      <c r="BR162" s="90"/>
      <c r="BS162" s="90"/>
      <c r="BT162" s="90"/>
      <c r="BU162" s="90"/>
      <c r="BV162" s="90"/>
      <c r="BW162" s="90"/>
      <c r="BX162" s="90"/>
      <c r="BY162" s="90"/>
      <c r="BZ162" s="90"/>
      <c r="CA162" s="90"/>
      <c r="CB162" s="90"/>
      <c r="CC162" s="90"/>
      <c r="CD162" s="90"/>
      <c r="CE162" s="90"/>
      <c r="CF162" s="90"/>
      <c r="CG162" s="90"/>
      <c r="CH162" s="90"/>
      <c r="CI162" s="90"/>
      <c r="CJ162" s="90"/>
      <c r="CK162" s="90"/>
      <c r="CL162" s="90"/>
      <c r="CM162" s="90"/>
      <c r="CN162" s="90"/>
      <c r="CO162" s="90"/>
      <c r="CP162" s="90"/>
      <c r="CQ162" s="90"/>
      <c r="CR162" s="90"/>
      <c r="CS162" s="90"/>
      <c r="CT162" s="90"/>
      <c r="CU162" s="90"/>
      <c r="CV162" s="90"/>
      <c r="CW162" s="90"/>
      <c r="CX162" s="90"/>
      <c r="CY162" s="90"/>
      <c r="CZ162" s="90"/>
      <c r="DA162" s="90"/>
      <c r="DB162" s="90"/>
      <c r="DC162" s="90"/>
      <c r="DD162" s="90"/>
      <c r="DE162" s="90"/>
      <c r="DF162" s="90"/>
    </row>
    <row r="163" spans="1:110" s="87" customFormat="1">
      <c r="A163" s="90"/>
      <c r="B163" s="90"/>
      <c r="C163" s="90"/>
      <c r="D163" s="90"/>
      <c r="E163" s="90"/>
      <c r="F163" s="90"/>
      <c r="G163" s="90"/>
      <c r="H163" s="90"/>
      <c r="I163" s="90"/>
      <c r="J163" s="90"/>
      <c r="K163" s="137" t="s">
        <v>1262</v>
      </c>
      <c r="L163" s="137" t="s">
        <v>86</v>
      </c>
      <c r="M163" s="138" t="s">
        <v>85</v>
      </c>
      <c r="N163" s="94"/>
      <c r="O163" s="90"/>
      <c r="P163" s="90"/>
      <c r="Q163" s="90"/>
      <c r="R163" s="22"/>
      <c r="S163" s="23"/>
      <c r="T163" s="22"/>
      <c r="U163" s="22"/>
      <c r="V163" s="22"/>
      <c r="W163" s="22"/>
      <c r="X163" s="22"/>
      <c r="Y163" s="22"/>
      <c r="Z163" s="22"/>
      <c r="AA163" s="22"/>
      <c r="AB163" s="22"/>
      <c r="AC163" s="22"/>
      <c r="AD163" s="22"/>
      <c r="AE163" s="22"/>
      <c r="AF163" s="22"/>
      <c r="AG163" s="107" t="s">
        <v>940</v>
      </c>
      <c r="AH163" s="110">
        <v>45</v>
      </c>
      <c r="AI163" s="91"/>
      <c r="AJ163" s="91"/>
      <c r="AK163" s="91"/>
      <c r="AL163" s="90"/>
      <c r="AM163" s="90"/>
      <c r="AN163" s="90"/>
      <c r="AO163" s="90"/>
      <c r="AP163" s="90"/>
      <c r="AQ163" s="90"/>
      <c r="AR163" s="90"/>
      <c r="AS163" s="90"/>
      <c r="AT163" s="90"/>
      <c r="AU163" s="90"/>
      <c r="AV163" s="90"/>
      <c r="AW163" s="90"/>
      <c r="AX163" s="90"/>
      <c r="AY163" s="90"/>
      <c r="AZ163" s="90"/>
      <c r="BA163" s="90"/>
      <c r="BB163" s="90"/>
      <c r="BC163" s="90"/>
      <c r="BD163" s="90"/>
      <c r="BE163" s="90"/>
      <c r="BF163" s="90"/>
      <c r="BG163" s="90"/>
      <c r="BH163" s="90"/>
      <c r="BI163" s="90"/>
      <c r="BJ163" s="90"/>
      <c r="BK163" s="90"/>
      <c r="BL163" s="90"/>
      <c r="BM163" s="90"/>
      <c r="BN163" s="90"/>
      <c r="BO163" s="90"/>
      <c r="BP163" s="90"/>
      <c r="BQ163" s="90"/>
      <c r="BR163" s="90"/>
      <c r="BS163" s="90"/>
      <c r="BT163" s="90"/>
      <c r="BU163" s="90"/>
      <c r="BV163" s="90"/>
      <c r="BW163" s="90"/>
      <c r="BX163" s="90"/>
      <c r="BY163" s="90"/>
      <c r="BZ163" s="90"/>
      <c r="CA163" s="90"/>
      <c r="CB163" s="90"/>
      <c r="CC163" s="90"/>
      <c r="CD163" s="90"/>
      <c r="CE163" s="90"/>
      <c r="CF163" s="90"/>
      <c r="CG163" s="90"/>
      <c r="CH163" s="90"/>
      <c r="CI163" s="90"/>
      <c r="CJ163" s="90"/>
      <c r="CK163" s="90"/>
      <c r="CL163" s="90"/>
      <c r="CM163" s="90"/>
      <c r="CN163" s="90"/>
      <c r="CO163" s="90"/>
      <c r="CP163" s="90"/>
      <c r="CQ163" s="90"/>
      <c r="CR163" s="90"/>
      <c r="CS163" s="90"/>
      <c r="CT163" s="90"/>
      <c r="CU163" s="90"/>
      <c r="CV163" s="90"/>
      <c r="CW163" s="90"/>
      <c r="CX163" s="90"/>
      <c r="CY163" s="90"/>
      <c r="CZ163" s="90"/>
      <c r="DA163" s="90"/>
      <c r="DB163" s="90"/>
      <c r="DC163" s="90"/>
      <c r="DD163" s="90"/>
      <c r="DE163" s="90"/>
      <c r="DF163" s="90"/>
    </row>
    <row r="164" spans="1:110" s="87" customFormat="1">
      <c r="A164" s="90"/>
      <c r="B164" s="90"/>
      <c r="C164" s="90"/>
      <c r="D164" s="90"/>
      <c r="E164" s="90"/>
      <c r="F164" s="90"/>
      <c r="G164" s="90"/>
      <c r="H164" s="90"/>
      <c r="I164" s="90"/>
      <c r="J164" s="90"/>
      <c r="K164" s="137" t="s">
        <v>1263</v>
      </c>
      <c r="L164" s="137" t="s">
        <v>88</v>
      </c>
      <c r="M164" s="138" t="s">
        <v>87</v>
      </c>
      <c r="N164" s="94"/>
      <c r="O164" s="90"/>
      <c r="P164" s="90"/>
      <c r="Q164" s="90"/>
      <c r="R164" s="22"/>
      <c r="S164" s="23"/>
      <c r="T164" s="22"/>
      <c r="U164" s="22"/>
      <c r="V164" s="22"/>
      <c r="W164" s="22"/>
      <c r="X164" s="22"/>
      <c r="Y164" s="22"/>
      <c r="Z164" s="22"/>
      <c r="AA164" s="22"/>
      <c r="AB164" s="22"/>
      <c r="AC164" s="22"/>
      <c r="AD164" s="22"/>
      <c r="AE164" s="22"/>
      <c r="AF164" s="22"/>
      <c r="AG164" s="107" t="s">
        <v>897</v>
      </c>
      <c r="AH164" s="110">
        <v>46</v>
      </c>
      <c r="AI164" s="91"/>
      <c r="AJ164" s="91"/>
      <c r="AK164" s="91"/>
      <c r="AL164" s="90"/>
      <c r="AM164" s="90"/>
      <c r="AN164" s="90"/>
      <c r="AO164" s="90"/>
      <c r="AP164" s="90"/>
      <c r="AQ164" s="90"/>
      <c r="AR164" s="90"/>
      <c r="AS164" s="90"/>
      <c r="AT164" s="90"/>
      <c r="AU164" s="90"/>
      <c r="AV164" s="90"/>
      <c r="AW164" s="90"/>
      <c r="AX164" s="90"/>
      <c r="AY164" s="90"/>
      <c r="AZ164" s="90"/>
      <c r="BA164" s="90"/>
      <c r="BB164" s="90"/>
      <c r="BC164" s="90"/>
      <c r="BD164" s="90"/>
      <c r="BE164" s="90"/>
      <c r="BF164" s="90"/>
      <c r="BG164" s="90"/>
      <c r="BH164" s="90"/>
      <c r="BI164" s="90"/>
      <c r="BJ164" s="90"/>
      <c r="BK164" s="90"/>
      <c r="BL164" s="90"/>
      <c r="BM164" s="90"/>
      <c r="BN164" s="90"/>
      <c r="BO164" s="90"/>
      <c r="BP164" s="90"/>
      <c r="BQ164" s="90"/>
      <c r="BR164" s="90"/>
      <c r="BS164" s="90"/>
      <c r="BT164" s="90"/>
      <c r="BU164" s="90"/>
      <c r="BV164" s="90"/>
      <c r="BW164" s="90"/>
      <c r="BX164" s="90"/>
      <c r="BY164" s="90"/>
      <c r="BZ164" s="90"/>
      <c r="CA164" s="90"/>
      <c r="CB164" s="90"/>
      <c r="CC164" s="90"/>
      <c r="CD164" s="90"/>
      <c r="CE164" s="90"/>
      <c r="CF164" s="90"/>
      <c r="CG164" s="90"/>
      <c r="CH164" s="90"/>
      <c r="CI164" s="90"/>
      <c r="CJ164" s="90"/>
      <c r="CK164" s="90"/>
      <c r="CL164" s="90"/>
      <c r="CM164" s="90"/>
      <c r="CN164" s="90"/>
      <c r="CO164" s="90"/>
      <c r="CP164" s="90"/>
      <c r="CQ164" s="90"/>
      <c r="CR164" s="90"/>
      <c r="CS164" s="90"/>
      <c r="CT164" s="90"/>
      <c r="CU164" s="90"/>
      <c r="CV164" s="90"/>
      <c r="CW164" s="90"/>
      <c r="CX164" s="90"/>
      <c r="CY164" s="90"/>
      <c r="CZ164" s="90"/>
      <c r="DA164" s="90"/>
      <c r="DB164" s="90"/>
      <c r="DC164" s="90"/>
      <c r="DD164" s="90"/>
      <c r="DE164" s="90"/>
      <c r="DF164" s="90"/>
    </row>
    <row r="165" spans="1:110" s="87" customFormat="1">
      <c r="A165" s="90"/>
      <c r="B165" s="90"/>
      <c r="C165" s="90"/>
      <c r="D165" s="90"/>
      <c r="E165" s="90"/>
      <c r="F165" s="90"/>
      <c r="G165" s="90"/>
      <c r="H165" s="90"/>
      <c r="I165" s="90"/>
      <c r="J165" s="90"/>
      <c r="K165" s="137" t="s">
        <v>70</v>
      </c>
      <c r="L165" s="137" t="s">
        <v>71</v>
      </c>
      <c r="M165" s="138" t="s">
        <v>69</v>
      </c>
      <c r="N165" s="94"/>
      <c r="O165" s="90"/>
      <c r="P165" s="90"/>
      <c r="Q165" s="90"/>
      <c r="R165" s="22"/>
      <c r="S165" s="23"/>
      <c r="T165" s="22"/>
      <c r="U165" s="22"/>
      <c r="V165" s="22"/>
      <c r="W165" s="22"/>
      <c r="X165" s="22"/>
      <c r="Y165" s="22"/>
      <c r="Z165" s="22"/>
      <c r="AA165" s="22"/>
      <c r="AB165" s="22"/>
      <c r="AC165" s="22"/>
      <c r="AD165" s="22"/>
      <c r="AE165" s="22"/>
      <c r="AF165" s="22"/>
      <c r="AG165" s="107" t="s">
        <v>941</v>
      </c>
      <c r="AH165" s="110">
        <v>47</v>
      </c>
      <c r="AI165" s="91"/>
      <c r="AJ165" s="91"/>
      <c r="AK165" s="91"/>
      <c r="AL165" s="90"/>
      <c r="AM165" s="90"/>
      <c r="AN165" s="90"/>
      <c r="AO165" s="90"/>
      <c r="AP165" s="90"/>
      <c r="AQ165" s="90"/>
      <c r="AR165" s="90"/>
      <c r="AS165" s="90"/>
      <c r="AT165" s="90"/>
      <c r="AU165" s="90"/>
      <c r="AV165" s="90"/>
      <c r="AW165" s="90"/>
      <c r="AX165" s="90"/>
      <c r="AY165" s="90"/>
      <c r="AZ165" s="90"/>
      <c r="BA165" s="90"/>
      <c r="BB165" s="90"/>
      <c r="BC165" s="90"/>
      <c r="BD165" s="90"/>
      <c r="BE165" s="90"/>
      <c r="BF165" s="90"/>
      <c r="BG165" s="90"/>
      <c r="BH165" s="90"/>
      <c r="BI165" s="90"/>
      <c r="BJ165" s="90"/>
      <c r="BK165" s="90"/>
      <c r="BL165" s="90"/>
      <c r="BM165" s="90"/>
      <c r="BN165" s="90"/>
      <c r="BO165" s="90"/>
      <c r="BP165" s="90"/>
      <c r="BQ165" s="90"/>
      <c r="BR165" s="90"/>
      <c r="BS165" s="90"/>
      <c r="BT165" s="90"/>
      <c r="BU165" s="90"/>
      <c r="BV165" s="90"/>
      <c r="BW165" s="90"/>
      <c r="BX165" s="90"/>
      <c r="BY165" s="90"/>
      <c r="BZ165" s="90"/>
      <c r="CA165" s="90"/>
      <c r="CB165" s="90"/>
      <c r="CC165" s="90"/>
      <c r="CD165" s="90"/>
      <c r="CE165" s="90"/>
      <c r="CF165" s="90"/>
      <c r="CG165" s="90"/>
      <c r="CH165" s="90"/>
      <c r="CI165" s="90"/>
      <c r="CJ165" s="90"/>
      <c r="CK165" s="90"/>
      <c r="CL165" s="90"/>
      <c r="CM165" s="90"/>
      <c r="CN165" s="90"/>
      <c r="CO165" s="90"/>
      <c r="CP165" s="90"/>
      <c r="CQ165" s="90"/>
      <c r="CR165" s="90"/>
      <c r="CS165" s="90"/>
      <c r="CT165" s="90"/>
      <c r="CU165" s="90"/>
      <c r="CV165" s="90"/>
      <c r="CW165" s="90"/>
      <c r="CX165" s="90"/>
      <c r="CY165" s="90"/>
      <c r="CZ165" s="90"/>
      <c r="DA165" s="90"/>
      <c r="DB165" s="90"/>
      <c r="DC165" s="90"/>
      <c r="DD165" s="90"/>
      <c r="DE165" s="90"/>
      <c r="DF165" s="90"/>
    </row>
    <row r="166" spans="1:110" s="87" customFormat="1">
      <c r="A166" s="90"/>
      <c r="B166" s="90"/>
      <c r="C166" s="90"/>
      <c r="D166" s="90"/>
      <c r="E166" s="90"/>
      <c r="F166" s="90"/>
      <c r="G166" s="90"/>
      <c r="H166" s="90"/>
      <c r="I166" s="90"/>
      <c r="J166" s="90"/>
      <c r="K166" s="137" t="s">
        <v>1264</v>
      </c>
      <c r="L166" s="137" t="s">
        <v>57</v>
      </c>
      <c r="M166" s="138" t="s">
        <v>56</v>
      </c>
      <c r="N166" s="94"/>
      <c r="O166" s="90"/>
      <c r="P166" s="90"/>
      <c r="Q166" s="90"/>
      <c r="R166" s="22"/>
      <c r="S166" s="23"/>
      <c r="T166" s="22"/>
      <c r="U166" s="22"/>
      <c r="V166" s="22"/>
      <c r="W166" s="22"/>
      <c r="X166" s="22"/>
      <c r="Y166" s="22"/>
      <c r="Z166" s="22"/>
      <c r="AA166" s="22"/>
      <c r="AB166" s="22"/>
      <c r="AC166" s="22"/>
      <c r="AD166" s="22"/>
      <c r="AE166" s="22"/>
      <c r="AF166" s="22"/>
      <c r="AG166" s="107" t="s">
        <v>942</v>
      </c>
      <c r="AH166" s="110">
        <v>49</v>
      </c>
      <c r="AI166" s="91"/>
      <c r="AJ166" s="91"/>
      <c r="AK166" s="91"/>
      <c r="AL166" s="90"/>
      <c r="AM166" s="90"/>
      <c r="AN166" s="90"/>
      <c r="AO166" s="90"/>
      <c r="AP166" s="90"/>
      <c r="AQ166" s="90"/>
      <c r="AR166" s="90"/>
      <c r="AS166" s="90"/>
      <c r="AT166" s="90"/>
      <c r="AU166" s="90"/>
      <c r="AV166" s="90"/>
      <c r="AW166" s="90"/>
      <c r="AX166" s="90"/>
      <c r="AY166" s="90"/>
      <c r="AZ166" s="90"/>
      <c r="BA166" s="90"/>
      <c r="BB166" s="90"/>
      <c r="BC166" s="90"/>
      <c r="BD166" s="90"/>
      <c r="BE166" s="90"/>
      <c r="BF166" s="90"/>
      <c r="BG166" s="90"/>
      <c r="BH166" s="90"/>
      <c r="BI166" s="90"/>
      <c r="BJ166" s="90"/>
      <c r="BK166" s="90"/>
      <c r="BL166" s="90"/>
      <c r="BM166" s="90"/>
      <c r="BN166" s="90"/>
      <c r="BO166" s="90"/>
      <c r="BP166" s="90"/>
      <c r="BQ166" s="90"/>
      <c r="BR166" s="90"/>
      <c r="BS166" s="90"/>
      <c r="BT166" s="90"/>
      <c r="BU166" s="90"/>
      <c r="BV166" s="90"/>
      <c r="BW166" s="90"/>
      <c r="BX166" s="90"/>
      <c r="BY166" s="90"/>
      <c r="BZ166" s="90"/>
      <c r="CA166" s="90"/>
      <c r="CB166" s="90"/>
      <c r="CC166" s="90"/>
      <c r="CD166" s="90"/>
      <c r="CE166" s="90"/>
      <c r="CF166" s="90"/>
      <c r="CG166" s="90"/>
      <c r="CH166" s="90"/>
      <c r="CI166" s="90"/>
      <c r="CJ166" s="90"/>
      <c r="CK166" s="90"/>
      <c r="CL166" s="90"/>
      <c r="CM166" s="90"/>
      <c r="CN166" s="90"/>
      <c r="CO166" s="90"/>
      <c r="CP166" s="90"/>
      <c r="CQ166" s="90"/>
      <c r="CR166" s="90"/>
      <c r="CS166" s="90"/>
      <c r="CT166" s="90"/>
      <c r="CU166" s="90"/>
      <c r="CV166" s="90"/>
      <c r="CW166" s="90"/>
      <c r="CX166" s="90"/>
      <c r="CY166" s="90"/>
      <c r="CZ166" s="90"/>
      <c r="DA166" s="90"/>
      <c r="DB166" s="90"/>
      <c r="DC166" s="90"/>
      <c r="DD166" s="90"/>
      <c r="DE166" s="90"/>
      <c r="DF166" s="90"/>
    </row>
    <row r="167" spans="1:110">
      <c r="K167" s="137" t="s">
        <v>1265</v>
      </c>
      <c r="L167" s="137" t="s">
        <v>79</v>
      </c>
      <c r="M167" s="138" t="s">
        <v>78</v>
      </c>
      <c r="N167" s="94"/>
    </row>
    <row r="168" spans="1:110">
      <c r="K168" s="137" t="s">
        <v>37</v>
      </c>
      <c r="L168" s="137" t="s">
        <v>38</v>
      </c>
      <c r="M168" s="138" t="s">
        <v>36</v>
      </c>
      <c r="N168" s="94"/>
    </row>
    <row r="169" spans="1:110">
      <c r="K169" s="137" t="s">
        <v>1266</v>
      </c>
      <c r="L169" s="137" t="s">
        <v>1267</v>
      </c>
      <c r="M169" s="138" t="s">
        <v>944</v>
      </c>
    </row>
    <row r="170" spans="1:110">
      <c r="K170" s="137" t="s">
        <v>946</v>
      </c>
      <c r="L170" s="137" t="s">
        <v>1268</v>
      </c>
      <c r="M170" s="138" t="s">
        <v>945</v>
      </c>
    </row>
    <row r="171" spans="1:110">
      <c r="K171" s="137" t="s">
        <v>1269</v>
      </c>
      <c r="L171" s="137" t="s">
        <v>1270</v>
      </c>
      <c r="M171" s="138" t="s">
        <v>1271</v>
      </c>
    </row>
    <row r="172" spans="1:110">
      <c r="K172" s="137" t="s">
        <v>228</v>
      </c>
      <c r="L172" s="137" t="s">
        <v>229</v>
      </c>
      <c r="M172" s="138" t="s">
        <v>227</v>
      </c>
    </row>
    <row r="173" spans="1:110">
      <c r="K173" s="137" t="s">
        <v>97</v>
      </c>
      <c r="L173" s="137" t="s">
        <v>98</v>
      </c>
      <c r="M173" s="138" t="s">
        <v>96</v>
      </c>
    </row>
    <row r="174" spans="1:110">
      <c r="K174" s="137" t="s">
        <v>100</v>
      </c>
      <c r="L174" s="137" t="s">
        <v>101</v>
      </c>
      <c r="M174" s="138" t="s">
        <v>99</v>
      </c>
    </row>
    <row r="175" spans="1:110">
      <c r="K175" s="137" t="s">
        <v>466</v>
      </c>
      <c r="L175" s="137" t="s">
        <v>467</v>
      </c>
      <c r="M175" s="138" t="s">
        <v>465</v>
      </c>
    </row>
    <row r="176" spans="1:110">
      <c r="K176" s="137" t="s">
        <v>469</v>
      </c>
      <c r="L176" s="137" t="s">
        <v>470</v>
      </c>
      <c r="M176" s="138" t="s">
        <v>468</v>
      </c>
    </row>
    <row r="177" spans="11:13">
      <c r="K177" s="137" t="s">
        <v>103</v>
      </c>
      <c r="L177" s="137" t="s">
        <v>104</v>
      </c>
      <c r="M177" s="138" t="s">
        <v>102</v>
      </c>
    </row>
    <row r="178" spans="11:13">
      <c r="K178" s="137" t="s">
        <v>106</v>
      </c>
      <c r="L178" s="137" t="s">
        <v>107</v>
      </c>
      <c r="M178" s="138" t="s">
        <v>105</v>
      </c>
    </row>
    <row r="179" spans="11:13">
      <c r="K179" s="137" t="s">
        <v>109</v>
      </c>
      <c r="L179" s="137" t="s">
        <v>110</v>
      </c>
      <c r="M179" s="138" t="s">
        <v>108</v>
      </c>
    </row>
    <row r="180" spans="11:13">
      <c r="K180" s="137" t="s">
        <v>125</v>
      </c>
      <c r="L180" s="137" t="s">
        <v>126</v>
      </c>
      <c r="M180" s="138" t="s">
        <v>1272</v>
      </c>
    </row>
    <row r="181" spans="11:13">
      <c r="K181" s="137" t="s">
        <v>112</v>
      </c>
      <c r="L181" s="137" t="s">
        <v>113</v>
      </c>
      <c r="M181" s="138" t="s">
        <v>111</v>
      </c>
    </row>
    <row r="182" spans="11:13">
      <c r="K182" s="137" t="s">
        <v>115</v>
      </c>
      <c r="L182" s="137" t="s">
        <v>116</v>
      </c>
      <c r="M182" s="138" t="s">
        <v>114</v>
      </c>
    </row>
    <row r="183" spans="11:13">
      <c r="K183" s="137" t="s">
        <v>118</v>
      </c>
      <c r="L183" s="137" t="s">
        <v>119</v>
      </c>
      <c r="M183" s="138" t="s">
        <v>117</v>
      </c>
    </row>
    <row r="184" spans="11:13">
      <c r="K184" s="137" t="s">
        <v>121</v>
      </c>
      <c r="L184" s="137" t="s">
        <v>122</v>
      </c>
      <c r="M184" s="138" t="s">
        <v>120</v>
      </c>
    </row>
    <row r="185" spans="11:13">
      <c r="K185" s="137" t="s">
        <v>1273</v>
      </c>
      <c r="L185" s="137" t="s">
        <v>124</v>
      </c>
      <c r="M185" s="138" t="s">
        <v>123</v>
      </c>
    </row>
    <row r="186" spans="11:13">
      <c r="K186" s="137" t="s">
        <v>1067</v>
      </c>
      <c r="L186" s="137" t="s">
        <v>1274</v>
      </c>
      <c r="M186" s="138" t="s">
        <v>168</v>
      </c>
    </row>
    <row r="187" spans="11:13">
      <c r="K187" s="137" t="s">
        <v>152</v>
      </c>
      <c r="L187" s="137" t="s">
        <v>153</v>
      </c>
      <c r="M187" s="138" t="s">
        <v>151</v>
      </c>
    </row>
    <row r="188" spans="11:13">
      <c r="K188" s="137" t="s">
        <v>154</v>
      </c>
      <c r="L188" s="137" t="s">
        <v>155</v>
      </c>
      <c r="M188" s="138" t="s">
        <v>1275</v>
      </c>
    </row>
    <row r="189" spans="11:13">
      <c r="K189" s="137" t="s">
        <v>163</v>
      </c>
      <c r="L189" s="137" t="s">
        <v>164</v>
      </c>
      <c r="M189" s="138" t="s">
        <v>162</v>
      </c>
    </row>
    <row r="190" spans="11:13">
      <c r="K190" s="137" t="s">
        <v>160</v>
      </c>
      <c r="L190" s="137" t="s">
        <v>161</v>
      </c>
      <c r="M190" s="138" t="s">
        <v>159</v>
      </c>
    </row>
    <row r="191" spans="11:13">
      <c r="K191" s="137" t="s">
        <v>157</v>
      </c>
      <c r="L191" s="137" t="s">
        <v>158</v>
      </c>
      <c r="M191" s="138" t="s">
        <v>156</v>
      </c>
    </row>
    <row r="192" spans="11:13">
      <c r="K192" s="137" t="s">
        <v>1068</v>
      </c>
      <c r="L192" s="137" t="s">
        <v>1276</v>
      </c>
      <c r="M192" s="138" t="s">
        <v>150</v>
      </c>
    </row>
    <row r="193" spans="11:13">
      <c r="K193" s="137" t="s">
        <v>173</v>
      </c>
      <c r="L193" s="137" t="s">
        <v>174</v>
      </c>
      <c r="M193" s="138" t="s">
        <v>172</v>
      </c>
    </row>
    <row r="194" spans="11:13">
      <c r="K194" s="137" t="s">
        <v>176</v>
      </c>
      <c r="L194" s="137" t="s">
        <v>177</v>
      </c>
      <c r="M194" s="138" t="s">
        <v>175</v>
      </c>
    </row>
    <row r="195" spans="11:13">
      <c r="K195" s="137" t="s">
        <v>208</v>
      </c>
      <c r="L195" s="137" t="s">
        <v>209</v>
      </c>
      <c r="M195" s="138" t="s">
        <v>207</v>
      </c>
    </row>
    <row r="196" spans="11:13">
      <c r="K196" s="137" t="s">
        <v>199</v>
      </c>
      <c r="L196" s="137" t="s">
        <v>200</v>
      </c>
      <c r="M196" s="138" t="s">
        <v>198</v>
      </c>
    </row>
    <row r="197" spans="11:13">
      <c r="K197" s="137" t="s">
        <v>182</v>
      </c>
      <c r="L197" s="137" t="s">
        <v>183</v>
      </c>
      <c r="M197" s="138" t="s">
        <v>181</v>
      </c>
    </row>
    <row r="198" spans="11:13">
      <c r="K198" s="137" t="s">
        <v>187</v>
      </c>
      <c r="L198" s="137" t="s">
        <v>188</v>
      </c>
      <c r="M198" s="138" t="s">
        <v>186</v>
      </c>
    </row>
    <row r="199" spans="11:13">
      <c r="K199" s="137" t="s">
        <v>184</v>
      </c>
      <c r="L199" s="137" t="s">
        <v>185</v>
      </c>
      <c r="M199" s="138" t="s">
        <v>1277</v>
      </c>
    </row>
    <row r="200" spans="11:13">
      <c r="K200" s="137" t="s">
        <v>190</v>
      </c>
      <c r="L200" s="137" t="s">
        <v>191</v>
      </c>
      <c r="M200" s="138" t="s">
        <v>189</v>
      </c>
    </row>
    <row r="201" spans="11:13">
      <c r="K201" s="137" t="s">
        <v>193</v>
      </c>
      <c r="L201" s="137" t="s">
        <v>194</v>
      </c>
      <c r="M201" s="138" t="s">
        <v>192</v>
      </c>
    </row>
    <row r="202" spans="11:13">
      <c r="K202" s="137" t="s">
        <v>205</v>
      </c>
      <c r="L202" s="137" t="s">
        <v>206</v>
      </c>
      <c r="M202" s="138" t="s">
        <v>204</v>
      </c>
    </row>
    <row r="203" spans="11:13">
      <c r="K203" s="137" t="s">
        <v>196</v>
      </c>
      <c r="L203" s="137" t="s">
        <v>197</v>
      </c>
      <c r="M203" s="138" t="s">
        <v>195</v>
      </c>
    </row>
    <row r="204" spans="11:13">
      <c r="K204" s="137" t="s">
        <v>211</v>
      </c>
      <c r="L204" s="137" t="s">
        <v>212</v>
      </c>
      <c r="M204" s="138" t="s">
        <v>210</v>
      </c>
    </row>
    <row r="205" spans="11:13">
      <c r="K205" s="137" t="s">
        <v>472</v>
      </c>
      <c r="L205" s="137" t="s">
        <v>473</v>
      </c>
      <c r="M205" s="138" t="s">
        <v>471</v>
      </c>
    </row>
    <row r="206" spans="11:13">
      <c r="K206" s="137" t="s">
        <v>216</v>
      </c>
      <c r="L206" s="137" t="s">
        <v>217</v>
      </c>
      <c r="M206" s="138" t="s">
        <v>215</v>
      </c>
    </row>
    <row r="207" spans="11:13">
      <c r="K207" s="137" t="s">
        <v>213</v>
      </c>
      <c r="L207" s="137" t="s">
        <v>214</v>
      </c>
      <c r="M207" s="138" t="s">
        <v>1278</v>
      </c>
    </row>
    <row r="208" spans="11:13">
      <c r="K208" s="137" t="s">
        <v>222</v>
      </c>
      <c r="L208" s="137" t="s">
        <v>223</v>
      </c>
      <c r="M208" s="138" t="s">
        <v>221</v>
      </c>
    </row>
    <row r="209" spans="11:13">
      <c r="K209" s="137" t="s">
        <v>219</v>
      </c>
      <c r="L209" s="137" t="s">
        <v>220</v>
      </c>
      <c r="M209" s="138" t="s">
        <v>218</v>
      </c>
    </row>
    <row r="210" spans="11:13">
      <c r="K210" s="137" t="s">
        <v>243</v>
      </c>
      <c r="L210" s="137" t="s">
        <v>244</v>
      </c>
      <c r="M210" s="138" t="s">
        <v>242</v>
      </c>
    </row>
    <row r="211" spans="11:13">
      <c r="K211" s="137" t="s">
        <v>240</v>
      </c>
      <c r="L211" s="137" t="s">
        <v>241</v>
      </c>
      <c r="M211" s="138" t="s">
        <v>239</v>
      </c>
    </row>
    <row r="212" spans="11:13">
      <c r="K212" s="137" t="s">
        <v>237</v>
      </c>
      <c r="L212" s="137" t="s">
        <v>238</v>
      </c>
      <c r="M212" s="138" t="s">
        <v>236</v>
      </c>
    </row>
    <row r="213" spans="11:13">
      <c r="K213" s="137" t="s">
        <v>234</v>
      </c>
      <c r="L213" s="137" t="s">
        <v>235</v>
      </c>
      <c r="M213" s="138" t="s">
        <v>233</v>
      </c>
    </row>
    <row r="214" spans="11:13">
      <c r="K214" s="137" t="s">
        <v>128</v>
      </c>
      <c r="L214" s="137" t="s">
        <v>1279</v>
      </c>
      <c r="M214" s="138" t="s">
        <v>127</v>
      </c>
    </row>
    <row r="215" spans="11:13">
      <c r="K215" s="137" t="s">
        <v>130</v>
      </c>
      <c r="L215" s="137" t="s">
        <v>131</v>
      </c>
      <c r="M215" s="138" t="s">
        <v>129</v>
      </c>
    </row>
    <row r="216" spans="11:13">
      <c r="K216" s="137" t="s">
        <v>133</v>
      </c>
      <c r="L216" s="137" t="s">
        <v>134</v>
      </c>
      <c r="M216" s="138" t="s">
        <v>132</v>
      </c>
    </row>
    <row r="217" spans="11:13">
      <c r="K217" s="137" t="s">
        <v>136</v>
      </c>
      <c r="L217" s="137" t="s">
        <v>137</v>
      </c>
      <c r="M217" s="138" t="s">
        <v>135</v>
      </c>
    </row>
    <row r="218" spans="11:13">
      <c r="K218" s="137" t="s">
        <v>139</v>
      </c>
      <c r="L218" s="137" t="s">
        <v>140</v>
      </c>
      <c r="M218" s="138" t="s">
        <v>138</v>
      </c>
    </row>
    <row r="219" spans="11:13">
      <c r="K219" s="137" t="s">
        <v>142</v>
      </c>
      <c r="L219" s="137" t="s">
        <v>143</v>
      </c>
      <c r="M219" s="138" t="s">
        <v>141</v>
      </c>
    </row>
    <row r="220" spans="11:13">
      <c r="K220" s="137" t="s">
        <v>145</v>
      </c>
      <c r="L220" s="137" t="s">
        <v>146</v>
      </c>
      <c r="M220" s="138" t="s">
        <v>144</v>
      </c>
    </row>
    <row r="221" spans="11:13">
      <c r="K221" s="137" t="s">
        <v>148</v>
      </c>
      <c r="L221" s="137" t="s">
        <v>149</v>
      </c>
      <c r="M221" s="138" t="s">
        <v>147</v>
      </c>
    </row>
    <row r="222" spans="11:13">
      <c r="K222" s="137" t="s">
        <v>166</v>
      </c>
      <c r="L222" s="137" t="s">
        <v>167</v>
      </c>
      <c r="M222" s="138" t="s">
        <v>165</v>
      </c>
    </row>
    <row r="223" spans="11:13">
      <c r="K223" s="137" t="s">
        <v>179</v>
      </c>
      <c r="L223" s="137" t="s">
        <v>180</v>
      </c>
      <c r="M223" s="138" t="s">
        <v>178</v>
      </c>
    </row>
    <row r="224" spans="11:13">
      <c r="K224" s="137" t="s">
        <v>202</v>
      </c>
      <c r="L224" s="137" t="s">
        <v>203</v>
      </c>
      <c r="M224" s="138" t="s">
        <v>201</v>
      </c>
    </row>
    <row r="225" spans="11:13">
      <c r="K225" s="137" t="s">
        <v>225</v>
      </c>
      <c r="L225" s="137" t="s">
        <v>226</v>
      </c>
      <c r="M225" s="138" t="s">
        <v>224</v>
      </c>
    </row>
    <row r="226" spans="11:13">
      <c r="K226" s="137" t="s">
        <v>249</v>
      </c>
      <c r="L226" s="137" t="s">
        <v>250</v>
      </c>
      <c r="M226" s="138" t="s">
        <v>248</v>
      </c>
    </row>
    <row r="227" spans="11:13">
      <c r="K227" s="137" t="s">
        <v>246</v>
      </c>
      <c r="L227" s="137" t="s">
        <v>247</v>
      </c>
      <c r="M227" s="138" t="s">
        <v>245</v>
      </c>
    </row>
    <row r="228" spans="11:13">
      <c r="K228" s="137" t="s">
        <v>1280</v>
      </c>
      <c r="L228" s="137" t="s">
        <v>256</v>
      </c>
      <c r="M228" s="138" t="s">
        <v>255</v>
      </c>
    </row>
    <row r="229" spans="11:13">
      <c r="K229" s="137" t="s">
        <v>258</v>
      </c>
      <c r="L229" s="137" t="s">
        <v>259</v>
      </c>
      <c r="M229" s="138" t="s">
        <v>257</v>
      </c>
    </row>
    <row r="230" spans="11:13">
      <c r="K230" s="137" t="s">
        <v>170</v>
      </c>
      <c r="L230" s="137" t="s">
        <v>171</v>
      </c>
      <c r="M230" s="138" t="s">
        <v>169</v>
      </c>
    </row>
    <row r="231" spans="11:13">
      <c r="K231" s="137" t="s">
        <v>253</v>
      </c>
      <c r="L231" s="137" t="s">
        <v>254</v>
      </c>
      <c r="M231" s="138" t="s">
        <v>252</v>
      </c>
    </row>
    <row r="232" spans="11:13">
      <c r="K232" s="137" t="s">
        <v>231</v>
      </c>
      <c r="L232" s="137" t="s">
        <v>232</v>
      </c>
      <c r="M232" s="138" t="s">
        <v>230</v>
      </c>
    </row>
    <row r="233" spans="11:13">
      <c r="K233" s="137" t="s">
        <v>251</v>
      </c>
      <c r="L233" s="137" t="s">
        <v>1281</v>
      </c>
      <c r="M233" s="138" t="s">
        <v>230</v>
      </c>
    </row>
    <row r="234" spans="11:13">
      <c r="K234" s="137" t="s">
        <v>313</v>
      </c>
      <c r="L234" s="137" t="s">
        <v>314</v>
      </c>
      <c r="M234" s="138" t="s">
        <v>312</v>
      </c>
    </row>
    <row r="235" spans="11:13">
      <c r="K235" s="137" t="s">
        <v>316</v>
      </c>
      <c r="L235" s="137" t="s">
        <v>317</v>
      </c>
      <c r="M235" s="138" t="s">
        <v>315</v>
      </c>
    </row>
    <row r="236" spans="11:13">
      <c r="K236" s="137" t="s">
        <v>319</v>
      </c>
      <c r="L236" s="137" t="s">
        <v>320</v>
      </c>
      <c r="M236" s="138" t="s">
        <v>318</v>
      </c>
    </row>
    <row r="237" spans="11:13">
      <c r="K237" s="137" t="s">
        <v>322</v>
      </c>
      <c r="L237" s="137" t="s">
        <v>323</v>
      </c>
      <c r="M237" s="138" t="s">
        <v>321</v>
      </c>
    </row>
    <row r="238" spans="11:13">
      <c r="K238" s="137" t="s">
        <v>325</v>
      </c>
      <c r="L238" s="137" t="s">
        <v>326</v>
      </c>
      <c r="M238" s="138" t="s">
        <v>324</v>
      </c>
    </row>
    <row r="239" spans="11:13">
      <c r="K239" s="137" t="s">
        <v>328</v>
      </c>
      <c r="L239" s="137" t="s">
        <v>329</v>
      </c>
      <c r="M239" s="138" t="s">
        <v>327</v>
      </c>
    </row>
    <row r="240" spans="11:13">
      <c r="K240" s="137" t="s">
        <v>331</v>
      </c>
      <c r="L240" s="137" t="s">
        <v>332</v>
      </c>
      <c r="M240" s="138" t="s">
        <v>330</v>
      </c>
    </row>
    <row r="241" spans="11:13">
      <c r="K241" s="137" t="s">
        <v>1090</v>
      </c>
      <c r="L241" s="137" t="s">
        <v>1282</v>
      </c>
      <c r="M241" s="138" t="s">
        <v>475</v>
      </c>
    </row>
    <row r="242" spans="11:13">
      <c r="K242" s="137" t="s">
        <v>476</v>
      </c>
      <c r="L242" s="137" t="s">
        <v>477</v>
      </c>
      <c r="M242" s="138" t="s">
        <v>333</v>
      </c>
    </row>
    <row r="243" spans="11:13">
      <c r="K243" s="137" t="s">
        <v>334</v>
      </c>
      <c r="L243" s="137" t="s">
        <v>335</v>
      </c>
      <c r="M243" s="138" t="s">
        <v>336</v>
      </c>
    </row>
    <row r="244" spans="11:13">
      <c r="K244" s="137" t="s">
        <v>1069</v>
      </c>
      <c r="L244" s="137" t="s">
        <v>337</v>
      </c>
      <c r="M244" s="138" t="s">
        <v>478</v>
      </c>
    </row>
    <row r="245" spans="11:13">
      <c r="K245" s="137" t="s">
        <v>1070</v>
      </c>
      <c r="L245" s="137" t="s">
        <v>479</v>
      </c>
      <c r="M245" s="138" t="s">
        <v>338</v>
      </c>
    </row>
    <row r="246" spans="11:13">
      <c r="K246" s="137" t="s">
        <v>1071</v>
      </c>
      <c r="L246" s="137" t="s">
        <v>339</v>
      </c>
      <c r="M246" s="138" t="s">
        <v>340</v>
      </c>
    </row>
    <row r="247" spans="11:13">
      <c r="K247" s="137" t="s">
        <v>1072</v>
      </c>
      <c r="L247" s="137" t="s">
        <v>341</v>
      </c>
      <c r="M247" s="138" t="s">
        <v>342</v>
      </c>
    </row>
    <row r="248" spans="11:13">
      <c r="K248" s="137" t="s">
        <v>1073</v>
      </c>
      <c r="L248" s="137" t="s">
        <v>343</v>
      </c>
      <c r="M248" s="138" t="s">
        <v>344</v>
      </c>
    </row>
    <row r="249" spans="11:13">
      <c r="K249" s="137" t="s">
        <v>345</v>
      </c>
      <c r="L249" s="137" t="s">
        <v>346</v>
      </c>
      <c r="M249" s="138" t="s">
        <v>480</v>
      </c>
    </row>
    <row r="250" spans="11:13">
      <c r="K250" s="137" t="s">
        <v>481</v>
      </c>
      <c r="L250" s="137" t="s">
        <v>1283</v>
      </c>
      <c r="M250" s="138" t="s">
        <v>304</v>
      </c>
    </row>
    <row r="251" spans="11:13">
      <c r="K251" s="137" t="s">
        <v>305</v>
      </c>
      <c r="L251" s="137" t="s">
        <v>306</v>
      </c>
      <c r="M251" s="138" t="s">
        <v>307</v>
      </c>
    </row>
    <row r="252" spans="11:13">
      <c r="K252" s="137" t="s">
        <v>308</v>
      </c>
      <c r="L252" s="137" t="s">
        <v>309</v>
      </c>
      <c r="M252" s="138" t="s">
        <v>310</v>
      </c>
    </row>
    <row r="253" spans="11:13">
      <c r="K253" s="137" t="s">
        <v>1284</v>
      </c>
      <c r="L253" s="137" t="s">
        <v>311</v>
      </c>
      <c r="M253" s="138" t="s">
        <v>347</v>
      </c>
    </row>
    <row r="254" spans="11:13">
      <c r="K254" s="137" t="s">
        <v>1074</v>
      </c>
      <c r="L254" s="137" t="s">
        <v>1285</v>
      </c>
      <c r="M254" s="138" t="s">
        <v>350</v>
      </c>
    </row>
    <row r="255" spans="11:13">
      <c r="K255" s="137" t="s">
        <v>348</v>
      </c>
      <c r="L255" s="137" t="s">
        <v>349</v>
      </c>
      <c r="M255" s="138" t="s">
        <v>353</v>
      </c>
    </row>
    <row r="256" spans="11:13">
      <c r="K256" s="137" t="s">
        <v>351</v>
      </c>
      <c r="L256" s="137" t="s">
        <v>352</v>
      </c>
      <c r="M256" s="138" t="s">
        <v>356</v>
      </c>
    </row>
    <row r="257" spans="11:13">
      <c r="K257" s="137" t="s">
        <v>354</v>
      </c>
      <c r="L257" s="137" t="s">
        <v>355</v>
      </c>
      <c r="M257" s="138" t="s">
        <v>359</v>
      </c>
    </row>
    <row r="258" spans="11:13">
      <c r="K258" s="137" t="s">
        <v>357</v>
      </c>
      <c r="L258" s="137" t="s">
        <v>358</v>
      </c>
      <c r="M258" s="138" t="s">
        <v>362</v>
      </c>
    </row>
    <row r="259" spans="11:13">
      <c r="K259" s="137" t="s">
        <v>1091</v>
      </c>
      <c r="L259" s="137" t="s">
        <v>1286</v>
      </c>
      <c r="M259" s="138" t="s">
        <v>364</v>
      </c>
    </row>
    <row r="260" spans="11:13">
      <c r="K260" s="137" t="s">
        <v>360</v>
      </c>
      <c r="L260" s="137" t="s">
        <v>361</v>
      </c>
      <c r="M260" s="138" t="s">
        <v>366</v>
      </c>
    </row>
    <row r="261" spans="11:13">
      <c r="K261" s="137" t="s">
        <v>1075</v>
      </c>
      <c r="L261" s="137" t="s">
        <v>363</v>
      </c>
      <c r="M261" s="138" t="s">
        <v>368</v>
      </c>
    </row>
    <row r="262" spans="11:13">
      <c r="K262" s="137" t="s">
        <v>1076</v>
      </c>
      <c r="L262" s="137" t="s">
        <v>365</v>
      </c>
      <c r="M262" s="138" t="s">
        <v>482</v>
      </c>
    </row>
    <row r="263" spans="11:13">
      <c r="K263" s="137" t="s">
        <v>1077</v>
      </c>
      <c r="L263" s="137" t="s">
        <v>367</v>
      </c>
      <c r="M263" s="138" t="s">
        <v>371</v>
      </c>
    </row>
    <row r="264" spans="11:13">
      <c r="K264" s="137" t="s">
        <v>369</v>
      </c>
      <c r="L264" s="137" t="s">
        <v>370</v>
      </c>
      <c r="M264" s="138" t="s">
        <v>374</v>
      </c>
    </row>
    <row r="265" spans="11:13">
      <c r="K265" s="137" t="s">
        <v>483</v>
      </c>
      <c r="L265" s="137" t="s">
        <v>484</v>
      </c>
      <c r="M265" s="138" t="s">
        <v>376</v>
      </c>
    </row>
    <row r="266" spans="11:13">
      <c r="K266" s="137" t="s">
        <v>1092</v>
      </c>
      <c r="L266" s="137" t="s">
        <v>1287</v>
      </c>
      <c r="M266" s="138" t="s">
        <v>378</v>
      </c>
    </row>
    <row r="267" spans="11:13">
      <c r="K267" s="137" t="s">
        <v>372</v>
      </c>
      <c r="L267" s="137" t="s">
        <v>373</v>
      </c>
      <c r="M267" s="138" t="s">
        <v>381</v>
      </c>
    </row>
    <row r="268" spans="11:13">
      <c r="K268" s="137" t="s">
        <v>1078</v>
      </c>
      <c r="L268" s="137" t="s">
        <v>375</v>
      </c>
      <c r="M268" s="138" t="s">
        <v>395</v>
      </c>
    </row>
    <row r="269" spans="11:13">
      <c r="K269" s="137" t="s">
        <v>1079</v>
      </c>
      <c r="L269" s="137" t="s">
        <v>377</v>
      </c>
      <c r="M269" s="138" t="s">
        <v>383</v>
      </c>
    </row>
    <row r="270" spans="11:13">
      <c r="K270" s="137" t="s">
        <v>379</v>
      </c>
      <c r="L270" s="137" t="s">
        <v>380</v>
      </c>
      <c r="M270" s="138" t="s">
        <v>385</v>
      </c>
    </row>
    <row r="271" spans="11:13">
      <c r="K271" s="137" t="s">
        <v>1288</v>
      </c>
      <c r="L271" s="137" t="s">
        <v>382</v>
      </c>
      <c r="M271" s="138" t="s">
        <v>387</v>
      </c>
    </row>
    <row r="272" spans="11:13">
      <c r="K272" s="137" t="s">
        <v>1093</v>
      </c>
      <c r="L272" s="137" t="s">
        <v>1289</v>
      </c>
      <c r="M272" s="138" t="s">
        <v>390</v>
      </c>
    </row>
    <row r="273" spans="11:13">
      <c r="K273" s="137" t="s">
        <v>1080</v>
      </c>
      <c r="L273" s="137" t="s">
        <v>396</v>
      </c>
      <c r="M273" s="138" t="s">
        <v>485</v>
      </c>
    </row>
    <row r="274" spans="11:13">
      <c r="K274" s="137" t="s">
        <v>1081</v>
      </c>
      <c r="L274" s="137" t="s">
        <v>384</v>
      </c>
      <c r="M274" s="138" t="s">
        <v>392</v>
      </c>
    </row>
    <row r="275" spans="11:13">
      <c r="K275" s="137" t="s">
        <v>1290</v>
      </c>
      <c r="L275" s="137" t="s">
        <v>386</v>
      </c>
      <c r="M275" s="138" t="s">
        <v>397</v>
      </c>
    </row>
    <row r="276" spans="11:13">
      <c r="K276" s="137" t="s">
        <v>1375</v>
      </c>
      <c r="L276" s="137" t="s">
        <v>1481</v>
      </c>
      <c r="M276" s="138" t="s">
        <v>400</v>
      </c>
    </row>
    <row r="277" spans="11:13">
      <c r="K277" s="137" t="s">
        <v>388</v>
      </c>
      <c r="L277" s="137" t="s">
        <v>389</v>
      </c>
      <c r="M277" s="138" t="s">
        <v>402</v>
      </c>
    </row>
    <row r="278" spans="11:13">
      <c r="K278" s="137" t="s">
        <v>1291</v>
      </c>
      <c r="L278" s="137" t="s">
        <v>391</v>
      </c>
      <c r="M278" s="138" t="s">
        <v>486</v>
      </c>
    </row>
    <row r="279" spans="11:13">
      <c r="K279" s="137" t="s">
        <v>393</v>
      </c>
      <c r="L279" s="137" t="s">
        <v>394</v>
      </c>
      <c r="M279" s="138" t="s">
        <v>405</v>
      </c>
    </row>
    <row r="280" spans="11:13">
      <c r="K280" s="137" t="s">
        <v>398</v>
      </c>
      <c r="L280" s="137" t="s">
        <v>399</v>
      </c>
      <c r="M280" s="138" t="s">
        <v>260</v>
      </c>
    </row>
    <row r="281" spans="11:13">
      <c r="K281" s="137" t="s">
        <v>1082</v>
      </c>
      <c r="L281" s="137" t="s">
        <v>401</v>
      </c>
      <c r="M281" s="138" t="s">
        <v>263</v>
      </c>
    </row>
    <row r="282" spans="11:13">
      <c r="K282" s="137" t="s">
        <v>1094</v>
      </c>
      <c r="L282" s="137" t="s">
        <v>1292</v>
      </c>
      <c r="M282" s="138" t="s">
        <v>266</v>
      </c>
    </row>
    <row r="283" spans="11:13">
      <c r="K283" s="137" t="s">
        <v>1293</v>
      </c>
      <c r="L283" s="137" t="s">
        <v>1294</v>
      </c>
      <c r="M283" s="138" t="s">
        <v>269</v>
      </c>
    </row>
    <row r="284" spans="11:13">
      <c r="K284" s="137" t="s">
        <v>1095</v>
      </c>
      <c r="L284" s="137" t="s">
        <v>1295</v>
      </c>
      <c r="M284" s="138" t="s">
        <v>272</v>
      </c>
    </row>
    <row r="285" spans="11:13">
      <c r="K285" s="137" t="s">
        <v>1096</v>
      </c>
      <c r="L285" s="137" t="s">
        <v>1296</v>
      </c>
      <c r="M285" s="138" t="s">
        <v>275</v>
      </c>
    </row>
    <row r="286" spans="11:13">
      <c r="K286" s="137" t="s">
        <v>403</v>
      </c>
      <c r="L286" s="137" t="s">
        <v>404</v>
      </c>
      <c r="M286" s="138" t="s">
        <v>278</v>
      </c>
    </row>
    <row r="287" spans="11:13">
      <c r="K287" s="137" t="s">
        <v>487</v>
      </c>
      <c r="L287" s="137" t="s">
        <v>488</v>
      </c>
      <c r="M287" s="138" t="s">
        <v>281</v>
      </c>
    </row>
    <row r="288" spans="11:13">
      <c r="K288" s="137" t="s">
        <v>406</v>
      </c>
      <c r="L288" s="137" t="s">
        <v>407</v>
      </c>
      <c r="M288" s="138" t="s">
        <v>288</v>
      </c>
    </row>
    <row r="289" spans="11:13">
      <c r="K289" s="137" t="s">
        <v>1097</v>
      </c>
      <c r="L289" s="137" t="s">
        <v>1297</v>
      </c>
      <c r="M289" s="138" t="s">
        <v>280</v>
      </c>
    </row>
    <row r="290" spans="11:13">
      <c r="K290" s="137" t="s">
        <v>1098</v>
      </c>
      <c r="L290" s="137" t="s">
        <v>1298</v>
      </c>
      <c r="M290" s="138" t="s">
        <v>287</v>
      </c>
    </row>
    <row r="291" spans="11:13">
      <c r="K291" s="137" t="s">
        <v>1099</v>
      </c>
      <c r="L291" s="137" t="s">
        <v>1299</v>
      </c>
      <c r="M291" s="138" t="s">
        <v>286</v>
      </c>
    </row>
    <row r="292" spans="11:13">
      <c r="K292" s="137" t="s">
        <v>261</v>
      </c>
      <c r="L292" s="137" t="s">
        <v>262</v>
      </c>
      <c r="M292" s="138" t="s">
        <v>283</v>
      </c>
    </row>
    <row r="293" spans="11:13">
      <c r="K293" s="137" t="s">
        <v>264</v>
      </c>
      <c r="L293" s="137" t="s">
        <v>265</v>
      </c>
      <c r="M293" s="138" t="s">
        <v>290</v>
      </c>
    </row>
    <row r="294" spans="11:13">
      <c r="K294" s="137" t="s">
        <v>267</v>
      </c>
      <c r="L294" s="137" t="s">
        <v>268</v>
      </c>
      <c r="M294" s="138" t="s">
        <v>293</v>
      </c>
    </row>
    <row r="295" spans="11:13">
      <c r="K295" s="137" t="s">
        <v>270</v>
      </c>
      <c r="L295" s="137" t="s">
        <v>271</v>
      </c>
      <c r="M295" s="138" t="s">
        <v>302</v>
      </c>
    </row>
    <row r="296" spans="11:13">
      <c r="K296" s="137" t="s">
        <v>273</v>
      </c>
      <c r="L296" s="137" t="s">
        <v>274</v>
      </c>
      <c r="M296" s="138" t="s">
        <v>299</v>
      </c>
    </row>
    <row r="297" spans="11:13">
      <c r="K297" s="137" t="s">
        <v>276</v>
      </c>
      <c r="L297" s="137" t="s">
        <v>277</v>
      </c>
      <c r="M297" s="138" t="s">
        <v>474</v>
      </c>
    </row>
    <row r="298" spans="11:13">
      <c r="K298" s="137" t="s">
        <v>1100</v>
      </c>
      <c r="L298" s="137" t="s">
        <v>1300</v>
      </c>
      <c r="M298" s="138" t="s">
        <v>296</v>
      </c>
    </row>
    <row r="299" spans="11:13">
      <c r="K299" s="137" t="s">
        <v>1301</v>
      </c>
      <c r="L299" s="137" t="s">
        <v>279</v>
      </c>
      <c r="M299" s="138" t="s">
        <v>408</v>
      </c>
    </row>
    <row r="300" spans="11:13">
      <c r="K300" s="137" t="s">
        <v>1302</v>
      </c>
      <c r="L300" s="137" t="s">
        <v>282</v>
      </c>
      <c r="M300" s="138" t="s">
        <v>411</v>
      </c>
    </row>
    <row r="301" spans="11:13">
      <c r="K301" s="137" t="s">
        <v>1303</v>
      </c>
      <c r="L301" s="137" t="s">
        <v>289</v>
      </c>
      <c r="M301" s="138" t="s">
        <v>414</v>
      </c>
    </row>
    <row r="302" spans="11:13">
      <c r="K302" s="137" t="s">
        <v>1101</v>
      </c>
      <c r="L302" s="137" t="s">
        <v>1304</v>
      </c>
      <c r="M302" s="138" t="s">
        <v>417</v>
      </c>
    </row>
    <row r="303" spans="11:13">
      <c r="K303" s="137" t="s">
        <v>1305</v>
      </c>
      <c r="L303" s="137" t="s">
        <v>1306</v>
      </c>
      <c r="M303" s="138" t="s">
        <v>420</v>
      </c>
    </row>
    <row r="304" spans="11:13">
      <c r="K304" s="137" t="s">
        <v>284</v>
      </c>
      <c r="L304" s="137" t="s">
        <v>285</v>
      </c>
      <c r="M304" s="138" t="s">
        <v>423</v>
      </c>
    </row>
    <row r="305" spans="11:13">
      <c r="K305" s="137" t="s">
        <v>291</v>
      </c>
      <c r="L305" s="137" t="s">
        <v>292</v>
      </c>
      <c r="M305" s="138" t="s">
        <v>425</v>
      </c>
    </row>
    <row r="306" spans="11:13">
      <c r="K306" s="137" t="s">
        <v>294</v>
      </c>
      <c r="L306" s="137" t="s">
        <v>295</v>
      </c>
      <c r="M306" s="138" t="s">
        <v>491</v>
      </c>
    </row>
    <row r="307" spans="11:13">
      <c r="K307" s="137" t="s">
        <v>1307</v>
      </c>
      <c r="L307" s="137" t="s">
        <v>303</v>
      </c>
      <c r="M307" s="138" t="s">
        <v>451</v>
      </c>
    </row>
    <row r="308" spans="11:13">
      <c r="K308" s="137" t="s">
        <v>300</v>
      </c>
      <c r="L308" s="137" t="s">
        <v>301</v>
      </c>
      <c r="M308" s="138" t="s">
        <v>462</v>
      </c>
    </row>
    <row r="309" spans="11:13">
      <c r="K309" s="137" t="s">
        <v>1308</v>
      </c>
      <c r="L309" s="137" t="s">
        <v>1309</v>
      </c>
      <c r="M309" s="138" t="s">
        <v>453</v>
      </c>
    </row>
    <row r="310" spans="11:13">
      <c r="K310" s="137" t="s">
        <v>297</v>
      </c>
      <c r="L310" s="137" t="s">
        <v>298</v>
      </c>
      <c r="M310" s="138" t="s">
        <v>457</v>
      </c>
    </row>
    <row r="311" spans="11:13">
      <c r="K311" s="137" t="s">
        <v>409</v>
      </c>
      <c r="L311" s="137" t="s">
        <v>410</v>
      </c>
      <c r="M311" s="138" t="s">
        <v>460</v>
      </c>
    </row>
    <row r="312" spans="11:13">
      <c r="K312" s="137" t="s">
        <v>412</v>
      </c>
      <c r="L312" s="137" t="s">
        <v>413</v>
      </c>
      <c r="M312" s="138" t="s">
        <v>455</v>
      </c>
    </row>
    <row r="313" spans="11:13">
      <c r="K313" s="137" t="s">
        <v>415</v>
      </c>
      <c r="L313" s="137" t="s">
        <v>416</v>
      </c>
      <c r="M313" s="138" t="s">
        <v>427</v>
      </c>
    </row>
    <row r="314" spans="11:13">
      <c r="K314" s="137" t="s">
        <v>418</v>
      </c>
      <c r="L314" s="137" t="s">
        <v>419</v>
      </c>
      <c r="M314" s="138" t="s">
        <v>430</v>
      </c>
    </row>
    <row r="315" spans="11:13">
      <c r="K315" s="137" t="s">
        <v>421</v>
      </c>
      <c r="L315" s="137" t="s">
        <v>422</v>
      </c>
      <c r="M315" s="138" t="s">
        <v>433</v>
      </c>
    </row>
    <row r="316" spans="11:13">
      <c r="K316" s="137" t="s">
        <v>1083</v>
      </c>
      <c r="L316" s="137" t="s">
        <v>424</v>
      </c>
      <c r="M316" s="138" t="s">
        <v>436</v>
      </c>
    </row>
    <row r="317" spans="11:13">
      <c r="K317" s="137" t="s">
        <v>1084</v>
      </c>
      <c r="L317" s="137" t="s">
        <v>426</v>
      </c>
      <c r="M317" s="138" t="s">
        <v>439</v>
      </c>
    </row>
    <row r="318" spans="11:13">
      <c r="K318" s="137" t="s">
        <v>1085</v>
      </c>
      <c r="L318" s="137" t="s">
        <v>492</v>
      </c>
      <c r="M318" s="138" t="s">
        <v>489</v>
      </c>
    </row>
    <row r="319" spans="11:13">
      <c r="K319" s="137" t="s">
        <v>1086</v>
      </c>
      <c r="L319" s="137" t="s">
        <v>452</v>
      </c>
      <c r="M319" s="138" t="s">
        <v>442</v>
      </c>
    </row>
    <row r="320" spans="11:13">
      <c r="K320" s="137" t="s">
        <v>1377</v>
      </c>
      <c r="L320" s="137" t="s">
        <v>463</v>
      </c>
      <c r="M320" s="138" t="s">
        <v>444</v>
      </c>
    </row>
    <row r="321" spans="11:13">
      <c r="K321" s="137" t="s">
        <v>1087</v>
      </c>
      <c r="L321" s="137" t="s">
        <v>454</v>
      </c>
      <c r="M321" s="138" t="s">
        <v>449</v>
      </c>
    </row>
    <row r="322" spans="11:13">
      <c r="K322" s="137" t="s">
        <v>458</v>
      </c>
      <c r="L322" s="137" t="s">
        <v>459</v>
      </c>
      <c r="M322" s="138" t="s">
        <v>446</v>
      </c>
    </row>
    <row r="323" spans="11:13">
      <c r="K323" s="137" t="s">
        <v>1088</v>
      </c>
      <c r="L323" s="137" t="s">
        <v>461</v>
      </c>
      <c r="M323" s="138" t="s">
        <v>1102</v>
      </c>
    </row>
    <row r="324" spans="11:13">
      <c r="K324" s="137" t="s">
        <v>1089</v>
      </c>
      <c r="L324" s="137" t="s">
        <v>456</v>
      </c>
      <c r="M324" s="138" t="s">
        <v>1103</v>
      </c>
    </row>
    <row r="325" spans="11:13">
      <c r="K325" s="137" t="s">
        <v>428</v>
      </c>
      <c r="L325" s="137" t="s">
        <v>429</v>
      </c>
      <c r="M325" s="138" t="s">
        <v>1104</v>
      </c>
    </row>
    <row r="326" spans="11:13">
      <c r="K326" s="137" t="s">
        <v>431</v>
      </c>
      <c r="L326" s="137" t="s">
        <v>432</v>
      </c>
      <c r="M326" s="138" t="s">
        <v>1105</v>
      </c>
    </row>
    <row r="327" spans="11:13">
      <c r="K327" s="137" t="s">
        <v>434</v>
      </c>
      <c r="L327" s="137" t="s">
        <v>435</v>
      </c>
      <c r="M327" s="138" t="s">
        <v>1106</v>
      </c>
    </row>
    <row r="328" spans="11:13">
      <c r="K328" s="137" t="s">
        <v>437</v>
      </c>
      <c r="L328" s="137" t="s">
        <v>438</v>
      </c>
      <c r="M328" s="138" t="s">
        <v>1107</v>
      </c>
    </row>
    <row r="329" spans="11:13">
      <c r="K329" s="137" t="s">
        <v>440</v>
      </c>
      <c r="L329" s="137" t="s">
        <v>441</v>
      </c>
      <c r="M329" s="138" t="s">
        <v>1108</v>
      </c>
    </row>
    <row r="330" spans="11:13">
      <c r="K330" s="137" t="s">
        <v>1311</v>
      </c>
      <c r="L330" s="137" t="s">
        <v>490</v>
      </c>
      <c r="M330" s="138" t="s">
        <v>1109</v>
      </c>
    </row>
    <row r="331" spans="11:13">
      <c r="K331" s="137" t="s">
        <v>1312</v>
      </c>
      <c r="L331" s="137" t="s">
        <v>443</v>
      </c>
      <c r="M331" s="138" t="s">
        <v>1110</v>
      </c>
    </row>
    <row r="332" spans="11:13">
      <c r="K332" s="137" t="s">
        <v>1313</v>
      </c>
      <c r="L332" s="137" t="s">
        <v>445</v>
      </c>
      <c r="M332" s="138" t="s">
        <v>1111</v>
      </c>
    </row>
    <row r="333" spans="11:13">
      <c r="K333" s="137" t="s">
        <v>447</v>
      </c>
      <c r="L333" s="137" t="s">
        <v>448</v>
      </c>
      <c r="M333" s="138" t="s">
        <v>1112</v>
      </c>
    </row>
    <row r="334" spans="11:13">
      <c r="K334" s="137" t="s">
        <v>1314</v>
      </c>
      <c r="L334" s="137" t="s">
        <v>450</v>
      </c>
      <c r="M334" s="138" t="s">
        <v>1378</v>
      </c>
    </row>
    <row r="335" spans="11:13">
      <c r="K335" s="137" t="s">
        <v>1379</v>
      </c>
      <c r="L335" s="137" t="s">
        <v>1482</v>
      </c>
      <c r="M335" s="138" t="s">
        <v>1483</v>
      </c>
    </row>
    <row r="336" spans="11:13">
      <c r="K336" s="137" t="s">
        <v>1382</v>
      </c>
      <c r="L336" s="137" t="s">
        <v>1484</v>
      </c>
      <c r="M336" s="138" t="s">
        <v>1485</v>
      </c>
    </row>
    <row r="337" spans="11:14">
      <c r="K337" s="137" t="s">
        <v>949</v>
      </c>
      <c r="L337" s="137" t="s">
        <v>1004</v>
      </c>
      <c r="M337" s="138" t="s">
        <v>1486</v>
      </c>
    </row>
    <row r="338" spans="11:14">
      <c r="K338" s="137" t="s">
        <v>1065</v>
      </c>
      <c r="L338" s="137" t="s">
        <v>1005</v>
      </c>
      <c r="M338" s="138" t="s">
        <v>1487</v>
      </c>
    </row>
    <row r="339" spans="11:14">
      <c r="K339" s="137" t="s">
        <v>950</v>
      </c>
      <c r="L339" s="137" t="s">
        <v>1006</v>
      </c>
      <c r="M339" s="138" t="s">
        <v>1488</v>
      </c>
    </row>
    <row r="340" spans="11:14">
      <c r="K340" s="137" t="s">
        <v>91</v>
      </c>
      <c r="L340" s="137" t="s">
        <v>92</v>
      </c>
      <c r="M340" s="138" t="s">
        <v>1489</v>
      </c>
    </row>
    <row r="341" spans="11:14">
      <c r="K341" s="137" t="s">
        <v>954</v>
      </c>
      <c r="L341" s="137" t="s">
        <v>1007</v>
      </c>
      <c r="M341" s="138" t="s">
        <v>1490</v>
      </c>
    </row>
    <row r="342" spans="11:14">
      <c r="K342" s="137" t="s">
        <v>955</v>
      </c>
      <c r="L342" s="137" t="s">
        <v>1008</v>
      </c>
      <c r="M342" s="138" t="s">
        <v>1491</v>
      </c>
    </row>
    <row r="343" spans="11:14">
      <c r="K343" s="137" t="s">
        <v>956</v>
      </c>
      <c r="L343" s="137" t="s">
        <v>1009</v>
      </c>
      <c r="M343" s="138" t="s">
        <v>1492</v>
      </c>
    </row>
    <row r="344" spans="11:14">
      <c r="K344" s="137" t="s">
        <v>1392</v>
      </c>
      <c r="L344" s="137" t="s">
        <v>1493</v>
      </c>
      <c r="M344" s="138" t="s">
        <v>1494</v>
      </c>
    </row>
    <row r="345" spans="11:14">
      <c r="K345" s="137" t="s">
        <v>969</v>
      </c>
      <c r="L345" s="137" t="s">
        <v>1010</v>
      </c>
      <c r="M345" s="138" t="s">
        <v>1495</v>
      </c>
      <c r="N345"/>
    </row>
    <row r="346" spans="11:14">
      <c r="K346" s="137" t="s">
        <v>985</v>
      </c>
      <c r="L346" s="137" t="s">
        <v>1011</v>
      </c>
      <c r="M346" s="138" t="s">
        <v>1496</v>
      </c>
      <c r="N346"/>
    </row>
    <row r="347" spans="11:14">
      <c r="K347" s="137" t="s">
        <v>981</v>
      </c>
      <c r="L347" s="137" t="s">
        <v>1012</v>
      </c>
      <c r="M347" s="138" t="s">
        <v>1497</v>
      </c>
      <c r="N347"/>
    </row>
    <row r="348" spans="11:14">
      <c r="K348" s="137" t="s">
        <v>982</v>
      </c>
      <c r="L348" s="137" t="s">
        <v>1013</v>
      </c>
      <c r="M348" s="138" t="s">
        <v>1498</v>
      </c>
      <c r="N348"/>
    </row>
    <row r="349" spans="11:14">
      <c r="K349" s="137" t="s">
        <v>1315</v>
      </c>
      <c r="L349" s="137" t="s">
        <v>1316</v>
      </c>
      <c r="M349" s="138" t="s">
        <v>1499</v>
      </c>
      <c r="N349"/>
    </row>
    <row r="350" spans="11:14">
      <c r="K350" s="137" t="s">
        <v>989</v>
      </c>
      <c r="L350" s="137" t="s">
        <v>1014</v>
      </c>
      <c r="M350" s="138" t="s">
        <v>1500</v>
      </c>
      <c r="N350"/>
    </row>
    <row r="351" spans="11:14">
      <c r="K351" s="137" t="s">
        <v>996</v>
      </c>
      <c r="L351" s="137" t="s">
        <v>1015</v>
      </c>
      <c r="M351" s="138" t="s">
        <v>1501</v>
      </c>
      <c r="N351"/>
    </row>
    <row r="352" spans="11:14">
      <c r="K352" s="137" t="s">
        <v>999</v>
      </c>
      <c r="L352" s="137" t="s">
        <v>1016</v>
      </c>
      <c r="M352" s="138" t="s">
        <v>1502</v>
      </c>
      <c r="N352"/>
    </row>
    <row r="353" spans="11:14">
      <c r="K353" s="137" t="s">
        <v>1002</v>
      </c>
      <c r="L353" s="137" t="s">
        <v>1017</v>
      </c>
      <c r="M353" s="138" t="s">
        <v>1503</v>
      </c>
      <c r="N353"/>
    </row>
    <row r="354" spans="11:14">
      <c r="K354" s="137" t="s">
        <v>997</v>
      </c>
      <c r="L354" s="137" t="s">
        <v>1018</v>
      </c>
      <c r="M354" s="138" t="s">
        <v>1504</v>
      </c>
      <c r="N354"/>
    </row>
    <row r="355" spans="11:14">
      <c r="K355" s="137" t="s">
        <v>958</v>
      </c>
      <c r="L355" s="137" t="s">
        <v>1019</v>
      </c>
      <c r="M355" s="138" t="s">
        <v>1505</v>
      </c>
    </row>
    <row r="356" spans="11:14">
      <c r="K356" s="137" t="s">
        <v>947</v>
      </c>
      <c r="L356" s="137" t="s">
        <v>1020</v>
      </c>
      <c r="M356" s="138" t="s">
        <v>1506</v>
      </c>
    </row>
    <row r="357" spans="11:14">
      <c r="K357" s="137" t="s">
        <v>948</v>
      </c>
      <c r="L357" s="137" t="s">
        <v>1021</v>
      </c>
      <c r="M357" s="138" t="s">
        <v>1507</v>
      </c>
    </row>
    <row r="358" spans="11:14">
      <c r="K358" s="137" t="s">
        <v>1063</v>
      </c>
      <c r="L358" s="137" t="s">
        <v>1022</v>
      </c>
      <c r="M358" s="138" t="s">
        <v>1508</v>
      </c>
    </row>
    <row r="359" spans="11:14">
      <c r="K359" s="137" t="s">
        <v>1409</v>
      </c>
      <c r="L359" s="137" t="s">
        <v>1509</v>
      </c>
      <c r="M359" s="138" t="s">
        <v>1510</v>
      </c>
    </row>
    <row r="360" spans="11:14">
      <c r="K360" s="137" t="s">
        <v>1064</v>
      </c>
      <c r="L360" s="137" t="s">
        <v>1023</v>
      </c>
      <c r="M360" s="138" t="s">
        <v>1511</v>
      </c>
    </row>
    <row r="361" spans="11:14">
      <c r="K361" s="137" t="s">
        <v>957</v>
      </c>
      <c r="L361" s="137" t="s">
        <v>1024</v>
      </c>
      <c r="M361" s="138" t="s">
        <v>1512</v>
      </c>
    </row>
    <row r="362" spans="11:14">
      <c r="K362" s="137" t="s">
        <v>1317</v>
      </c>
      <c r="L362" s="137" t="s">
        <v>1318</v>
      </c>
      <c r="M362" s="138" t="s">
        <v>1513</v>
      </c>
    </row>
    <row r="363" spans="11:14">
      <c r="K363" s="137" t="s">
        <v>962</v>
      </c>
      <c r="L363" s="137" t="s">
        <v>1025</v>
      </c>
      <c r="M363" s="138" t="s">
        <v>1514</v>
      </c>
    </row>
    <row r="364" spans="11:14">
      <c r="K364" s="137" t="s">
        <v>959</v>
      </c>
      <c r="L364" s="137" t="s">
        <v>1026</v>
      </c>
      <c r="M364" s="138" t="s">
        <v>1515</v>
      </c>
    </row>
    <row r="365" spans="11:14">
      <c r="K365" s="137" t="s">
        <v>1417</v>
      </c>
      <c r="L365" s="137" t="s">
        <v>1516</v>
      </c>
      <c r="M365" s="138" t="s">
        <v>1517</v>
      </c>
    </row>
    <row r="366" spans="11:14">
      <c r="K366" s="137" t="s">
        <v>970</v>
      </c>
      <c r="L366" s="137" t="s">
        <v>1027</v>
      </c>
      <c r="M366" s="138" t="s">
        <v>1518</v>
      </c>
    </row>
    <row r="367" spans="11:14">
      <c r="K367" s="137" t="s">
        <v>971</v>
      </c>
      <c r="L367" s="137" t="s">
        <v>1028</v>
      </c>
      <c r="M367" s="138" t="s">
        <v>1519</v>
      </c>
    </row>
    <row r="368" spans="11:14">
      <c r="K368" s="137" t="s">
        <v>972</v>
      </c>
      <c r="L368" s="137" t="s">
        <v>1029</v>
      </c>
      <c r="M368" s="138" t="s">
        <v>1520</v>
      </c>
    </row>
    <row r="369" spans="11:13">
      <c r="K369" s="137" t="s">
        <v>973</v>
      </c>
      <c r="L369" s="137" t="s">
        <v>1030</v>
      </c>
      <c r="M369" s="138" t="s">
        <v>1521</v>
      </c>
    </row>
    <row r="370" spans="11:13">
      <c r="K370" s="91" t="s">
        <v>1424</v>
      </c>
      <c r="L370" s="137" t="s">
        <v>1522</v>
      </c>
      <c r="M370" s="138" t="s">
        <v>1523</v>
      </c>
    </row>
    <row r="371" spans="11:13">
      <c r="K371" s="137" t="s">
        <v>974</v>
      </c>
      <c r="L371" s="137" t="s">
        <v>1031</v>
      </c>
      <c r="M371" s="138" t="s">
        <v>1524</v>
      </c>
    </row>
    <row r="372" spans="11:13">
      <c r="K372" s="137" t="s">
        <v>975</v>
      </c>
      <c r="L372" s="137" t="s">
        <v>1032</v>
      </c>
      <c r="M372" s="138" t="s">
        <v>1525</v>
      </c>
    </row>
    <row r="373" spans="11:13">
      <c r="K373" s="137" t="s">
        <v>968</v>
      </c>
      <c r="L373" s="137" t="s">
        <v>1033</v>
      </c>
      <c r="M373" s="138" t="s">
        <v>1526</v>
      </c>
    </row>
    <row r="374" spans="11:13">
      <c r="K374" s="137" t="s">
        <v>976</v>
      </c>
      <c r="L374" s="137" t="s">
        <v>1034</v>
      </c>
      <c r="M374" s="138" t="s">
        <v>1527</v>
      </c>
    </row>
    <row r="375" spans="11:13">
      <c r="K375" s="137" t="s">
        <v>961</v>
      </c>
      <c r="L375" s="137" t="s">
        <v>1035</v>
      </c>
      <c r="M375" s="138" t="s">
        <v>1528</v>
      </c>
    </row>
    <row r="376" spans="11:13">
      <c r="K376" s="137" t="s">
        <v>977</v>
      </c>
      <c r="L376" s="137" t="s">
        <v>1036</v>
      </c>
      <c r="M376" s="138" t="s">
        <v>1529</v>
      </c>
    </row>
    <row r="377" spans="11:13">
      <c r="K377" s="137" t="s">
        <v>978</v>
      </c>
      <c r="L377" s="137" t="s">
        <v>1037</v>
      </c>
      <c r="M377" s="138" t="s">
        <v>1530</v>
      </c>
    </row>
    <row r="378" spans="11:13">
      <c r="K378" s="137" t="s">
        <v>979</v>
      </c>
      <c r="L378" s="137" t="s">
        <v>1038</v>
      </c>
      <c r="M378" s="138" t="s">
        <v>1531</v>
      </c>
    </row>
    <row r="379" spans="11:13">
      <c r="K379" s="137" t="s">
        <v>980</v>
      </c>
      <c r="L379" s="137" t="s">
        <v>1039</v>
      </c>
      <c r="M379" s="138" t="s">
        <v>1532</v>
      </c>
    </row>
    <row r="380" spans="11:13">
      <c r="K380" s="137" t="s">
        <v>994</v>
      </c>
      <c r="L380" s="137" t="s">
        <v>1040</v>
      </c>
      <c r="M380" s="138" t="s">
        <v>1533</v>
      </c>
    </row>
    <row r="381" spans="11:13">
      <c r="K381" s="137" t="s">
        <v>983</v>
      </c>
      <c r="L381" s="137" t="s">
        <v>1041</v>
      </c>
      <c r="M381" s="138" t="s">
        <v>1534</v>
      </c>
    </row>
    <row r="382" spans="11:13">
      <c r="K382" s="137" t="s">
        <v>984</v>
      </c>
      <c r="L382" s="137" t="s">
        <v>1042</v>
      </c>
      <c r="M382" s="138" t="s">
        <v>1535</v>
      </c>
    </row>
    <row r="383" spans="11:13">
      <c r="K383" s="137" t="s">
        <v>986</v>
      </c>
      <c r="L383" s="137" t="s">
        <v>1043</v>
      </c>
      <c r="M383" s="138" t="s">
        <v>1536</v>
      </c>
    </row>
    <row r="384" spans="11:13">
      <c r="K384" s="137" t="s">
        <v>987</v>
      </c>
      <c r="L384" s="137" t="s">
        <v>1044</v>
      </c>
      <c r="M384" s="138" t="s">
        <v>1537</v>
      </c>
    </row>
    <row r="385" spans="11:13">
      <c r="K385" s="137" t="s">
        <v>963</v>
      </c>
      <c r="L385" s="137" t="s">
        <v>1045</v>
      </c>
      <c r="M385" s="138" t="s">
        <v>1538</v>
      </c>
    </row>
    <row r="386" spans="11:13">
      <c r="K386" s="137" t="s">
        <v>988</v>
      </c>
      <c r="L386" s="137" t="s">
        <v>1046</v>
      </c>
      <c r="M386" s="138" t="s">
        <v>1539</v>
      </c>
    </row>
    <row r="387" spans="11:13">
      <c r="K387" s="137" t="s">
        <v>1443</v>
      </c>
      <c r="L387" s="137" t="s">
        <v>1540</v>
      </c>
      <c r="M387" s="138" t="s">
        <v>1541</v>
      </c>
    </row>
    <row r="388" spans="11:13">
      <c r="K388" s="137" t="s">
        <v>995</v>
      </c>
      <c r="L388" s="137" t="s">
        <v>1047</v>
      </c>
      <c r="M388" s="138" t="s">
        <v>1542</v>
      </c>
    </row>
    <row r="389" spans="11:13">
      <c r="K389" s="137" t="s">
        <v>990</v>
      </c>
      <c r="L389" s="137" t="s">
        <v>1048</v>
      </c>
      <c r="M389" s="138" t="s">
        <v>1543</v>
      </c>
    </row>
    <row r="390" spans="11:13">
      <c r="K390" s="137" t="s">
        <v>991</v>
      </c>
      <c r="L390" s="137" t="s">
        <v>1049</v>
      </c>
      <c r="M390" s="138" t="s">
        <v>1544</v>
      </c>
    </row>
    <row r="391" spans="11:13">
      <c r="K391" s="137" t="s">
        <v>1319</v>
      </c>
      <c r="L391" s="137" t="s">
        <v>1320</v>
      </c>
      <c r="M391" s="138" t="s">
        <v>1545</v>
      </c>
    </row>
    <row r="392" spans="11:13">
      <c r="K392" s="137" t="s">
        <v>992</v>
      </c>
      <c r="L392" s="137" t="s">
        <v>1050</v>
      </c>
      <c r="M392" s="138" t="s">
        <v>1546</v>
      </c>
    </row>
    <row r="393" spans="11:13">
      <c r="K393" s="137" t="s">
        <v>966</v>
      </c>
      <c r="L393" s="137" t="s">
        <v>1051</v>
      </c>
      <c r="M393" s="138" t="s">
        <v>1547</v>
      </c>
    </row>
    <row r="394" spans="11:13">
      <c r="K394" s="137" t="s">
        <v>1000</v>
      </c>
      <c r="L394" s="137" t="s">
        <v>1052</v>
      </c>
      <c r="M394" s="138" t="s">
        <v>1548</v>
      </c>
    </row>
    <row r="395" spans="11:13">
      <c r="K395" s="137" t="s">
        <v>1001</v>
      </c>
      <c r="L395" s="137" t="s">
        <v>1053</v>
      </c>
      <c r="M395" s="138" t="s">
        <v>1549</v>
      </c>
    </row>
    <row r="396" spans="11:13">
      <c r="K396" s="137" t="s">
        <v>1321</v>
      </c>
      <c r="L396" s="137" t="s">
        <v>1322</v>
      </c>
      <c r="M396" s="138" t="s">
        <v>1550</v>
      </c>
    </row>
    <row r="397" spans="11:13">
      <c r="K397" s="137" t="s">
        <v>1003</v>
      </c>
      <c r="L397" s="137" t="s">
        <v>1054</v>
      </c>
      <c r="M397" s="138" t="s">
        <v>1551</v>
      </c>
    </row>
    <row r="398" spans="11:13">
      <c r="K398" s="137" t="s">
        <v>1456</v>
      </c>
      <c r="L398" s="137" t="s">
        <v>1552</v>
      </c>
      <c r="M398" s="138" t="s">
        <v>1553</v>
      </c>
    </row>
    <row r="399" spans="11:13">
      <c r="K399" s="137" t="s">
        <v>1323</v>
      </c>
      <c r="L399" s="137" t="s">
        <v>1324</v>
      </c>
      <c r="M399" s="138" t="s">
        <v>1554</v>
      </c>
    </row>
    <row r="400" spans="11:13">
      <c r="K400" s="137" t="s">
        <v>1460</v>
      </c>
      <c r="L400" s="137" t="s">
        <v>1555</v>
      </c>
      <c r="M400" s="138" t="s">
        <v>1556</v>
      </c>
    </row>
    <row r="401" spans="11:13">
      <c r="K401" s="137" t="s">
        <v>967</v>
      </c>
      <c r="L401" s="137" t="s">
        <v>1055</v>
      </c>
      <c r="M401" s="138" t="s">
        <v>1557</v>
      </c>
    </row>
    <row r="402" spans="11:13">
      <c r="K402" s="137" t="s">
        <v>1066</v>
      </c>
      <c r="L402" s="137" t="s">
        <v>1056</v>
      </c>
      <c r="M402" s="138" t="s">
        <v>1558</v>
      </c>
    </row>
    <row r="403" spans="11:13">
      <c r="K403" s="137" t="s">
        <v>960</v>
      </c>
      <c r="L403" s="137" t="s">
        <v>1057</v>
      </c>
      <c r="M403" s="138" t="s">
        <v>1559</v>
      </c>
    </row>
    <row r="404" spans="11:13">
      <c r="K404" s="137" t="s">
        <v>1466</v>
      </c>
      <c r="L404" s="137" t="s">
        <v>1560</v>
      </c>
      <c r="M404" s="138" t="s">
        <v>1561</v>
      </c>
    </row>
    <row r="405" spans="11:13">
      <c r="K405" s="137" t="s">
        <v>964</v>
      </c>
      <c r="L405" s="137" t="s">
        <v>1058</v>
      </c>
      <c r="M405" s="138" t="s">
        <v>1562</v>
      </c>
    </row>
    <row r="406" spans="11:13">
      <c r="K406" s="137" t="s">
        <v>1470</v>
      </c>
      <c r="L406" s="137" t="s">
        <v>1563</v>
      </c>
      <c r="M406" s="138" t="s">
        <v>1564</v>
      </c>
    </row>
    <row r="407" spans="11:13">
      <c r="K407" s="137" t="s">
        <v>993</v>
      </c>
      <c r="L407" s="137" t="s">
        <v>1059</v>
      </c>
      <c r="M407" s="138" t="s">
        <v>1565</v>
      </c>
    </row>
    <row r="408" spans="11:13">
      <c r="K408" s="137" t="s">
        <v>998</v>
      </c>
      <c r="L408" s="137" t="s">
        <v>1060</v>
      </c>
      <c r="M408" s="138" t="s">
        <v>1566</v>
      </c>
    </row>
    <row r="409" spans="11:13">
      <c r="K409" s="137" t="s">
        <v>965</v>
      </c>
      <c r="L409" s="137" t="s">
        <v>1061</v>
      </c>
      <c r="M409" s="138" t="s">
        <v>1567</v>
      </c>
    </row>
    <row r="410" spans="11:13">
      <c r="K410" s="137" t="s">
        <v>94</v>
      </c>
      <c r="L410" s="137" t="s">
        <v>95</v>
      </c>
      <c r="M410" s="138" t="s">
        <v>1568</v>
      </c>
    </row>
    <row r="411" spans="11:13">
      <c r="K411" s="137" t="s">
        <v>1325</v>
      </c>
      <c r="L411" s="137" t="s">
        <v>1326</v>
      </c>
      <c r="M411" s="138" t="s">
        <v>1569</v>
      </c>
    </row>
    <row r="412" spans="11:13">
      <c r="K412" s="137" t="s">
        <v>953</v>
      </c>
      <c r="L412" s="137" t="s">
        <v>464</v>
      </c>
      <c r="M412" s="138" t="s">
        <v>1570</v>
      </c>
    </row>
    <row r="413" spans="11:13">
      <c r="K413" s="137" t="s">
        <v>951</v>
      </c>
      <c r="L413" s="137" t="s">
        <v>93</v>
      </c>
      <c r="M413" s="138" t="s">
        <v>1571</v>
      </c>
    </row>
    <row r="414" spans="11:13">
      <c r="K414" s="137" t="s">
        <v>952</v>
      </c>
      <c r="L414" s="137" t="s">
        <v>1062</v>
      </c>
      <c r="M414" s="138" t="s">
        <v>1572</v>
      </c>
    </row>
  </sheetData>
  <sheetProtection password="C8DD" sheet="1" objects="1" scenarios="1"/>
  <mergeCells count="102">
    <mergeCell ref="A1:N1"/>
    <mergeCell ref="L4:N4"/>
    <mergeCell ref="C3:J3"/>
    <mergeCell ref="C4:J4"/>
    <mergeCell ref="A13:A18"/>
    <mergeCell ref="B13:C18"/>
    <mergeCell ref="D13:D18"/>
    <mergeCell ref="E13:E18"/>
    <mergeCell ref="F13:F18"/>
    <mergeCell ref="G13:G18"/>
    <mergeCell ref="N5:N6"/>
    <mergeCell ref="J5:M5"/>
    <mergeCell ref="G7:G12"/>
    <mergeCell ref="H7:H12"/>
    <mergeCell ref="I7:I12"/>
    <mergeCell ref="A3:B3"/>
    <mergeCell ref="A4:B4"/>
    <mergeCell ref="B7:C12"/>
    <mergeCell ref="B5:C6"/>
    <mergeCell ref="L3:N3"/>
    <mergeCell ref="A7:A12"/>
    <mergeCell ref="D7:D12"/>
    <mergeCell ref="E5:I6"/>
    <mergeCell ref="D5:D6"/>
    <mergeCell ref="D25:D30"/>
    <mergeCell ref="E25:E30"/>
    <mergeCell ref="F25:F30"/>
    <mergeCell ref="G25:G30"/>
    <mergeCell ref="A25:A30"/>
    <mergeCell ref="B25:C30"/>
    <mergeCell ref="H13:H18"/>
    <mergeCell ref="I13:I18"/>
    <mergeCell ref="H19:H24"/>
    <mergeCell ref="I19:I24"/>
    <mergeCell ref="H25:H30"/>
    <mergeCell ref="I25:I30"/>
    <mergeCell ref="A19:A24"/>
    <mergeCell ref="B19:C24"/>
    <mergeCell ref="D19:D24"/>
    <mergeCell ref="E19:E24"/>
    <mergeCell ref="F19:F24"/>
    <mergeCell ref="G19:G24"/>
    <mergeCell ref="A5:A6"/>
    <mergeCell ref="E7:E12"/>
    <mergeCell ref="F7:F12"/>
    <mergeCell ref="D46:D51"/>
    <mergeCell ref="E46:E51"/>
    <mergeCell ref="F46:F51"/>
    <mergeCell ref="G46:G51"/>
    <mergeCell ref="K31:M31"/>
    <mergeCell ref="A33:N33"/>
    <mergeCell ref="A44:A45"/>
    <mergeCell ref="B44:C45"/>
    <mergeCell ref="D44:D45"/>
    <mergeCell ref="E44:I45"/>
    <mergeCell ref="J44:M44"/>
    <mergeCell ref="N44:N45"/>
    <mergeCell ref="A42:B42"/>
    <mergeCell ref="C42:J42"/>
    <mergeCell ref="L42:N42"/>
    <mergeCell ref="A43:B43"/>
    <mergeCell ref="C43:J43"/>
    <mergeCell ref="L43:N43"/>
    <mergeCell ref="A40:N40"/>
    <mergeCell ref="G39:I39"/>
    <mergeCell ref="K39:L39"/>
    <mergeCell ref="Y3:Z3"/>
    <mergeCell ref="K70:M70"/>
    <mergeCell ref="A72:N72"/>
    <mergeCell ref="A64:A69"/>
    <mergeCell ref="I64:I69"/>
    <mergeCell ref="A58:A63"/>
    <mergeCell ref="B58:C63"/>
    <mergeCell ref="D58:D63"/>
    <mergeCell ref="E58:E63"/>
    <mergeCell ref="F58:F63"/>
    <mergeCell ref="G58:G63"/>
    <mergeCell ref="B64:C69"/>
    <mergeCell ref="D64:D69"/>
    <mergeCell ref="E64:E69"/>
    <mergeCell ref="F64:F69"/>
    <mergeCell ref="G64:G69"/>
    <mergeCell ref="A52:A57"/>
    <mergeCell ref="B52:C57"/>
    <mergeCell ref="D52:D57"/>
    <mergeCell ref="E52:E57"/>
    <mergeCell ref="F52:F57"/>
    <mergeCell ref="G52:G57"/>
    <mergeCell ref="A46:A51"/>
    <mergeCell ref="B46:C51"/>
    <mergeCell ref="K78:L78"/>
    <mergeCell ref="G78:I78"/>
    <mergeCell ref="Y4:Z4"/>
    <mergeCell ref="H58:H63"/>
    <mergeCell ref="I58:I63"/>
    <mergeCell ref="H46:H51"/>
    <mergeCell ref="I46:I51"/>
    <mergeCell ref="H52:H57"/>
    <mergeCell ref="I52:I57"/>
    <mergeCell ref="H64:H69"/>
    <mergeCell ref="E38:M38"/>
    <mergeCell ref="E77:M77"/>
  </mergeCells>
  <phoneticPr fontId="8"/>
  <dataValidations count="12">
    <dataValidation type="list" allowBlank="1" showInputMessage="1" showErrorMessage="1" sqref="AG7:AG30 AG46:AG69">
      <formula1>prefec2</formula1>
    </dataValidation>
    <dataValidation imeMode="hiragana" allowBlank="1" showInputMessage="1" showErrorMessage="1" prompt="姓と名の間に全角スペースを入れてください" sqref="K7:K30 K46:K69"/>
    <dataValidation imeMode="halfKatakana" allowBlank="1" showInputMessage="1" showErrorMessage="1" prompt="氏名のﾌﾘｶﾞﾅ(半角ｶﾀｶﾅ)を入力してください。_x000a_姓と名の間に半角スペースを入れてください｡" sqref="L7:L30 L46:L69"/>
    <dataValidation type="list" imeMode="disabled" allowBlank="1" showInputMessage="1" showErrorMessage="1" prompt="学年を選択してください" sqref="M7:M30 M46:M69">
      <formula1>gakunen2</formula1>
    </dataValidation>
    <dataValidation imeMode="disabled" allowBlank="1" showInputMessage="1" showErrorMessage="1" sqref="L3:N3 L42:N42"/>
    <dataValidation imeMode="off" allowBlank="1" showInputMessage="1" showErrorMessage="1" sqref="L4:N4 J7:J30 J46:J69 L43:N43"/>
    <dataValidation imeMode="on" allowBlank="1" showInputMessage="1" showErrorMessage="1" sqref="C3:C4 K3 K42 C42:C43"/>
    <dataValidation type="list" allowBlank="1" showInputMessage="1" showErrorMessage="1" error="リストから選んで入力してください。" prompt="リストから選んで入力してください。" sqref="D7:D30 D46:D69">
      <formula1>team2</formula1>
    </dataValidation>
    <dataValidation type="textLength" imeMode="off" operator="equal" allowBlank="1" showInputMessage="1" showErrorMessage="1" prompt="半角で数字を入力してください。" sqref="E46:E69 E7:E30">
      <formula1>1</formula1>
    </dataValidation>
    <dataValidation type="textLength" imeMode="off" operator="equal" allowBlank="1" showInputMessage="1" showErrorMessage="1" prompt="半角で数字を入力してください。" sqref="G46:G69 G7:G30">
      <formula1>2</formula1>
    </dataValidation>
    <dataValidation type="textLength" imeMode="off" operator="lessThanOrEqual" allowBlank="1" showInputMessage="1" showErrorMessage="1" prompt="半角で２桁の数字を入力してください。手動計時の場合は１桁の数字を入力してください。" sqref="I46:I69 I7:I30">
      <formula1>2</formula1>
    </dataValidation>
    <dataValidation type="list" allowBlank="1" showInputMessage="1" showErrorMessage="1" error="リストから選んで入力してください。" prompt="リストから選んで入力してください。" sqref="B7:C30 B46:C69">
      <formula1>shumoku2</formula1>
    </dataValidation>
  </dataValidations>
  <printOptions horizontalCentered="1"/>
  <pageMargins left="0.59055118110236227" right="0.59055118110236227" top="0.59055118110236227" bottom="0.59055118110236227" header="0.31496062992125984" footer="0.31496062992125984"/>
  <pageSetup paperSize="9" scale="93" orientation="portrait" r:id="rId1"/>
  <rowBreaks count="1" manualBreakCount="1">
    <brk id="39" max="13" man="1"/>
  </rowBreaks>
  <colBreaks count="1" manualBreakCount="1">
    <brk id="14" max="160" man="1"/>
  </col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view="pageBreakPreview" topLeftCell="A3" zoomScaleNormal="100" zoomScaleSheetLayoutView="100" workbookViewId="0">
      <selection activeCell="I18" sqref="I18"/>
    </sheetView>
  </sheetViews>
  <sheetFormatPr defaultRowHeight="13.5"/>
  <cols>
    <col min="1" max="1" width="5" style="46" customWidth="1"/>
    <col min="2" max="2" width="12.125" style="46" customWidth="1"/>
    <col min="3" max="3" width="10.125" style="46" customWidth="1"/>
    <col min="4" max="4" width="5.5" style="46" customWidth="1"/>
    <col min="5" max="5" width="4.25" style="46" customWidth="1"/>
    <col min="6" max="6" width="3.75" style="46" customWidth="1"/>
    <col min="7" max="7" width="6.125" style="46" customWidth="1"/>
    <col min="8" max="8" width="9" style="46" bestFit="1" customWidth="1"/>
    <col min="9" max="9" width="6.125" style="46" customWidth="1"/>
    <col min="10" max="10" width="3.5" style="46" bestFit="1" customWidth="1"/>
    <col min="11" max="11" width="9.75" style="46" customWidth="1"/>
    <col min="12" max="12" width="4.875" style="46" customWidth="1"/>
    <col min="13" max="13" width="5.75" style="46" customWidth="1"/>
    <col min="14" max="15" width="9" style="46" bestFit="1" customWidth="1"/>
    <col min="16" max="16384" width="9" style="47"/>
  </cols>
  <sheetData>
    <row r="1" spans="1:15" ht="39" customHeight="1">
      <c r="A1" s="256" t="s">
        <v>1234</v>
      </c>
      <c r="B1" s="257"/>
      <c r="C1" s="257"/>
      <c r="D1" s="257"/>
      <c r="E1" s="257"/>
      <c r="F1" s="257"/>
      <c r="G1" s="257"/>
      <c r="H1" s="257"/>
      <c r="I1" s="257"/>
      <c r="J1" s="257"/>
      <c r="K1" s="257"/>
      <c r="L1" s="257"/>
      <c r="M1" s="258"/>
    </row>
    <row r="2" spans="1:15" ht="24.75" customHeight="1">
      <c r="A2" s="51"/>
      <c r="B2" s="259" t="s">
        <v>1233</v>
      </c>
      <c r="C2" s="259"/>
      <c r="D2" s="260">
        <f>基礎データ!$C$2</f>
        <v>0</v>
      </c>
      <c r="E2" s="260"/>
      <c r="F2" s="260"/>
      <c r="G2" s="260"/>
      <c r="H2" s="260"/>
      <c r="I2" s="260"/>
      <c r="J2" s="79"/>
      <c r="K2" s="52" t="s">
        <v>1235</v>
      </c>
      <c r="L2" s="48"/>
      <c r="M2" s="53"/>
    </row>
    <row r="3" spans="1:15" ht="24.75" customHeight="1">
      <c r="A3" s="51"/>
      <c r="B3" s="259" t="s">
        <v>1236</v>
      </c>
      <c r="C3" s="259"/>
      <c r="D3" s="261">
        <f>基礎データ!$C$5</f>
        <v>0</v>
      </c>
      <c r="E3" s="261"/>
      <c r="F3" s="261"/>
      <c r="G3" s="261"/>
      <c r="H3" s="261"/>
      <c r="I3" s="261"/>
      <c r="J3" s="80"/>
      <c r="K3" s="54" t="s">
        <v>1235</v>
      </c>
      <c r="L3" s="127"/>
      <c r="M3" s="53"/>
    </row>
    <row r="4" spans="1:15" ht="13.5" customHeight="1">
      <c r="A4" s="51"/>
      <c r="B4" s="48"/>
      <c r="C4" s="48"/>
      <c r="D4" s="252"/>
      <c r="E4" s="252"/>
      <c r="F4" s="126"/>
      <c r="G4" s="126"/>
      <c r="H4" s="49"/>
      <c r="I4" s="126"/>
      <c r="J4" s="126"/>
      <c r="K4" s="49"/>
      <c r="L4" s="127"/>
      <c r="M4" s="53"/>
    </row>
    <row r="5" spans="1:15" ht="24" customHeight="1">
      <c r="A5" s="51"/>
      <c r="B5" s="48"/>
      <c r="C5" s="48"/>
      <c r="D5" s="48"/>
      <c r="E5" s="55" t="s">
        <v>1237</v>
      </c>
      <c r="F5" s="253">
        <f>K12</f>
        <v>0</v>
      </c>
      <c r="G5" s="253"/>
      <c r="H5" s="253"/>
      <c r="I5" s="56" t="s">
        <v>1238</v>
      </c>
      <c r="J5" s="49"/>
      <c r="K5" s="49"/>
      <c r="L5" s="127"/>
      <c r="M5" s="53"/>
    </row>
    <row r="6" spans="1:15" ht="9.75" customHeight="1">
      <c r="A6" s="51"/>
      <c r="B6" s="48"/>
      <c r="C6" s="48"/>
      <c r="D6" s="48"/>
      <c r="E6" s="48"/>
      <c r="F6" s="48"/>
      <c r="G6" s="48"/>
      <c r="H6" s="48"/>
      <c r="I6" s="48"/>
      <c r="J6" s="48"/>
      <c r="K6" s="48"/>
      <c r="L6" s="48"/>
      <c r="M6" s="53"/>
    </row>
    <row r="7" spans="1:15" ht="23.1" customHeight="1">
      <c r="A7" s="51"/>
      <c r="B7" s="48"/>
      <c r="D7" s="142" t="s">
        <v>1584</v>
      </c>
      <c r="E7" s="142"/>
      <c r="F7" s="142"/>
      <c r="G7" s="142"/>
      <c r="H7" s="142"/>
      <c r="I7" s="142"/>
      <c r="J7" s="142"/>
      <c r="K7" s="142"/>
      <c r="L7" s="48"/>
      <c r="M7" s="53"/>
    </row>
    <row r="8" spans="1:15" ht="23.1" customHeight="1">
      <c r="A8" s="51"/>
      <c r="B8" s="48"/>
      <c r="D8" s="142" t="s">
        <v>1239</v>
      </c>
      <c r="E8" s="57"/>
      <c r="F8" s="57"/>
      <c r="G8" s="57"/>
      <c r="H8" s="57"/>
      <c r="I8" s="57"/>
      <c r="J8" s="57"/>
      <c r="K8" s="57"/>
      <c r="L8" s="127"/>
      <c r="M8" s="53"/>
    </row>
    <row r="9" spans="1:15" ht="15" customHeight="1">
      <c r="A9" s="51"/>
      <c r="B9" s="48"/>
      <c r="C9" s="48"/>
      <c r="D9" s="48"/>
      <c r="E9" s="127"/>
      <c r="F9" s="127"/>
      <c r="G9" s="127"/>
      <c r="H9" s="127"/>
      <c r="I9" s="127"/>
      <c r="J9" s="127"/>
      <c r="K9" s="127"/>
      <c r="L9" s="127"/>
      <c r="M9" s="53"/>
    </row>
    <row r="10" spans="1:15" s="68" customFormat="1" ht="22.5" customHeight="1">
      <c r="A10" s="62"/>
      <c r="B10" s="50" t="s">
        <v>1241</v>
      </c>
      <c r="C10" s="50" t="s">
        <v>1227</v>
      </c>
      <c r="D10" s="254">
        <v>500</v>
      </c>
      <c r="E10" s="254"/>
      <c r="F10" s="64" t="s">
        <v>1228</v>
      </c>
      <c r="G10" s="64" t="s">
        <v>1229</v>
      </c>
      <c r="H10" s="69">
        <f>基礎データ!C14</f>
        <v>0</v>
      </c>
      <c r="I10" s="64" t="s">
        <v>1230</v>
      </c>
      <c r="J10" s="64" t="s">
        <v>1257</v>
      </c>
      <c r="K10" s="78">
        <f>D10*H10</f>
        <v>0</v>
      </c>
      <c r="L10" s="66" t="s">
        <v>1228</v>
      </c>
      <c r="M10" s="63"/>
      <c r="N10" s="67"/>
      <c r="O10" s="67"/>
    </row>
    <row r="11" spans="1:15" s="68" customFormat="1" ht="22.5" customHeight="1">
      <c r="A11" s="62"/>
      <c r="B11" s="50"/>
      <c r="C11" s="50" t="s">
        <v>1231</v>
      </c>
      <c r="D11" s="255">
        <v>1500</v>
      </c>
      <c r="E11" s="255"/>
      <c r="F11" s="64" t="s">
        <v>1228</v>
      </c>
      <c r="G11" s="64" t="s">
        <v>1229</v>
      </c>
      <c r="H11" s="70">
        <f>基礎データ!C17</f>
        <v>0</v>
      </c>
      <c r="I11" s="64" t="s">
        <v>1230</v>
      </c>
      <c r="J11" s="64" t="s">
        <v>1257</v>
      </c>
      <c r="K11" s="69">
        <f>D11*H11</f>
        <v>0</v>
      </c>
      <c r="L11" s="66" t="s">
        <v>1228</v>
      </c>
      <c r="M11" s="63"/>
      <c r="N11" s="67"/>
      <c r="O11" s="67"/>
    </row>
    <row r="12" spans="1:15" s="68" customFormat="1" ht="22.5" customHeight="1">
      <c r="A12" s="62"/>
      <c r="B12" s="50"/>
      <c r="C12" s="50"/>
      <c r="D12" s="65"/>
      <c r="E12" s="65"/>
      <c r="F12" s="65"/>
      <c r="G12" s="65"/>
      <c r="H12" s="65"/>
      <c r="I12" s="64" t="s">
        <v>1232</v>
      </c>
      <c r="J12" s="64"/>
      <c r="K12" s="70">
        <f>SUM(K10:K11)</f>
        <v>0</v>
      </c>
      <c r="L12" s="66" t="s">
        <v>1228</v>
      </c>
      <c r="M12" s="63"/>
      <c r="N12" s="67"/>
      <c r="O12" s="67"/>
    </row>
    <row r="13" spans="1:15" ht="23.1" customHeight="1">
      <c r="A13" s="51"/>
      <c r="B13" s="48"/>
      <c r="C13" s="48"/>
      <c r="D13" s="48"/>
      <c r="E13" s="262"/>
      <c r="F13" s="262"/>
      <c r="G13" s="262"/>
      <c r="H13" s="262"/>
      <c r="I13" s="262"/>
      <c r="J13" s="262"/>
      <c r="K13" s="262"/>
      <c r="L13" s="262"/>
      <c r="M13" s="53"/>
    </row>
    <row r="14" spans="1:15" ht="21" customHeight="1">
      <c r="A14" s="51"/>
      <c r="B14" s="48"/>
      <c r="C14" s="60" t="s">
        <v>1583</v>
      </c>
      <c r="D14" s="48"/>
      <c r="E14" s="48"/>
      <c r="F14" s="48"/>
      <c r="G14" s="48"/>
      <c r="H14" s="48"/>
      <c r="I14" s="47"/>
      <c r="J14" s="47"/>
      <c r="K14" s="60"/>
      <c r="L14" s="60"/>
      <c r="M14" s="61"/>
    </row>
    <row r="15" spans="1:15" ht="14.25" customHeight="1">
      <c r="A15" s="51"/>
      <c r="B15" s="48"/>
      <c r="C15" s="48"/>
      <c r="D15" s="48"/>
      <c r="E15" s="48"/>
      <c r="F15" s="48"/>
      <c r="G15" s="48"/>
      <c r="H15" s="48"/>
      <c r="I15" s="48"/>
      <c r="J15" s="48"/>
      <c r="K15" s="48"/>
      <c r="L15" s="48"/>
      <c r="M15" s="53"/>
    </row>
    <row r="16" spans="1:15" ht="20.25" customHeight="1">
      <c r="A16" s="51"/>
      <c r="B16" s="48"/>
      <c r="C16" s="263" t="s">
        <v>1242</v>
      </c>
      <c r="D16" s="263"/>
      <c r="E16" s="263"/>
      <c r="F16" s="263"/>
      <c r="G16" s="263"/>
      <c r="H16" s="263"/>
      <c r="I16" s="263"/>
      <c r="J16" s="263"/>
      <c r="K16" s="263"/>
      <c r="L16" s="57" t="s">
        <v>1240</v>
      </c>
      <c r="M16" s="53"/>
    </row>
    <row r="17" spans="1:15" ht="36" customHeight="1">
      <c r="A17" s="58"/>
      <c r="B17" s="55"/>
      <c r="C17" s="55"/>
      <c r="D17" s="55"/>
      <c r="E17" s="55"/>
      <c r="F17" s="55"/>
      <c r="G17" s="55"/>
      <c r="H17" s="55"/>
      <c r="I17" s="55"/>
      <c r="J17" s="55"/>
      <c r="K17" s="55"/>
      <c r="L17" s="55"/>
      <c r="M17" s="59"/>
    </row>
    <row r="18" spans="1:15" ht="74.25" customHeight="1">
      <c r="A18" s="81"/>
      <c r="B18" s="81"/>
      <c r="C18" s="81"/>
      <c r="D18" s="81"/>
      <c r="E18" s="81"/>
      <c r="F18" s="81"/>
      <c r="G18" s="81"/>
      <c r="H18" s="81"/>
      <c r="I18" s="81"/>
      <c r="J18" s="81"/>
      <c r="K18" s="81"/>
      <c r="L18" s="81"/>
      <c r="M18" s="81"/>
    </row>
    <row r="19" spans="1:15" ht="39" customHeight="1">
      <c r="A19" s="256" t="s">
        <v>1253</v>
      </c>
      <c r="B19" s="257"/>
      <c r="C19" s="257"/>
      <c r="D19" s="257"/>
      <c r="E19" s="257"/>
      <c r="F19" s="257"/>
      <c r="G19" s="257"/>
      <c r="H19" s="257"/>
      <c r="I19" s="257"/>
      <c r="J19" s="257"/>
      <c r="K19" s="257"/>
      <c r="L19" s="257"/>
      <c r="M19" s="258"/>
    </row>
    <row r="20" spans="1:15" ht="24.75" customHeight="1">
      <c r="A20" s="51"/>
      <c r="B20" s="259" t="s">
        <v>1233</v>
      </c>
      <c r="C20" s="259"/>
      <c r="D20" s="260">
        <f>基礎データ!$C$2</f>
        <v>0</v>
      </c>
      <c r="E20" s="260"/>
      <c r="F20" s="260"/>
      <c r="G20" s="260"/>
      <c r="H20" s="260"/>
      <c r="I20" s="260"/>
      <c r="J20" s="79"/>
      <c r="K20" s="52" t="s">
        <v>1235</v>
      </c>
      <c r="L20" s="48"/>
      <c r="M20" s="53"/>
    </row>
    <row r="21" spans="1:15" ht="24.75" customHeight="1">
      <c r="A21" s="51"/>
      <c r="B21" s="259" t="s">
        <v>1236</v>
      </c>
      <c r="C21" s="259"/>
      <c r="D21" s="261">
        <f>基礎データ!C5</f>
        <v>0</v>
      </c>
      <c r="E21" s="261"/>
      <c r="F21" s="261"/>
      <c r="G21" s="261"/>
      <c r="H21" s="261"/>
      <c r="I21" s="261"/>
      <c r="J21" s="80"/>
      <c r="K21" s="54" t="s">
        <v>1235</v>
      </c>
      <c r="L21" s="127"/>
      <c r="M21" s="53"/>
    </row>
    <row r="22" spans="1:15" ht="13.5" customHeight="1">
      <c r="A22" s="51"/>
      <c r="B22" s="48"/>
      <c r="C22" s="48"/>
      <c r="D22" s="252"/>
      <c r="E22" s="252"/>
      <c r="F22" s="126"/>
      <c r="G22" s="126"/>
      <c r="H22" s="49"/>
      <c r="I22" s="126"/>
      <c r="J22" s="126"/>
      <c r="K22" s="49"/>
      <c r="L22" s="127"/>
      <c r="M22" s="53"/>
    </row>
    <row r="23" spans="1:15" ht="24" customHeight="1">
      <c r="A23" s="51"/>
      <c r="B23" s="48"/>
      <c r="C23" s="48"/>
      <c r="D23" s="48"/>
      <c r="E23" s="55" t="s">
        <v>1237</v>
      </c>
      <c r="F23" s="253">
        <f>K28</f>
        <v>600</v>
      </c>
      <c r="G23" s="253"/>
      <c r="H23" s="253"/>
      <c r="I23" s="56" t="s">
        <v>1238</v>
      </c>
      <c r="J23" s="49"/>
      <c r="K23" s="49"/>
      <c r="L23" s="127"/>
      <c r="M23" s="53"/>
    </row>
    <row r="24" spans="1:15" ht="9.75" customHeight="1">
      <c r="A24" s="51"/>
      <c r="B24" s="48"/>
      <c r="C24" s="48"/>
      <c r="D24" s="48"/>
      <c r="E24" s="48"/>
      <c r="F24" s="48"/>
      <c r="G24" s="48"/>
      <c r="H24" s="48"/>
      <c r="I24" s="48"/>
      <c r="J24" s="48"/>
      <c r="K24" s="48"/>
      <c r="L24" s="48"/>
      <c r="M24" s="53"/>
    </row>
    <row r="25" spans="1:15" ht="23.1" customHeight="1">
      <c r="A25" s="51"/>
      <c r="B25" s="48"/>
      <c r="D25" s="142" t="s">
        <v>1584</v>
      </c>
      <c r="E25" s="142"/>
      <c r="F25" s="142"/>
      <c r="G25" s="142"/>
      <c r="H25" s="142"/>
      <c r="I25" s="142"/>
      <c r="J25" s="142"/>
      <c r="K25" s="142"/>
      <c r="L25" s="142"/>
      <c r="M25" s="143"/>
    </row>
    <row r="26" spans="1:15" ht="23.1" customHeight="1">
      <c r="A26" s="51"/>
      <c r="B26" s="48"/>
      <c r="D26" s="142" t="s">
        <v>1254</v>
      </c>
      <c r="E26" s="57"/>
      <c r="F26" s="57"/>
      <c r="G26" s="57"/>
      <c r="H26" s="57"/>
      <c r="I26" s="57"/>
      <c r="J26" s="57"/>
      <c r="K26" s="57"/>
      <c r="L26" s="57"/>
      <c r="M26" s="143"/>
    </row>
    <row r="27" spans="1:15" ht="15" customHeight="1">
      <c r="A27" s="51"/>
      <c r="B27" s="48"/>
      <c r="C27" s="48"/>
      <c r="D27" s="48"/>
      <c r="E27" s="127"/>
      <c r="F27" s="127"/>
      <c r="G27" s="127"/>
      <c r="H27" s="127"/>
      <c r="I27" s="127"/>
      <c r="J27" s="127"/>
      <c r="K27" s="127"/>
      <c r="L27" s="127"/>
      <c r="M27" s="53"/>
    </row>
    <row r="28" spans="1:15" s="68" customFormat="1" ht="22.5" customHeight="1">
      <c r="A28" s="62"/>
      <c r="C28" s="50" t="s">
        <v>1255</v>
      </c>
      <c r="D28" s="254">
        <v>600</v>
      </c>
      <c r="E28" s="254"/>
      <c r="F28" s="64" t="s">
        <v>1228</v>
      </c>
      <c r="G28" s="64" t="s">
        <v>1229</v>
      </c>
      <c r="H28" s="78">
        <f>IF(I29&lt;11,1,IF(I29&lt;21,2,IF(I29&lt;31,3,IF(I29&lt;41,4,IF(I29&lt;51,5,6)))))</f>
        <v>1</v>
      </c>
      <c r="I28" s="64" t="s">
        <v>1256</v>
      </c>
      <c r="J28" s="64" t="s">
        <v>1257</v>
      </c>
      <c r="K28" s="78">
        <f>D28*H28</f>
        <v>600</v>
      </c>
      <c r="L28" s="66" t="s">
        <v>1228</v>
      </c>
      <c r="M28" s="63"/>
      <c r="N28" s="67"/>
      <c r="O28" s="67"/>
    </row>
    <row r="29" spans="1:15" ht="23.1" customHeight="1">
      <c r="A29" s="51"/>
      <c r="B29" s="48"/>
      <c r="C29" s="48"/>
      <c r="D29" s="48"/>
      <c r="E29" s="127"/>
      <c r="F29" s="127"/>
      <c r="G29" s="264" t="s">
        <v>1593</v>
      </c>
      <c r="H29" s="264"/>
      <c r="I29" s="141">
        <f>基礎データ!C11</f>
        <v>0</v>
      </c>
      <c r="J29" s="141" t="s">
        <v>1585</v>
      </c>
      <c r="K29" s="148" t="s">
        <v>1594</v>
      </c>
      <c r="L29" s="127"/>
      <c r="M29" s="53"/>
    </row>
    <row r="30" spans="1:15" ht="21" customHeight="1">
      <c r="A30" s="51"/>
      <c r="B30" s="48"/>
      <c r="C30" s="60" t="s">
        <v>1583</v>
      </c>
      <c r="D30" s="48"/>
      <c r="E30" s="48"/>
      <c r="F30" s="48"/>
      <c r="G30" s="48"/>
      <c r="H30" s="48"/>
      <c r="I30" s="47"/>
      <c r="J30" s="47"/>
      <c r="K30" s="60"/>
      <c r="L30" s="60"/>
      <c r="M30" s="61"/>
    </row>
    <row r="31" spans="1:15" ht="14.25" customHeight="1">
      <c r="A31" s="51"/>
      <c r="B31" s="48"/>
      <c r="C31" s="48"/>
      <c r="D31" s="48"/>
      <c r="E31" s="48"/>
      <c r="F31" s="48"/>
      <c r="G31" s="48"/>
      <c r="H31" s="48"/>
      <c r="I31" s="48"/>
      <c r="J31" s="48"/>
      <c r="K31" s="48"/>
      <c r="L31" s="48"/>
      <c r="M31" s="53"/>
    </row>
    <row r="32" spans="1:15" ht="20.25" customHeight="1">
      <c r="A32" s="51"/>
      <c r="B32" s="48"/>
      <c r="C32" s="263" t="s">
        <v>1242</v>
      </c>
      <c r="D32" s="263"/>
      <c r="E32" s="263"/>
      <c r="F32" s="263"/>
      <c r="G32" s="263"/>
      <c r="H32" s="263"/>
      <c r="I32" s="263"/>
      <c r="J32" s="263"/>
      <c r="K32" s="263"/>
      <c r="L32" s="57" t="s">
        <v>1240</v>
      </c>
      <c r="M32" s="53"/>
    </row>
    <row r="33" spans="1:13" ht="36" customHeight="1">
      <c r="A33" s="58"/>
      <c r="B33" s="55"/>
      <c r="C33" s="55"/>
      <c r="D33" s="55"/>
      <c r="E33" s="55"/>
      <c r="F33" s="55"/>
      <c r="G33" s="55"/>
      <c r="H33" s="55"/>
      <c r="I33" s="55"/>
      <c r="J33" s="55"/>
      <c r="K33" s="55"/>
      <c r="L33" s="55"/>
      <c r="M33" s="59"/>
    </row>
  </sheetData>
  <sheetProtection password="C8DD" sheet="1" objects="1" scenarios="1"/>
  <mergeCells count="21">
    <mergeCell ref="C32:K32"/>
    <mergeCell ref="B20:C20"/>
    <mergeCell ref="D20:I20"/>
    <mergeCell ref="B21:C21"/>
    <mergeCell ref="D21:I21"/>
    <mergeCell ref="G29:H29"/>
    <mergeCell ref="A19:M19"/>
    <mergeCell ref="D22:E22"/>
    <mergeCell ref="E13:L13"/>
    <mergeCell ref="F23:H23"/>
    <mergeCell ref="D28:E28"/>
    <mergeCell ref="C16:K16"/>
    <mergeCell ref="D4:E4"/>
    <mergeCell ref="F5:H5"/>
    <mergeCell ref="D10:E10"/>
    <mergeCell ref="D11:E11"/>
    <mergeCell ref="A1:M1"/>
    <mergeCell ref="B2:C2"/>
    <mergeCell ref="D2:I2"/>
    <mergeCell ref="B3:C3"/>
    <mergeCell ref="D3:I3"/>
  </mergeCells>
  <phoneticPr fontId="10"/>
  <printOptions horizontalCentered="1"/>
  <pageMargins left="0.70866141732283472" right="0.70866141732283472" top="0.74803149606299213" bottom="0.74803149606299213" header="0.31496062992125984" footer="0.31496062992125984"/>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
  <sheetViews>
    <sheetView workbookViewId="0">
      <selection activeCell="B34" sqref="B34"/>
    </sheetView>
  </sheetViews>
  <sheetFormatPr defaultRowHeight="13.5"/>
  <sheetData/>
  <phoneticPr fontId="18"/>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F46"/>
  <sheetViews>
    <sheetView topLeftCell="A19" workbookViewId="0">
      <selection activeCell="D51" sqref="D51"/>
    </sheetView>
  </sheetViews>
  <sheetFormatPr defaultRowHeight="12"/>
  <cols>
    <col min="1" max="1" width="28.875" style="4" bestFit="1" customWidth="1"/>
    <col min="2" max="2" width="9" style="19" bestFit="1" customWidth="1"/>
    <col min="3" max="3" width="14.25" style="5" customWidth="1"/>
    <col min="4" max="5" width="14" style="5" customWidth="1"/>
    <col min="6" max="6" width="16.375" style="4" bestFit="1" customWidth="1"/>
    <col min="7" max="16384" width="9" style="4"/>
  </cols>
  <sheetData>
    <row r="1" spans="1:6">
      <c r="A1" s="4" t="s">
        <v>847</v>
      </c>
      <c r="B1" s="19" t="s">
        <v>873</v>
      </c>
      <c r="C1" s="4" t="s">
        <v>848</v>
      </c>
      <c r="D1" s="5" t="s">
        <v>855</v>
      </c>
      <c r="F1" s="6" t="s">
        <v>852</v>
      </c>
    </row>
    <row r="2" spans="1:6">
      <c r="A2" s="4" t="s">
        <v>1137</v>
      </c>
      <c r="B2" s="19">
        <v>1</v>
      </c>
      <c r="C2" s="5" t="s">
        <v>874</v>
      </c>
      <c r="D2" s="5" t="s">
        <v>1155</v>
      </c>
      <c r="F2" s="6" t="s">
        <v>854</v>
      </c>
    </row>
    <row r="3" spans="1:6">
      <c r="A3" s="4" t="s">
        <v>1152</v>
      </c>
      <c r="B3" s="19">
        <v>2</v>
      </c>
      <c r="C3" s="5" t="s">
        <v>1153</v>
      </c>
      <c r="D3" s="5" t="s">
        <v>1154</v>
      </c>
      <c r="F3" s="6" t="s">
        <v>856</v>
      </c>
    </row>
    <row r="4" spans="1:6">
      <c r="A4" s="4" t="s">
        <v>1138</v>
      </c>
      <c r="B4" s="19">
        <v>3</v>
      </c>
      <c r="C4" s="5" t="s">
        <v>875</v>
      </c>
      <c r="D4" s="5" t="s">
        <v>1156</v>
      </c>
      <c r="F4" s="6" t="s">
        <v>857</v>
      </c>
    </row>
    <row r="5" spans="1:6">
      <c r="A5" s="4" t="s">
        <v>1157</v>
      </c>
      <c r="B5" s="19">
        <v>4</v>
      </c>
      <c r="C5" s="5" t="s">
        <v>1158</v>
      </c>
      <c r="D5" s="5" t="s">
        <v>1159</v>
      </c>
      <c r="F5" s="6" t="s">
        <v>858</v>
      </c>
    </row>
    <row r="6" spans="1:6">
      <c r="A6" s="4" t="s">
        <v>1139</v>
      </c>
      <c r="B6" s="19">
        <v>5</v>
      </c>
      <c r="C6" s="5" t="s">
        <v>876</v>
      </c>
      <c r="D6" s="5" t="s">
        <v>1160</v>
      </c>
      <c r="F6" s="6" t="s">
        <v>859</v>
      </c>
    </row>
    <row r="7" spans="1:6">
      <c r="A7" s="4" t="s">
        <v>1140</v>
      </c>
      <c r="B7" s="19">
        <v>6</v>
      </c>
      <c r="C7" s="5" t="s">
        <v>877</v>
      </c>
      <c r="D7" s="5" t="s">
        <v>1161</v>
      </c>
      <c r="F7" s="6" t="s">
        <v>860</v>
      </c>
    </row>
    <row r="8" spans="1:6">
      <c r="A8" s="4" t="s">
        <v>1339</v>
      </c>
      <c r="B8" s="19">
        <v>7</v>
      </c>
      <c r="C8" s="5" t="s">
        <v>1164</v>
      </c>
      <c r="D8" s="5" t="s">
        <v>1163</v>
      </c>
      <c r="F8" s="6" t="s">
        <v>861</v>
      </c>
    </row>
    <row r="9" spans="1:6">
      <c r="A9" s="4" t="s">
        <v>1166</v>
      </c>
      <c r="B9" s="19">
        <v>8</v>
      </c>
      <c r="C9" s="5" t="s">
        <v>1167</v>
      </c>
      <c r="D9" s="5" t="s">
        <v>1168</v>
      </c>
      <c r="F9" s="6" t="s">
        <v>862</v>
      </c>
    </row>
    <row r="10" spans="1:6">
      <c r="A10" s="4" t="s">
        <v>1169</v>
      </c>
      <c r="B10" s="19">
        <v>9</v>
      </c>
      <c r="C10" s="5" t="s">
        <v>1171</v>
      </c>
      <c r="D10" s="5" t="s">
        <v>1170</v>
      </c>
    </row>
    <row r="11" spans="1:6">
      <c r="A11" s="4" t="s">
        <v>1172</v>
      </c>
      <c r="B11" s="19">
        <v>10</v>
      </c>
      <c r="C11" s="5" t="s">
        <v>1173</v>
      </c>
      <c r="D11" s="5" t="s">
        <v>1174</v>
      </c>
    </row>
    <row r="12" spans="1:6">
      <c r="A12" s="4" t="s">
        <v>1141</v>
      </c>
      <c r="B12" s="19">
        <v>11</v>
      </c>
      <c r="C12" s="5" t="s">
        <v>1113</v>
      </c>
      <c r="D12" s="5" t="s">
        <v>1175</v>
      </c>
    </row>
    <row r="13" spans="1:6">
      <c r="A13" s="4" t="s">
        <v>1142</v>
      </c>
      <c r="B13" s="19">
        <v>12</v>
      </c>
      <c r="C13" s="5" t="s">
        <v>878</v>
      </c>
      <c r="D13" s="5" t="s">
        <v>1176</v>
      </c>
    </row>
    <row r="14" spans="1:6">
      <c r="A14" s="4" t="s">
        <v>1179</v>
      </c>
      <c r="B14" s="19">
        <v>13</v>
      </c>
      <c r="C14" s="5" t="s">
        <v>1180</v>
      </c>
      <c r="D14" s="5" t="s">
        <v>1182</v>
      </c>
    </row>
    <row r="15" spans="1:6">
      <c r="A15" s="4" t="s">
        <v>1143</v>
      </c>
      <c r="B15" s="19">
        <v>14</v>
      </c>
      <c r="C15" s="5" t="s">
        <v>879</v>
      </c>
      <c r="D15" s="5" t="s">
        <v>1177</v>
      </c>
    </row>
    <row r="16" spans="1:6">
      <c r="A16" s="4" t="s">
        <v>1178</v>
      </c>
      <c r="B16" s="19">
        <v>15</v>
      </c>
      <c r="C16" s="5" t="s">
        <v>1181</v>
      </c>
      <c r="D16" s="5" t="s">
        <v>1183</v>
      </c>
    </row>
    <row r="17" spans="1:4">
      <c r="A17" s="4" t="s">
        <v>842</v>
      </c>
      <c r="B17" s="19">
        <v>16</v>
      </c>
      <c r="C17" s="5" t="s">
        <v>880</v>
      </c>
      <c r="D17" s="5" t="s">
        <v>1184</v>
      </c>
    </row>
    <row r="18" spans="1:4">
      <c r="A18" s="4" t="s">
        <v>1189</v>
      </c>
      <c r="B18" s="19">
        <v>17</v>
      </c>
      <c r="C18" s="5" t="s">
        <v>881</v>
      </c>
      <c r="D18" s="5" t="s">
        <v>850</v>
      </c>
    </row>
    <row r="19" spans="1:4">
      <c r="A19" s="4" t="s">
        <v>1190</v>
      </c>
      <c r="B19" s="19">
        <v>18</v>
      </c>
      <c r="C19" s="5" t="s">
        <v>892</v>
      </c>
      <c r="D19" s="5" t="s">
        <v>871</v>
      </c>
    </row>
    <row r="20" spans="1:4">
      <c r="A20" s="4" t="s">
        <v>843</v>
      </c>
      <c r="B20" s="19">
        <v>19</v>
      </c>
      <c r="C20" s="5" t="s">
        <v>882</v>
      </c>
      <c r="D20" s="5" t="s">
        <v>1185</v>
      </c>
    </row>
    <row r="21" spans="1:4">
      <c r="A21" s="4" t="s">
        <v>844</v>
      </c>
      <c r="B21" s="19">
        <v>20</v>
      </c>
      <c r="C21" s="5" t="s">
        <v>883</v>
      </c>
      <c r="D21" s="5" t="s">
        <v>853</v>
      </c>
    </row>
    <row r="22" spans="1:4">
      <c r="A22" s="4" t="s">
        <v>1186</v>
      </c>
      <c r="B22" s="19">
        <v>21</v>
      </c>
      <c r="C22" s="5" t="s">
        <v>1187</v>
      </c>
      <c r="D22" s="5" t="s">
        <v>1188</v>
      </c>
    </row>
    <row r="23" spans="1:4">
      <c r="A23" s="4" t="s">
        <v>1327</v>
      </c>
      <c r="B23" s="19">
        <v>22</v>
      </c>
      <c r="C23" s="5" t="s">
        <v>1329</v>
      </c>
      <c r="D23" s="5" t="s">
        <v>1331</v>
      </c>
    </row>
    <row r="24" spans="1:4">
      <c r="A24" s="4" t="s">
        <v>1328</v>
      </c>
      <c r="B24" s="19">
        <v>23</v>
      </c>
      <c r="C24" s="5" t="s">
        <v>1330</v>
      </c>
      <c r="D24" s="5" t="s">
        <v>1332</v>
      </c>
    </row>
    <row r="25" spans="1:4">
      <c r="A25" s="4" t="s">
        <v>1144</v>
      </c>
      <c r="B25" s="19">
        <v>24</v>
      </c>
      <c r="C25" s="5" t="s">
        <v>884</v>
      </c>
      <c r="D25" s="5" t="s">
        <v>1191</v>
      </c>
    </row>
    <row r="26" spans="1:4">
      <c r="A26" s="4" t="s">
        <v>1192</v>
      </c>
      <c r="B26" s="19">
        <v>25</v>
      </c>
      <c r="C26" s="5" t="s">
        <v>1193</v>
      </c>
      <c r="D26" s="5" t="s">
        <v>1194</v>
      </c>
    </row>
    <row r="27" spans="1:4">
      <c r="A27" s="4" t="s">
        <v>1145</v>
      </c>
      <c r="B27" s="19">
        <v>26</v>
      </c>
      <c r="C27" s="5" t="s">
        <v>885</v>
      </c>
      <c r="D27" s="5" t="s">
        <v>1155</v>
      </c>
    </row>
    <row r="28" spans="1:4">
      <c r="A28" s="4" t="s">
        <v>1195</v>
      </c>
      <c r="B28" s="19">
        <v>27</v>
      </c>
      <c r="C28" s="5" t="s">
        <v>1197</v>
      </c>
      <c r="D28" s="5" t="s">
        <v>1154</v>
      </c>
    </row>
    <row r="29" spans="1:4">
      <c r="A29" s="4" t="s">
        <v>1146</v>
      </c>
      <c r="B29" s="19">
        <v>28</v>
      </c>
      <c r="C29" s="5" t="s">
        <v>886</v>
      </c>
      <c r="D29" s="5" t="s">
        <v>1156</v>
      </c>
    </row>
    <row r="30" spans="1:4">
      <c r="A30" s="4" t="s">
        <v>1196</v>
      </c>
      <c r="B30" s="19">
        <v>29</v>
      </c>
      <c r="C30" s="5" t="s">
        <v>1198</v>
      </c>
      <c r="D30" s="5" t="s">
        <v>1159</v>
      </c>
    </row>
    <row r="31" spans="1:4">
      <c r="A31" s="4" t="s">
        <v>1200</v>
      </c>
      <c r="B31" s="19">
        <v>30</v>
      </c>
      <c r="C31" s="5" t="s">
        <v>1201</v>
      </c>
      <c r="D31" s="5" t="s">
        <v>1202</v>
      </c>
    </row>
    <row r="32" spans="1:4">
      <c r="A32" s="4" t="s">
        <v>1338</v>
      </c>
      <c r="B32" s="19">
        <v>31</v>
      </c>
      <c r="C32" s="4" t="s">
        <v>1205</v>
      </c>
      <c r="D32" s="5" t="s">
        <v>1209</v>
      </c>
    </row>
    <row r="33" spans="1:4">
      <c r="A33" s="4" t="s">
        <v>1252</v>
      </c>
      <c r="B33" s="19">
        <v>32</v>
      </c>
      <c r="C33" s="4" t="s">
        <v>1206</v>
      </c>
      <c r="D33" s="5" t="s">
        <v>1211</v>
      </c>
    </row>
    <row r="34" spans="1:4">
      <c r="A34" s="4" t="s">
        <v>1203</v>
      </c>
      <c r="B34" s="19">
        <v>33</v>
      </c>
      <c r="C34" s="4" t="s">
        <v>1207</v>
      </c>
      <c r="D34" s="5" t="s">
        <v>1210</v>
      </c>
    </row>
    <row r="35" spans="1:4">
      <c r="A35" s="4" t="s">
        <v>1204</v>
      </c>
      <c r="B35" s="19">
        <v>34</v>
      </c>
      <c r="C35" s="4" t="s">
        <v>1208</v>
      </c>
      <c r="D35" s="5" t="s">
        <v>1174</v>
      </c>
    </row>
    <row r="36" spans="1:4">
      <c r="A36" s="4" t="s">
        <v>1147</v>
      </c>
      <c r="B36" s="19">
        <v>35</v>
      </c>
      <c r="C36" s="5" t="s">
        <v>1114</v>
      </c>
      <c r="D36" s="5" t="s">
        <v>1175</v>
      </c>
    </row>
    <row r="37" spans="1:4">
      <c r="A37" s="4" t="s">
        <v>1148</v>
      </c>
      <c r="B37" s="19">
        <v>36</v>
      </c>
      <c r="C37" s="5" t="s">
        <v>887</v>
      </c>
      <c r="D37" s="5" t="s">
        <v>1176</v>
      </c>
    </row>
    <row r="38" spans="1:4">
      <c r="A38" s="4" t="s">
        <v>1212</v>
      </c>
      <c r="B38" s="19">
        <v>37</v>
      </c>
      <c r="C38" s="5" t="s">
        <v>1214</v>
      </c>
      <c r="D38" s="5" t="s">
        <v>1216</v>
      </c>
    </row>
    <row r="39" spans="1:4">
      <c r="A39" s="4" t="s">
        <v>1149</v>
      </c>
      <c r="B39" s="19">
        <v>38</v>
      </c>
      <c r="C39" s="5" t="s">
        <v>888</v>
      </c>
      <c r="D39" s="5" t="s">
        <v>1177</v>
      </c>
    </row>
    <row r="40" spans="1:4">
      <c r="A40" s="4" t="s">
        <v>1213</v>
      </c>
      <c r="B40" s="19">
        <v>39</v>
      </c>
      <c r="C40" s="5" t="s">
        <v>1215</v>
      </c>
      <c r="D40" s="5" t="s">
        <v>1217</v>
      </c>
    </row>
    <row r="41" spans="1:4" ht="12.75" customHeight="1">
      <c r="A41" s="4" t="s">
        <v>849</v>
      </c>
      <c r="B41" s="19">
        <v>40</v>
      </c>
      <c r="C41" s="5" t="s">
        <v>889</v>
      </c>
      <c r="D41" s="5" t="s">
        <v>1218</v>
      </c>
    </row>
    <row r="42" spans="1:4">
      <c r="A42" s="4" t="s">
        <v>845</v>
      </c>
      <c r="B42" s="19">
        <v>41</v>
      </c>
      <c r="C42" s="5" t="s">
        <v>893</v>
      </c>
      <c r="D42" s="5" t="s">
        <v>872</v>
      </c>
    </row>
    <row r="43" spans="1:4">
      <c r="A43" s="4" t="s">
        <v>1150</v>
      </c>
      <c r="B43" s="19">
        <v>42</v>
      </c>
      <c r="C43" s="5" t="s">
        <v>890</v>
      </c>
      <c r="D43" s="5" t="s">
        <v>1219</v>
      </c>
    </row>
    <row r="44" spans="1:4">
      <c r="A44" s="4" t="s">
        <v>1333</v>
      </c>
      <c r="B44" s="19">
        <v>43</v>
      </c>
      <c r="C44" s="5" t="s">
        <v>1334</v>
      </c>
      <c r="D44" s="5" t="s">
        <v>1335</v>
      </c>
    </row>
    <row r="45" spans="1:4">
      <c r="A45" s="4" t="s">
        <v>1151</v>
      </c>
      <c r="B45" s="19">
        <v>44</v>
      </c>
      <c r="C45" s="5" t="s">
        <v>891</v>
      </c>
      <c r="D45" s="5" t="s">
        <v>1220</v>
      </c>
    </row>
    <row r="46" spans="1:4">
      <c r="A46" s="4" t="s">
        <v>1221</v>
      </c>
      <c r="B46" s="19">
        <v>45</v>
      </c>
      <c r="C46" s="5" t="s">
        <v>1222</v>
      </c>
      <c r="D46" s="5" t="s">
        <v>1194</v>
      </c>
    </row>
  </sheetData>
  <phoneticPr fontId="1"/>
  <pageMargins left="0.7" right="0.7" top="0.75" bottom="0.75" header="0.3" footer="0.3"/>
  <pageSetup paperSize="9"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B25"/>
  <sheetViews>
    <sheetView workbookViewId="0">
      <selection activeCell="F21" sqref="F21"/>
    </sheetView>
  </sheetViews>
  <sheetFormatPr defaultRowHeight="13.5"/>
  <cols>
    <col min="1" max="2" width="28.75" bestFit="1" customWidth="1"/>
  </cols>
  <sheetData>
    <row r="1" spans="1:2">
      <c r="A1" t="s">
        <v>1336</v>
      </c>
      <c r="B1" t="s">
        <v>1337</v>
      </c>
    </row>
    <row r="2" spans="1:2">
      <c r="A2" s="4" t="s">
        <v>1137</v>
      </c>
      <c r="B2" s="4" t="s">
        <v>1145</v>
      </c>
    </row>
    <row r="3" spans="1:2">
      <c r="A3" s="4" t="s">
        <v>1152</v>
      </c>
      <c r="B3" s="4" t="s">
        <v>1195</v>
      </c>
    </row>
    <row r="4" spans="1:2">
      <c r="A4" s="4" t="s">
        <v>1138</v>
      </c>
      <c r="B4" s="4" t="s">
        <v>1146</v>
      </c>
    </row>
    <row r="5" spans="1:2">
      <c r="A5" s="4" t="s">
        <v>1157</v>
      </c>
      <c r="B5" s="4" t="s">
        <v>1196</v>
      </c>
    </row>
    <row r="6" spans="1:2">
      <c r="A6" s="4" t="s">
        <v>1139</v>
      </c>
      <c r="B6" s="4" t="s">
        <v>1200</v>
      </c>
    </row>
    <row r="7" spans="1:2">
      <c r="A7" s="4" t="s">
        <v>1140</v>
      </c>
      <c r="B7" s="4" t="s">
        <v>1338</v>
      </c>
    </row>
    <row r="8" spans="1:2">
      <c r="A8" s="4" t="s">
        <v>1339</v>
      </c>
      <c r="B8" s="4" t="s">
        <v>1252</v>
      </c>
    </row>
    <row r="9" spans="1:2">
      <c r="A9" s="4" t="s">
        <v>1166</v>
      </c>
      <c r="B9" s="4" t="s">
        <v>1203</v>
      </c>
    </row>
    <row r="10" spans="1:2">
      <c r="A10" s="4" t="s">
        <v>1169</v>
      </c>
      <c r="B10" s="4" t="s">
        <v>1204</v>
      </c>
    </row>
    <row r="11" spans="1:2">
      <c r="A11" s="4" t="s">
        <v>1172</v>
      </c>
      <c r="B11" s="4" t="s">
        <v>1148</v>
      </c>
    </row>
    <row r="12" spans="1:2">
      <c r="A12" s="4" t="s">
        <v>1142</v>
      </c>
      <c r="B12" s="4" t="s">
        <v>1212</v>
      </c>
    </row>
    <row r="13" spans="1:2">
      <c r="A13" s="4" t="s">
        <v>1179</v>
      </c>
      <c r="B13" s="4" t="s">
        <v>1149</v>
      </c>
    </row>
    <row r="14" spans="1:2">
      <c r="A14" s="4" t="s">
        <v>1143</v>
      </c>
      <c r="B14" s="4" t="s">
        <v>1213</v>
      </c>
    </row>
    <row r="15" spans="1:2">
      <c r="A15" s="4" t="s">
        <v>1178</v>
      </c>
      <c r="B15" s="4" t="s">
        <v>849</v>
      </c>
    </row>
    <row r="16" spans="1:2">
      <c r="A16" s="4" t="s">
        <v>842</v>
      </c>
      <c r="B16" s="4" t="s">
        <v>845</v>
      </c>
    </row>
    <row r="17" spans="1:2">
      <c r="A17" s="4" t="s">
        <v>1189</v>
      </c>
      <c r="B17" s="4" t="s">
        <v>1150</v>
      </c>
    </row>
    <row r="18" spans="1:2">
      <c r="A18" s="4" t="s">
        <v>1190</v>
      </c>
      <c r="B18" s="4" t="s">
        <v>1333</v>
      </c>
    </row>
    <row r="19" spans="1:2">
      <c r="A19" s="4" t="s">
        <v>843</v>
      </c>
      <c r="B19" s="4" t="s">
        <v>1151</v>
      </c>
    </row>
    <row r="20" spans="1:2">
      <c r="A20" s="4" t="s">
        <v>844</v>
      </c>
      <c r="B20" s="4" t="s">
        <v>1221</v>
      </c>
    </row>
    <row r="21" spans="1:2">
      <c r="A21" s="4" t="s">
        <v>1186</v>
      </c>
    </row>
    <row r="22" spans="1:2">
      <c r="A22" s="4" t="s">
        <v>1327</v>
      </c>
      <c r="B22" s="4"/>
    </row>
    <row r="23" spans="1:2">
      <c r="A23" s="4" t="s">
        <v>1328</v>
      </c>
    </row>
    <row r="24" spans="1:2">
      <c r="A24" s="4" t="s">
        <v>1144</v>
      </c>
    </row>
    <row r="25" spans="1:2">
      <c r="A25" s="4" t="s">
        <v>1192</v>
      </c>
    </row>
  </sheetData>
  <phoneticPr fontId="18"/>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E99"/>
  <sheetViews>
    <sheetView topLeftCell="A31" workbookViewId="0">
      <selection activeCell="G50" sqref="G50"/>
    </sheetView>
  </sheetViews>
  <sheetFormatPr defaultRowHeight="12"/>
  <cols>
    <col min="1" max="1" width="6.5" style="44" customWidth="1"/>
    <col min="2" max="2" width="33.875" style="45" bestFit="1" customWidth="1"/>
    <col min="3" max="3" width="28.25" style="45" bestFit="1" customWidth="1"/>
    <col min="4" max="4" width="21.625" style="45" bestFit="1" customWidth="1"/>
    <col min="5" max="5" width="7.5" style="45" bestFit="1" customWidth="1"/>
    <col min="6" max="16384" width="9" style="45"/>
  </cols>
  <sheetData>
    <row r="1" spans="1:5">
      <c r="A1" s="44" t="s">
        <v>838</v>
      </c>
      <c r="B1" s="45" t="s">
        <v>520</v>
      </c>
      <c r="C1" s="45" t="s">
        <v>521</v>
      </c>
      <c r="D1" s="45" t="s">
        <v>522</v>
      </c>
      <c r="E1" s="45" t="s">
        <v>523</v>
      </c>
    </row>
    <row r="2" spans="1:5">
      <c r="A2" s="44" t="s">
        <v>779</v>
      </c>
      <c r="B2" s="45" t="s">
        <v>524</v>
      </c>
      <c r="C2" s="45" t="s">
        <v>525</v>
      </c>
      <c r="D2" s="45" t="s">
        <v>525</v>
      </c>
      <c r="E2" s="45" t="s">
        <v>526</v>
      </c>
    </row>
    <row r="3" spans="1:5">
      <c r="A3" s="44" t="s">
        <v>780</v>
      </c>
      <c r="B3" s="45" t="s">
        <v>527</v>
      </c>
      <c r="C3" s="45" t="s">
        <v>528</v>
      </c>
      <c r="D3" s="45" t="s">
        <v>528</v>
      </c>
      <c r="E3" s="45" t="s">
        <v>526</v>
      </c>
    </row>
    <row r="4" spans="1:5">
      <c r="A4" s="44" t="s">
        <v>781</v>
      </c>
      <c r="B4" s="45" t="s">
        <v>529</v>
      </c>
      <c r="C4" s="45" t="s">
        <v>530</v>
      </c>
      <c r="D4" s="45" t="s">
        <v>530</v>
      </c>
      <c r="E4" s="45" t="s">
        <v>526</v>
      </c>
    </row>
    <row r="5" spans="1:5">
      <c r="A5" s="44" t="s">
        <v>782</v>
      </c>
      <c r="B5" s="45" t="s">
        <v>531</v>
      </c>
      <c r="C5" s="45" t="s">
        <v>532</v>
      </c>
      <c r="D5" s="45" t="s">
        <v>532</v>
      </c>
      <c r="E5" s="45" t="s">
        <v>526</v>
      </c>
    </row>
    <row r="6" spans="1:5">
      <c r="A6" s="44" t="s">
        <v>783</v>
      </c>
      <c r="B6" s="45" t="s">
        <v>533</v>
      </c>
      <c r="C6" s="45" t="s">
        <v>534</v>
      </c>
      <c r="D6" s="45" t="s">
        <v>534</v>
      </c>
      <c r="E6" s="45" t="s">
        <v>526</v>
      </c>
    </row>
    <row r="7" spans="1:5">
      <c r="A7" s="44" t="s">
        <v>784</v>
      </c>
      <c r="B7" s="45" t="s">
        <v>535</v>
      </c>
      <c r="C7" s="45" t="s">
        <v>536</v>
      </c>
      <c r="D7" s="45" t="s">
        <v>536</v>
      </c>
      <c r="E7" s="45" t="s">
        <v>526</v>
      </c>
    </row>
    <row r="8" spans="1:5">
      <c r="A8" s="44" t="s">
        <v>785</v>
      </c>
      <c r="B8" s="45" t="s">
        <v>537</v>
      </c>
      <c r="C8" s="45" t="s">
        <v>538</v>
      </c>
      <c r="D8" s="45" t="s">
        <v>538</v>
      </c>
      <c r="E8" s="45" t="s">
        <v>526</v>
      </c>
    </row>
    <row r="9" spans="1:5">
      <c r="A9" s="44" t="s">
        <v>786</v>
      </c>
      <c r="B9" s="45" t="s">
        <v>539</v>
      </c>
      <c r="C9" s="45" t="s">
        <v>540</v>
      </c>
      <c r="D9" s="45" t="s">
        <v>540</v>
      </c>
      <c r="E9" s="45" t="s">
        <v>526</v>
      </c>
    </row>
    <row r="10" spans="1:5">
      <c r="A10" s="44" t="s">
        <v>787</v>
      </c>
      <c r="B10" s="45" t="s">
        <v>541</v>
      </c>
      <c r="C10" s="45" t="s">
        <v>542</v>
      </c>
      <c r="D10" s="45" t="s">
        <v>542</v>
      </c>
      <c r="E10" s="45" t="s">
        <v>526</v>
      </c>
    </row>
    <row r="11" spans="1:5">
      <c r="A11" s="44" t="s">
        <v>788</v>
      </c>
      <c r="B11" s="45" t="s">
        <v>543</v>
      </c>
      <c r="C11" s="45" t="s">
        <v>544</v>
      </c>
      <c r="D11" s="45" t="s">
        <v>544</v>
      </c>
      <c r="E11" s="45" t="s">
        <v>526</v>
      </c>
    </row>
    <row r="12" spans="1:5">
      <c r="A12" s="44" t="s">
        <v>789</v>
      </c>
      <c r="B12" s="45" t="s">
        <v>545</v>
      </c>
      <c r="C12" s="45" t="s">
        <v>546</v>
      </c>
      <c r="D12" s="45" t="s">
        <v>546</v>
      </c>
      <c r="E12" s="45" t="s">
        <v>526</v>
      </c>
    </row>
    <row r="13" spans="1:5">
      <c r="A13" s="44" t="s">
        <v>790</v>
      </c>
      <c r="B13" s="45" t="s">
        <v>547</v>
      </c>
      <c r="C13" s="45" t="s">
        <v>548</v>
      </c>
      <c r="D13" s="45" t="s">
        <v>548</v>
      </c>
      <c r="E13" s="45" t="s">
        <v>526</v>
      </c>
    </row>
    <row r="14" spans="1:5">
      <c r="A14" s="44" t="s">
        <v>791</v>
      </c>
      <c r="B14" s="45" t="s">
        <v>549</v>
      </c>
      <c r="C14" s="45" t="s">
        <v>550</v>
      </c>
      <c r="D14" s="45" t="s">
        <v>551</v>
      </c>
      <c r="E14" s="45" t="s">
        <v>526</v>
      </c>
    </row>
    <row r="15" spans="1:5">
      <c r="A15" s="44" t="s">
        <v>792</v>
      </c>
      <c r="B15" s="45" t="s">
        <v>552</v>
      </c>
      <c r="C15" s="45" t="s">
        <v>1165</v>
      </c>
      <c r="D15" s="45" t="s">
        <v>553</v>
      </c>
      <c r="E15" s="45" t="s">
        <v>526</v>
      </c>
    </row>
    <row r="16" spans="1:5">
      <c r="A16" s="44" t="s">
        <v>793</v>
      </c>
      <c r="B16" s="45" t="s">
        <v>554</v>
      </c>
      <c r="C16" s="45" t="s">
        <v>555</v>
      </c>
      <c r="D16" s="45" t="s">
        <v>556</v>
      </c>
      <c r="E16" s="45" t="s">
        <v>526</v>
      </c>
    </row>
    <row r="17" spans="1:5">
      <c r="A17" s="44" t="s">
        <v>794</v>
      </c>
      <c r="B17" s="45" t="s">
        <v>1162</v>
      </c>
      <c r="C17" s="45" t="s">
        <v>557</v>
      </c>
      <c r="D17" s="45" t="s">
        <v>558</v>
      </c>
      <c r="E17" s="45" t="s">
        <v>526</v>
      </c>
    </row>
    <row r="18" spans="1:5">
      <c r="A18" s="44" t="s">
        <v>795</v>
      </c>
      <c r="B18" s="45" t="s">
        <v>559</v>
      </c>
      <c r="C18" s="45" t="s">
        <v>560</v>
      </c>
      <c r="D18" s="45" t="s">
        <v>561</v>
      </c>
      <c r="E18" s="45" t="s">
        <v>526</v>
      </c>
    </row>
    <row r="19" spans="1:5">
      <c r="A19" s="44" t="s">
        <v>796</v>
      </c>
      <c r="B19" s="45" t="s">
        <v>562</v>
      </c>
      <c r="C19" s="45" t="s">
        <v>563</v>
      </c>
      <c r="D19" s="45" t="s">
        <v>564</v>
      </c>
      <c r="E19" s="45" t="s">
        <v>526</v>
      </c>
    </row>
    <row r="20" spans="1:5">
      <c r="A20" s="44" t="s">
        <v>797</v>
      </c>
      <c r="B20" s="45" t="s">
        <v>565</v>
      </c>
      <c r="C20" s="45" t="s">
        <v>566</v>
      </c>
      <c r="D20" s="45" t="s">
        <v>567</v>
      </c>
      <c r="E20" s="45" t="s">
        <v>526</v>
      </c>
    </row>
    <row r="21" spans="1:5">
      <c r="A21" s="44" t="s">
        <v>798</v>
      </c>
      <c r="B21" s="45" t="s">
        <v>568</v>
      </c>
      <c r="C21" s="45" t="s">
        <v>569</v>
      </c>
      <c r="D21" s="45" t="s">
        <v>570</v>
      </c>
      <c r="E21" s="45" t="s">
        <v>526</v>
      </c>
    </row>
    <row r="22" spans="1:5">
      <c r="A22" s="44" t="s">
        <v>799</v>
      </c>
      <c r="B22" s="45" t="s">
        <v>571</v>
      </c>
      <c r="C22" s="45" t="s">
        <v>572</v>
      </c>
      <c r="D22" s="45" t="s">
        <v>551</v>
      </c>
      <c r="E22" s="45" t="s">
        <v>526</v>
      </c>
    </row>
    <row r="23" spans="1:5">
      <c r="A23" s="44" t="s">
        <v>800</v>
      </c>
      <c r="B23" s="45" t="s">
        <v>573</v>
      </c>
      <c r="C23" s="45" t="s">
        <v>574</v>
      </c>
      <c r="D23" s="45" t="s">
        <v>570</v>
      </c>
      <c r="E23" s="45" t="s">
        <v>526</v>
      </c>
    </row>
    <row r="24" spans="1:5">
      <c r="A24" s="44" t="s">
        <v>801</v>
      </c>
      <c r="B24" s="45" t="s">
        <v>839</v>
      </c>
      <c r="C24" s="45" t="s">
        <v>840</v>
      </c>
      <c r="D24" s="45" t="s">
        <v>841</v>
      </c>
      <c r="E24" s="45" t="s">
        <v>526</v>
      </c>
    </row>
    <row r="25" spans="1:5">
      <c r="A25" s="44" t="s">
        <v>802</v>
      </c>
      <c r="B25" s="45" t="s">
        <v>575</v>
      </c>
      <c r="C25" s="45" t="s">
        <v>576</v>
      </c>
      <c r="D25" s="45" t="s">
        <v>561</v>
      </c>
      <c r="E25" s="45" t="s">
        <v>526</v>
      </c>
    </row>
    <row r="26" spans="1:5">
      <c r="A26" s="44" t="s">
        <v>803</v>
      </c>
      <c r="B26" s="45" t="s">
        <v>577</v>
      </c>
      <c r="C26" s="45" t="s">
        <v>578</v>
      </c>
      <c r="D26" s="45" t="s">
        <v>564</v>
      </c>
      <c r="E26" s="45" t="s">
        <v>526</v>
      </c>
    </row>
    <row r="27" spans="1:5">
      <c r="A27" s="44" t="s">
        <v>804</v>
      </c>
      <c r="B27" s="45" t="s">
        <v>579</v>
      </c>
      <c r="C27" s="45" t="s">
        <v>580</v>
      </c>
      <c r="D27" s="45" t="s">
        <v>581</v>
      </c>
      <c r="E27" s="45" t="s">
        <v>526</v>
      </c>
    </row>
    <row r="28" spans="1:5">
      <c r="A28" s="44" t="s">
        <v>805</v>
      </c>
      <c r="B28" s="45" t="s">
        <v>582</v>
      </c>
      <c r="C28" s="45" t="s">
        <v>583</v>
      </c>
      <c r="D28" s="45" t="s">
        <v>584</v>
      </c>
      <c r="E28" s="45" t="s">
        <v>526</v>
      </c>
    </row>
    <row r="29" spans="1:5">
      <c r="A29" s="44" t="s">
        <v>806</v>
      </c>
      <c r="B29" s="45" t="s">
        <v>585</v>
      </c>
      <c r="C29" s="45" t="s">
        <v>586</v>
      </c>
      <c r="D29" s="45" t="s">
        <v>587</v>
      </c>
      <c r="E29" s="45" t="s">
        <v>526</v>
      </c>
    </row>
    <row r="30" spans="1:5">
      <c r="A30" s="44" t="s">
        <v>807</v>
      </c>
      <c r="B30" s="45" t="s">
        <v>585</v>
      </c>
      <c r="C30" s="45" t="s">
        <v>588</v>
      </c>
      <c r="D30" s="45" t="s">
        <v>587</v>
      </c>
      <c r="E30" s="45" t="s">
        <v>526</v>
      </c>
    </row>
    <row r="31" spans="1:5">
      <c r="A31" s="44" t="s">
        <v>808</v>
      </c>
      <c r="B31" s="45" t="s">
        <v>589</v>
      </c>
      <c r="C31" s="45" t="s">
        <v>590</v>
      </c>
      <c r="D31" s="45" t="s">
        <v>591</v>
      </c>
      <c r="E31" s="45" t="s">
        <v>526</v>
      </c>
    </row>
    <row r="32" spans="1:5">
      <c r="A32" s="44" t="s">
        <v>809</v>
      </c>
      <c r="B32" s="45" t="s">
        <v>592</v>
      </c>
      <c r="C32" s="45" t="s">
        <v>593</v>
      </c>
      <c r="D32" s="45" t="s">
        <v>594</v>
      </c>
      <c r="E32" s="45" t="s">
        <v>526</v>
      </c>
    </row>
    <row r="33" spans="1:5">
      <c r="A33" s="44" t="s">
        <v>810</v>
      </c>
      <c r="B33" s="45" t="s">
        <v>595</v>
      </c>
      <c r="C33" s="45" t="s">
        <v>596</v>
      </c>
      <c r="D33" s="45" t="s">
        <v>597</v>
      </c>
      <c r="E33" s="45" t="s">
        <v>526</v>
      </c>
    </row>
    <row r="34" spans="1:5">
      <c r="A34" s="44" t="s">
        <v>811</v>
      </c>
      <c r="B34" s="45" t="s">
        <v>598</v>
      </c>
      <c r="C34" s="45" t="s">
        <v>599</v>
      </c>
      <c r="D34" s="45" t="s">
        <v>600</v>
      </c>
      <c r="E34" s="45" t="s">
        <v>526</v>
      </c>
    </row>
    <row r="35" spans="1:5">
      <c r="A35" s="44" t="s">
        <v>812</v>
      </c>
      <c r="B35" s="45" t="s">
        <v>601</v>
      </c>
      <c r="C35" s="45" t="s">
        <v>602</v>
      </c>
      <c r="D35" s="45" t="s">
        <v>603</v>
      </c>
      <c r="E35" s="45" t="s">
        <v>526</v>
      </c>
    </row>
    <row r="36" spans="1:5">
      <c r="A36" s="44" t="s">
        <v>813</v>
      </c>
      <c r="B36" s="45" t="s">
        <v>604</v>
      </c>
      <c r="C36" s="45" t="s">
        <v>605</v>
      </c>
      <c r="D36" s="45" t="s">
        <v>606</v>
      </c>
      <c r="E36" s="45" t="s">
        <v>526</v>
      </c>
    </row>
    <row r="37" spans="1:5">
      <c r="A37" s="44" t="s">
        <v>814</v>
      </c>
      <c r="B37" s="45" t="s">
        <v>607</v>
      </c>
      <c r="C37" s="45" t="s">
        <v>608</v>
      </c>
      <c r="D37" s="45" t="s">
        <v>609</v>
      </c>
      <c r="E37" s="45" t="s">
        <v>526</v>
      </c>
    </row>
    <row r="38" spans="1:5">
      <c r="A38" s="44" t="s">
        <v>815</v>
      </c>
      <c r="B38" s="45" t="s">
        <v>610</v>
      </c>
      <c r="C38" s="45" t="s">
        <v>611</v>
      </c>
      <c r="D38" s="45" t="s">
        <v>611</v>
      </c>
      <c r="E38" s="45" t="s">
        <v>612</v>
      </c>
    </row>
    <row r="39" spans="1:5">
      <c r="A39" s="44" t="s">
        <v>816</v>
      </c>
      <c r="B39" s="45" t="s">
        <v>613</v>
      </c>
      <c r="C39" s="45" t="s">
        <v>614</v>
      </c>
      <c r="D39" s="45" t="s">
        <v>614</v>
      </c>
      <c r="E39" s="45" t="s">
        <v>612</v>
      </c>
    </row>
    <row r="40" spans="1:5">
      <c r="A40" s="44" t="s">
        <v>817</v>
      </c>
      <c r="B40" s="45" t="s">
        <v>615</v>
      </c>
      <c r="C40" s="45" t="s">
        <v>616</v>
      </c>
      <c r="D40" s="45" t="s">
        <v>616</v>
      </c>
      <c r="E40" s="45" t="s">
        <v>612</v>
      </c>
    </row>
    <row r="41" spans="1:5">
      <c r="A41" s="44" t="s">
        <v>818</v>
      </c>
      <c r="B41" s="45" t="s">
        <v>617</v>
      </c>
      <c r="C41" s="45" t="s">
        <v>618</v>
      </c>
      <c r="D41" s="45" t="s">
        <v>618</v>
      </c>
      <c r="E41" s="45" t="s">
        <v>612</v>
      </c>
    </row>
    <row r="42" spans="1:5">
      <c r="A42" s="44" t="s">
        <v>819</v>
      </c>
      <c r="B42" s="45" t="s">
        <v>619</v>
      </c>
      <c r="C42" s="45" t="s">
        <v>620</v>
      </c>
      <c r="D42" s="45" t="s">
        <v>621</v>
      </c>
      <c r="E42" s="45" t="s">
        <v>612</v>
      </c>
    </row>
    <row r="43" spans="1:5">
      <c r="A43" s="44" t="s">
        <v>820</v>
      </c>
      <c r="B43" s="45" t="s">
        <v>622</v>
      </c>
      <c r="C43" s="45" t="s">
        <v>623</v>
      </c>
      <c r="D43" s="45" t="s">
        <v>624</v>
      </c>
      <c r="E43" s="45" t="s">
        <v>612</v>
      </c>
    </row>
    <row r="44" spans="1:5">
      <c r="A44" s="44" t="s">
        <v>821</v>
      </c>
      <c r="B44" s="45" t="s">
        <v>625</v>
      </c>
      <c r="C44" s="45" t="s">
        <v>626</v>
      </c>
      <c r="D44" s="45" t="s">
        <v>627</v>
      </c>
      <c r="E44" s="45" t="s">
        <v>612</v>
      </c>
    </row>
    <row r="45" spans="1:5">
      <c r="A45" s="44" t="s">
        <v>822</v>
      </c>
      <c r="B45" s="45" t="s">
        <v>628</v>
      </c>
      <c r="C45" s="45" t="s">
        <v>629</v>
      </c>
      <c r="D45" s="45" t="s">
        <v>630</v>
      </c>
      <c r="E45" s="45" t="s">
        <v>612</v>
      </c>
    </row>
    <row r="46" spans="1:5">
      <c r="A46" s="44" t="s">
        <v>823</v>
      </c>
      <c r="B46" s="45" t="s">
        <v>631</v>
      </c>
      <c r="C46" s="45" t="s">
        <v>632</v>
      </c>
      <c r="D46" s="45" t="s">
        <v>633</v>
      </c>
      <c r="E46" s="45" t="s">
        <v>612</v>
      </c>
    </row>
    <row r="47" spans="1:5">
      <c r="A47" s="44" t="s">
        <v>824</v>
      </c>
      <c r="B47" s="45" t="s">
        <v>634</v>
      </c>
      <c r="C47" s="45" t="s">
        <v>635</v>
      </c>
      <c r="D47" s="45" t="s">
        <v>636</v>
      </c>
      <c r="E47" s="45" t="s">
        <v>612</v>
      </c>
    </row>
    <row r="48" spans="1:5">
      <c r="A48" s="44" t="s">
        <v>825</v>
      </c>
      <c r="B48" s="45" t="s">
        <v>637</v>
      </c>
      <c r="C48" s="45" t="s">
        <v>638</v>
      </c>
      <c r="D48" s="45" t="s">
        <v>639</v>
      </c>
      <c r="E48" s="45" t="s">
        <v>612</v>
      </c>
    </row>
    <row r="49" spans="1:5">
      <c r="A49" s="44" t="s">
        <v>826</v>
      </c>
      <c r="B49" s="45" t="s">
        <v>640</v>
      </c>
      <c r="C49" s="45" t="s">
        <v>641</v>
      </c>
      <c r="D49" s="45" t="s">
        <v>642</v>
      </c>
      <c r="E49" s="45" t="s">
        <v>612</v>
      </c>
    </row>
    <row r="50" spans="1:5">
      <c r="A50" s="44" t="s">
        <v>827</v>
      </c>
      <c r="B50" s="45" t="s">
        <v>643</v>
      </c>
      <c r="C50" s="45" t="s">
        <v>644</v>
      </c>
      <c r="D50" s="45" t="s">
        <v>645</v>
      </c>
      <c r="E50" s="45" t="s">
        <v>612</v>
      </c>
    </row>
    <row r="51" spans="1:5">
      <c r="A51" s="44" t="s">
        <v>828</v>
      </c>
      <c r="B51" s="45" t="s">
        <v>646</v>
      </c>
      <c r="C51" s="45" t="s">
        <v>647</v>
      </c>
      <c r="D51" s="45" t="s">
        <v>648</v>
      </c>
      <c r="E51" s="45" t="s">
        <v>612</v>
      </c>
    </row>
    <row r="52" spans="1:5">
      <c r="A52" s="44" t="s">
        <v>829</v>
      </c>
      <c r="B52" s="45" t="s">
        <v>649</v>
      </c>
      <c r="C52" s="45" t="s">
        <v>650</v>
      </c>
      <c r="D52" s="45" t="s">
        <v>651</v>
      </c>
      <c r="E52" s="45" t="s">
        <v>612</v>
      </c>
    </row>
    <row r="53" spans="1:5">
      <c r="A53" s="44" t="s">
        <v>830</v>
      </c>
      <c r="B53" s="45" t="s">
        <v>652</v>
      </c>
      <c r="C53" s="45" t="s">
        <v>653</v>
      </c>
      <c r="D53" s="45" t="s">
        <v>654</v>
      </c>
      <c r="E53" s="45" t="s">
        <v>612</v>
      </c>
    </row>
    <row r="54" spans="1:5">
      <c r="A54" s="44" t="s">
        <v>831</v>
      </c>
      <c r="B54" s="45" t="s">
        <v>655</v>
      </c>
      <c r="C54" s="45" t="s">
        <v>656</v>
      </c>
      <c r="D54" s="45" t="s">
        <v>657</v>
      </c>
      <c r="E54" s="45" t="s">
        <v>612</v>
      </c>
    </row>
    <row r="55" spans="1:5">
      <c r="A55" s="44" t="s">
        <v>832</v>
      </c>
      <c r="B55" s="45" t="s">
        <v>658</v>
      </c>
      <c r="C55" s="45" t="s">
        <v>659</v>
      </c>
      <c r="D55" s="45" t="s">
        <v>660</v>
      </c>
      <c r="E55" s="45" t="s">
        <v>612</v>
      </c>
    </row>
    <row r="56" spans="1:5">
      <c r="A56" s="44" t="s">
        <v>833</v>
      </c>
      <c r="B56" s="45" t="s">
        <v>661</v>
      </c>
      <c r="C56" s="45" t="s">
        <v>662</v>
      </c>
      <c r="D56" s="45" t="s">
        <v>663</v>
      </c>
      <c r="E56" s="45" t="s">
        <v>612</v>
      </c>
    </row>
    <row r="57" spans="1:5">
      <c r="A57" s="44" t="s">
        <v>834</v>
      </c>
      <c r="B57" s="45" t="s">
        <v>664</v>
      </c>
      <c r="C57" s="45" t="s">
        <v>665</v>
      </c>
      <c r="D57" s="45" t="s">
        <v>666</v>
      </c>
      <c r="E57" s="45" t="s">
        <v>612</v>
      </c>
    </row>
    <row r="58" spans="1:5">
      <c r="A58" s="44" t="s">
        <v>835</v>
      </c>
      <c r="B58" s="45" t="s">
        <v>667</v>
      </c>
      <c r="C58" s="45" t="s">
        <v>668</v>
      </c>
      <c r="D58" s="45" t="s">
        <v>669</v>
      </c>
      <c r="E58" s="45" t="s">
        <v>612</v>
      </c>
    </row>
    <row r="59" spans="1:5">
      <c r="A59" s="44" t="s">
        <v>836</v>
      </c>
      <c r="B59" s="45" t="s">
        <v>670</v>
      </c>
      <c r="C59" s="45" t="s">
        <v>671</v>
      </c>
      <c r="D59" s="45" t="s">
        <v>672</v>
      </c>
      <c r="E59" s="45" t="s">
        <v>612</v>
      </c>
    </row>
    <row r="60" spans="1:5">
      <c r="A60" s="44" t="s">
        <v>837</v>
      </c>
      <c r="B60" s="45" t="s">
        <v>673</v>
      </c>
      <c r="C60" s="45" t="s">
        <v>674</v>
      </c>
      <c r="D60" s="45" t="s">
        <v>673</v>
      </c>
      <c r="E60" s="45" t="s">
        <v>612</v>
      </c>
    </row>
    <row r="61" spans="1:5">
      <c r="A61" s="44">
        <v>101</v>
      </c>
      <c r="B61" s="45" t="s">
        <v>675</v>
      </c>
      <c r="C61" s="45" t="s">
        <v>676</v>
      </c>
      <c r="D61" s="45" t="s">
        <v>677</v>
      </c>
      <c r="E61" s="45" t="s">
        <v>526</v>
      </c>
    </row>
    <row r="62" spans="1:5">
      <c r="A62" s="44">
        <v>102</v>
      </c>
      <c r="B62" s="45" t="s">
        <v>678</v>
      </c>
      <c r="C62" s="45" t="s">
        <v>679</v>
      </c>
      <c r="D62" s="45" t="s">
        <v>680</v>
      </c>
      <c r="E62" s="45" t="s">
        <v>526</v>
      </c>
    </row>
    <row r="63" spans="1:5">
      <c r="A63" s="44">
        <v>103</v>
      </c>
      <c r="B63" s="45" t="s">
        <v>681</v>
      </c>
      <c r="C63" s="45" t="s">
        <v>682</v>
      </c>
      <c r="D63" s="45" t="s">
        <v>683</v>
      </c>
      <c r="E63" s="45" t="s">
        <v>526</v>
      </c>
    </row>
    <row r="64" spans="1:5">
      <c r="A64" s="44">
        <v>104</v>
      </c>
      <c r="B64" s="45" t="s">
        <v>684</v>
      </c>
      <c r="C64" s="45" t="s">
        <v>685</v>
      </c>
      <c r="D64" s="45" t="s">
        <v>686</v>
      </c>
      <c r="E64" s="45" t="s">
        <v>526</v>
      </c>
    </row>
    <row r="65" spans="1:5">
      <c r="A65" s="44">
        <v>105</v>
      </c>
      <c r="B65" s="45" t="s">
        <v>687</v>
      </c>
      <c r="C65" s="45" t="s">
        <v>688</v>
      </c>
      <c r="D65" s="45" t="s">
        <v>689</v>
      </c>
      <c r="E65" s="45" t="s">
        <v>526</v>
      </c>
    </row>
    <row r="66" spans="1:5">
      <c r="A66" s="44">
        <v>106</v>
      </c>
      <c r="B66" s="45" t="s">
        <v>690</v>
      </c>
      <c r="C66" s="45" t="s">
        <v>691</v>
      </c>
      <c r="D66" s="45" t="s">
        <v>691</v>
      </c>
      <c r="E66" s="45" t="s">
        <v>526</v>
      </c>
    </row>
    <row r="67" spans="1:5">
      <c r="A67" s="44">
        <v>107</v>
      </c>
      <c r="B67" s="45" t="s">
        <v>692</v>
      </c>
      <c r="C67" s="45" t="s">
        <v>693</v>
      </c>
      <c r="D67" s="45" t="s">
        <v>693</v>
      </c>
      <c r="E67" s="45" t="s">
        <v>526</v>
      </c>
    </row>
    <row r="68" spans="1:5">
      <c r="A68" s="44">
        <v>151</v>
      </c>
      <c r="B68" s="45" t="s">
        <v>694</v>
      </c>
      <c r="C68" s="45" t="s">
        <v>695</v>
      </c>
      <c r="D68" s="45" t="s">
        <v>696</v>
      </c>
      <c r="E68" s="45" t="s">
        <v>526</v>
      </c>
    </row>
    <row r="69" spans="1:5">
      <c r="A69" s="44">
        <v>152</v>
      </c>
      <c r="B69" s="45" t="s">
        <v>697</v>
      </c>
      <c r="C69" s="45" t="s">
        <v>698</v>
      </c>
      <c r="D69" s="45" t="s">
        <v>699</v>
      </c>
      <c r="E69" s="45" t="s">
        <v>526</v>
      </c>
    </row>
    <row r="70" spans="1:5">
      <c r="A70" s="44">
        <v>153</v>
      </c>
      <c r="B70" s="45" t="s">
        <v>700</v>
      </c>
      <c r="C70" s="45" t="s">
        <v>701</v>
      </c>
      <c r="D70" s="45" t="s">
        <v>702</v>
      </c>
      <c r="E70" s="45" t="s">
        <v>526</v>
      </c>
    </row>
    <row r="71" spans="1:5">
      <c r="A71" s="44">
        <v>154</v>
      </c>
      <c r="B71" s="45" t="s">
        <v>703</v>
      </c>
      <c r="C71" s="45" t="s">
        <v>704</v>
      </c>
      <c r="D71" s="45" t="s">
        <v>705</v>
      </c>
      <c r="E71" s="45" t="s">
        <v>526</v>
      </c>
    </row>
    <row r="72" spans="1:5">
      <c r="A72" s="44">
        <v>155</v>
      </c>
      <c r="B72" s="45" t="s">
        <v>706</v>
      </c>
      <c r="C72" s="45" t="s">
        <v>707</v>
      </c>
      <c r="D72" s="45" t="s">
        <v>708</v>
      </c>
      <c r="E72" s="45" t="s">
        <v>526</v>
      </c>
    </row>
    <row r="73" spans="1:5">
      <c r="A73" s="44">
        <v>156</v>
      </c>
      <c r="B73" s="45" t="s">
        <v>709</v>
      </c>
      <c r="C73" s="45" t="s">
        <v>710</v>
      </c>
      <c r="D73" s="45" t="s">
        <v>711</v>
      </c>
      <c r="E73" s="45" t="s">
        <v>526</v>
      </c>
    </row>
    <row r="74" spans="1:5">
      <c r="A74" s="44">
        <v>161</v>
      </c>
      <c r="B74" s="45" t="s">
        <v>712</v>
      </c>
      <c r="C74" s="45" t="s">
        <v>713</v>
      </c>
      <c r="D74" s="45" t="s">
        <v>714</v>
      </c>
      <c r="E74" s="45" t="s">
        <v>526</v>
      </c>
    </row>
    <row r="75" spans="1:5">
      <c r="A75" s="44">
        <v>162</v>
      </c>
      <c r="B75" s="45" t="s">
        <v>715</v>
      </c>
      <c r="C75" s="45" t="s">
        <v>716</v>
      </c>
      <c r="D75" s="45" t="s">
        <v>717</v>
      </c>
      <c r="E75" s="45" t="s">
        <v>526</v>
      </c>
    </row>
    <row r="76" spans="1:5">
      <c r="A76" s="44">
        <v>163</v>
      </c>
      <c r="B76" s="45" t="s">
        <v>718</v>
      </c>
      <c r="C76" s="45" t="s">
        <v>719</v>
      </c>
      <c r="D76" s="45" t="s">
        <v>720</v>
      </c>
      <c r="E76" s="45" t="s">
        <v>526</v>
      </c>
    </row>
    <row r="77" spans="1:5">
      <c r="A77" s="44">
        <v>164</v>
      </c>
      <c r="B77" s="45" t="s">
        <v>721</v>
      </c>
      <c r="C77" s="45" t="s">
        <v>722</v>
      </c>
      <c r="D77" s="45" t="s">
        <v>723</v>
      </c>
      <c r="E77" s="45" t="s">
        <v>526</v>
      </c>
    </row>
    <row r="78" spans="1:5">
      <c r="A78" s="44">
        <v>165</v>
      </c>
      <c r="B78" s="45" t="s">
        <v>724</v>
      </c>
      <c r="C78" s="45" t="s">
        <v>725</v>
      </c>
      <c r="D78" s="45" t="s">
        <v>726</v>
      </c>
      <c r="E78" s="45" t="s">
        <v>526</v>
      </c>
    </row>
    <row r="79" spans="1:5">
      <c r="A79" s="44">
        <v>171</v>
      </c>
      <c r="B79" s="45" t="s">
        <v>727</v>
      </c>
      <c r="C79" s="45" t="s">
        <v>728</v>
      </c>
      <c r="D79" s="45" t="s">
        <v>729</v>
      </c>
      <c r="E79" s="45" t="s">
        <v>526</v>
      </c>
    </row>
    <row r="80" spans="1:5">
      <c r="A80" s="44">
        <v>172</v>
      </c>
      <c r="B80" s="45" t="s">
        <v>730</v>
      </c>
      <c r="C80" s="45" t="s">
        <v>731</v>
      </c>
      <c r="D80" s="45" t="s">
        <v>731</v>
      </c>
      <c r="E80" s="45" t="s">
        <v>526</v>
      </c>
    </row>
    <row r="81" spans="1:5">
      <c r="A81" s="44">
        <v>201</v>
      </c>
      <c r="B81" s="45" t="s">
        <v>732</v>
      </c>
      <c r="C81" s="45" t="s">
        <v>733</v>
      </c>
      <c r="D81" s="45" t="s">
        <v>734</v>
      </c>
      <c r="E81" s="45" t="s">
        <v>735</v>
      </c>
    </row>
    <row r="82" spans="1:5">
      <c r="A82" s="44">
        <v>202</v>
      </c>
      <c r="B82" s="45" t="s">
        <v>736</v>
      </c>
      <c r="C82" s="45" t="s">
        <v>737</v>
      </c>
      <c r="D82" s="45" t="s">
        <v>738</v>
      </c>
      <c r="E82" s="45" t="s">
        <v>735</v>
      </c>
    </row>
    <row r="83" spans="1:5">
      <c r="A83" s="44">
        <v>203</v>
      </c>
      <c r="B83" s="45" t="s">
        <v>739</v>
      </c>
      <c r="C83" s="45" t="s">
        <v>740</v>
      </c>
      <c r="D83" s="45" t="s">
        <v>741</v>
      </c>
      <c r="E83" s="45" t="s">
        <v>735</v>
      </c>
    </row>
    <row r="84" spans="1:5">
      <c r="A84" s="44">
        <v>206</v>
      </c>
      <c r="B84" s="45" t="s">
        <v>742</v>
      </c>
      <c r="C84" s="45" t="s">
        <v>743</v>
      </c>
      <c r="D84" s="45" t="s">
        <v>744</v>
      </c>
      <c r="E84" s="45" t="s">
        <v>735</v>
      </c>
    </row>
    <row r="85" spans="1:5">
      <c r="A85" s="44">
        <v>207</v>
      </c>
      <c r="B85" s="45" t="s">
        <v>745</v>
      </c>
      <c r="C85" s="45" t="s">
        <v>746</v>
      </c>
      <c r="D85" s="45" t="s">
        <v>747</v>
      </c>
      <c r="E85" s="45" t="s">
        <v>735</v>
      </c>
    </row>
    <row r="86" spans="1:5">
      <c r="A86" s="44">
        <v>208</v>
      </c>
      <c r="B86" s="45" t="s">
        <v>748</v>
      </c>
      <c r="C86" s="45" t="s">
        <v>749</v>
      </c>
      <c r="D86" s="45" t="s">
        <v>744</v>
      </c>
      <c r="E86" s="45" t="s">
        <v>735</v>
      </c>
    </row>
    <row r="87" spans="1:5">
      <c r="A87" s="44">
        <v>209</v>
      </c>
      <c r="B87" s="45" t="s">
        <v>750</v>
      </c>
      <c r="C87" s="45" t="s">
        <v>751</v>
      </c>
      <c r="D87" s="45" t="s">
        <v>747</v>
      </c>
      <c r="E87" s="45" t="s">
        <v>735</v>
      </c>
    </row>
    <row r="88" spans="1:5">
      <c r="A88" s="44">
        <v>210</v>
      </c>
      <c r="B88" s="45" t="s">
        <v>752</v>
      </c>
      <c r="C88" s="45" t="s">
        <v>753</v>
      </c>
      <c r="D88" s="45" t="s">
        <v>754</v>
      </c>
      <c r="E88" s="45" t="s">
        <v>735</v>
      </c>
    </row>
    <row r="89" spans="1:5">
      <c r="A89" s="44">
        <v>211</v>
      </c>
      <c r="B89" s="45" t="s">
        <v>755</v>
      </c>
      <c r="C89" s="45" t="s">
        <v>756</v>
      </c>
      <c r="D89" s="45" t="s">
        <v>757</v>
      </c>
      <c r="E89" s="45" t="s">
        <v>735</v>
      </c>
    </row>
    <row r="90" spans="1:5">
      <c r="A90" s="44">
        <v>212</v>
      </c>
      <c r="B90" s="45" t="s">
        <v>758</v>
      </c>
      <c r="C90" s="45" t="s">
        <v>759</v>
      </c>
      <c r="D90" s="45" t="s">
        <v>757</v>
      </c>
      <c r="E90" s="45" t="s">
        <v>735</v>
      </c>
    </row>
    <row r="91" spans="1:5">
      <c r="A91" s="44">
        <v>213</v>
      </c>
      <c r="B91" s="45" t="s">
        <v>760</v>
      </c>
      <c r="C91" s="45" t="s">
        <v>761</v>
      </c>
      <c r="D91" s="45" t="s">
        <v>762</v>
      </c>
      <c r="E91" s="45" t="s">
        <v>735</v>
      </c>
    </row>
    <row r="92" spans="1:5">
      <c r="A92" s="44">
        <v>214</v>
      </c>
      <c r="B92" s="45" t="s">
        <v>760</v>
      </c>
      <c r="C92" s="45" t="s">
        <v>763</v>
      </c>
      <c r="D92" s="45" t="s">
        <v>762</v>
      </c>
      <c r="E92" s="45" t="s">
        <v>735</v>
      </c>
    </row>
    <row r="93" spans="1:5">
      <c r="A93" s="44">
        <v>221</v>
      </c>
      <c r="B93" s="45" t="s">
        <v>764</v>
      </c>
      <c r="C93" s="45" t="s">
        <v>765</v>
      </c>
      <c r="D93" s="45" t="s">
        <v>734</v>
      </c>
      <c r="E93" s="45" t="s">
        <v>735</v>
      </c>
    </row>
    <row r="94" spans="1:5">
      <c r="A94" s="44">
        <v>601</v>
      </c>
      <c r="B94" s="45" t="s">
        <v>766</v>
      </c>
      <c r="C94" s="45" t="s">
        <v>767</v>
      </c>
      <c r="D94" s="45" t="s">
        <v>767</v>
      </c>
      <c r="E94" s="45" t="s">
        <v>526</v>
      </c>
    </row>
    <row r="95" spans="1:5">
      <c r="A95" s="44">
        <v>602</v>
      </c>
      <c r="B95" s="45" t="s">
        <v>768</v>
      </c>
      <c r="C95" s="45" t="s">
        <v>769</v>
      </c>
      <c r="D95" s="45" t="s">
        <v>769</v>
      </c>
      <c r="E95" s="45" t="s">
        <v>526</v>
      </c>
    </row>
    <row r="96" spans="1:5">
      <c r="A96" s="44">
        <v>603</v>
      </c>
      <c r="B96" s="45" t="s">
        <v>770</v>
      </c>
      <c r="C96" s="45" t="s">
        <v>771</v>
      </c>
      <c r="D96" s="45" t="s">
        <v>771</v>
      </c>
      <c r="E96" s="45" t="s">
        <v>526</v>
      </c>
    </row>
    <row r="97" spans="1:5">
      <c r="A97" s="44">
        <v>604</v>
      </c>
      <c r="B97" s="45" t="s">
        <v>772</v>
      </c>
      <c r="C97" s="45" t="s">
        <v>773</v>
      </c>
      <c r="D97" s="45" t="s">
        <v>773</v>
      </c>
      <c r="E97" s="45" t="s">
        <v>526</v>
      </c>
    </row>
    <row r="98" spans="1:5">
      <c r="A98" s="44">
        <v>605</v>
      </c>
      <c r="B98" s="45" t="s">
        <v>774</v>
      </c>
      <c r="C98" s="45" t="s">
        <v>775</v>
      </c>
      <c r="D98" s="45" t="s">
        <v>775</v>
      </c>
      <c r="E98" s="45" t="s">
        <v>526</v>
      </c>
    </row>
    <row r="99" spans="1:5">
      <c r="A99" s="44">
        <v>606</v>
      </c>
      <c r="B99" s="45" t="s">
        <v>776</v>
      </c>
      <c r="C99" s="45" t="s">
        <v>777</v>
      </c>
      <c r="D99" s="45" t="s">
        <v>778</v>
      </c>
      <c r="E99" s="45" t="s">
        <v>526</v>
      </c>
    </row>
  </sheetData>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S149"/>
  <sheetViews>
    <sheetView workbookViewId="0">
      <selection activeCell="E150" sqref="E150"/>
    </sheetView>
  </sheetViews>
  <sheetFormatPr defaultRowHeight="13.5"/>
  <cols>
    <col min="1" max="1" width="5.625" style="17" customWidth="1"/>
    <col min="2" max="2" width="10.5" style="17" bestFit="1" customWidth="1"/>
    <col min="3" max="3" width="15" style="17" bestFit="1" customWidth="1"/>
    <col min="4" max="4" width="6.5" style="17" customWidth="1"/>
    <col min="5" max="5" width="18.375" style="17" bestFit="1" customWidth="1"/>
    <col min="6" max="6" width="14" style="17" customWidth="1"/>
    <col min="7" max="7" width="3.5" style="27" bestFit="1" customWidth="1"/>
    <col min="8" max="8" width="7.5" style="27" bestFit="1" customWidth="1"/>
    <col min="9" max="9" width="4" style="27" customWidth="1"/>
    <col min="10" max="10" width="6.75" style="17" customWidth="1"/>
    <col min="11" max="12" width="9" style="17"/>
    <col min="13" max="13" width="2.625" style="17" customWidth="1"/>
    <col min="14" max="14" width="10.5" style="17" bestFit="1" customWidth="1"/>
    <col min="15" max="16" width="9" style="17"/>
    <col min="17" max="17" width="10.5" style="17" bestFit="1" customWidth="1"/>
    <col min="18" max="16384" width="9" style="17"/>
  </cols>
  <sheetData>
    <row r="1" spans="1:19">
      <c r="B1" s="40" t="s">
        <v>18</v>
      </c>
      <c r="C1" s="40" t="s">
        <v>20</v>
      </c>
      <c r="D1" s="40" t="s">
        <v>499</v>
      </c>
      <c r="E1" s="40" t="s">
        <v>26</v>
      </c>
      <c r="F1" s="40" t="s">
        <v>500</v>
      </c>
      <c r="G1" s="41" t="s">
        <v>25</v>
      </c>
      <c r="H1" s="41" t="s">
        <v>495</v>
      </c>
      <c r="I1" s="41" t="s">
        <v>1244</v>
      </c>
      <c r="J1" s="40" t="s">
        <v>497</v>
      </c>
      <c r="N1" s="144" t="s">
        <v>1586</v>
      </c>
      <c r="O1" s="144" t="s">
        <v>1587</v>
      </c>
      <c r="P1" s="144" t="s">
        <v>1588</v>
      </c>
      <c r="Q1" s="145" t="s">
        <v>1589</v>
      </c>
      <c r="R1" s="145" t="s">
        <v>1590</v>
      </c>
      <c r="S1" s="145" t="s">
        <v>1591</v>
      </c>
    </row>
    <row r="2" spans="1:19">
      <c r="A2" s="17">
        <v>1</v>
      </c>
      <c r="B2" s="17" t="str">
        <f>'申込書（個人種目）'!R7</f>
        <v/>
      </c>
      <c r="C2" s="17" t="str">
        <f>'申込書（個人種目）'!X7</f>
        <v xml:space="preserve"> </v>
      </c>
      <c r="D2" s="17" t="str">
        <f>'申込書（個人種目）'!Y7</f>
        <v/>
      </c>
      <c r="E2" s="17" t="str">
        <f>'申込書（個人種目）'!Z7</f>
        <v/>
      </c>
      <c r="F2" s="17" t="str">
        <f>'申込書（個人種目）'!AA7</f>
        <v/>
      </c>
      <c r="G2" s="27" t="str">
        <f>'申込書（個人種目）'!AB7</f>
        <v/>
      </c>
      <c r="H2" s="27" t="str">
        <f>'申込書（個人種目）'!AC7</f>
        <v/>
      </c>
      <c r="I2" s="27" t="str">
        <f>'申込書（個人種目）'!AD7</f>
        <v/>
      </c>
      <c r="J2" s="17" t="str">
        <f>IF(ISBLANK('申込書（個人種目）'!AE7),"",'申込書（個人種目）'!AE7)</f>
        <v/>
      </c>
      <c r="N2" s="144" t="str">
        <f>IF(B2="","",IF(B2&lt;200000000,B2,""))</f>
        <v/>
      </c>
      <c r="O2" s="144" t="str">
        <f>IF(N2="","",1/COUNTIF($N$2:$N$149,N2))</f>
        <v/>
      </c>
      <c r="P2" s="146">
        <f>SUM(O2:O149)</f>
        <v>0</v>
      </c>
      <c r="Q2" s="145" t="str">
        <f>IF(B2="","",IF(B2&gt;200000000,B2,""))</f>
        <v/>
      </c>
      <c r="R2" s="145" t="str">
        <f>IF(Q2="","",1/COUNTIF($Q$2:$Q$149,Q2))</f>
        <v/>
      </c>
      <c r="S2" s="147">
        <f>SUM(R2:R149)</f>
        <v>0</v>
      </c>
    </row>
    <row r="3" spans="1:19">
      <c r="A3" s="17">
        <v>2</v>
      </c>
      <c r="B3" s="17" t="str">
        <f>'申込書（個人種目）'!R8</f>
        <v/>
      </c>
      <c r="C3" s="17" t="str">
        <f>'申込書（個人種目）'!X8</f>
        <v xml:space="preserve"> </v>
      </c>
      <c r="D3" s="17" t="str">
        <f>'申込書（個人種目）'!Y8</f>
        <v/>
      </c>
      <c r="E3" s="17" t="str">
        <f>'申込書（個人種目）'!Z8</f>
        <v/>
      </c>
      <c r="F3" s="17" t="str">
        <f>'申込書（個人種目）'!AA8</f>
        <v/>
      </c>
      <c r="G3" s="27" t="str">
        <f>'申込書（個人種目）'!AB8</f>
        <v/>
      </c>
      <c r="H3" s="27" t="str">
        <f>'申込書（個人種目）'!AC8</f>
        <v/>
      </c>
      <c r="I3" s="27" t="str">
        <f>'申込書（個人種目）'!AD8</f>
        <v/>
      </c>
      <c r="J3" s="17" t="str">
        <f>IF(ISBLANK('申込書（個人種目）'!AE8),"",'申込書（個人種目）'!AE8)</f>
        <v/>
      </c>
      <c r="N3" s="144" t="str">
        <f t="shared" ref="N3:N66" si="0">IF(B3="","",IF(B3&lt;200000000,B3,""))</f>
        <v/>
      </c>
      <c r="O3" s="144" t="str">
        <f t="shared" ref="O3:O66" si="1">IF(N3="","",1/COUNTIF($N$2:$N$149,N3))</f>
        <v/>
      </c>
      <c r="P3" s="144"/>
      <c r="Q3" s="145" t="str">
        <f t="shared" ref="Q3:Q66" si="2">IF(B3="","",IF(B3&gt;200000000,B3,""))</f>
        <v/>
      </c>
      <c r="R3" s="145" t="str">
        <f t="shared" ref="R3:R66" si="3">IF(Q3="","",1/COUNTIF($Q$2:$Q$149,Q3))</f>
        <v/>
      </c>
      <c r="S3" s="145"/>
    </row>
    <row r="4" spans="1:19">
      <c r="A4" s="17">
        <v>3</v>
      </c>
      <c r="B4" s="17" t="str">
        <f>'申込書（個人種目）'!R9</f>
        <v/>
      </c>
      <c r="C4" s="17" t="str">
        <f>'申込書（個人種目）'!X9</f>
        <v xml:space="preserve"> </v>
      </c>
      <c r="D4" s="17" t="str">
        <f>'申込書（個人種目）'!Y9</f>
        <v/>
      </c>
      <c r="E4" s="17" t="str">
        <f>'申込書（個人種目）'!Z9</f>
        <v/>
      </c>
      <c r="F4" s="17" t="str">
        <f>'申込書（個人種目）'!AA9</f>
        <v/>
      </c>
      <c r="G4" s="27" t="str">
        <f>'申込書（個人種目）'!AB9</f>
        <v/>
      </c>
      <c r="H4" s="27" t="str">
        <f>'申込書（個人種目）'!AC9</f>
        <v/>
      </c>
      <c r="I4" s="27" t="str">
        <f>'申込書（個人種目）'!AD9</f>
        <v/>
      </c>
      <c r="J4" s="17" t="str">
        <f>IF(ISBLANK('申込書（個人種目）'!AE9),"",'申込書（個人種目）'!AE9)</f>
        <v/>
      </c>
      <c r="N4" s="144" t="str">
        <f t="shared" si="0"/>
        <v/>
      </c>
      <c r="O4" s="144" t="str">
        <f t="shared" si="1"/>
        <v/>
      </c>
      <c r="P4" s="144"/>
      <c r="Q4" s="145" t="str">
        <f t="shared" si="2"/>
        <v/>
      </c>
      <c r="R4" s="145" t="str">
        <f t="shared" si="3"/>
        <v/>
      </c>
      <c r="S4" s="145"/>
    </row>
    <row r="5" spans="1:19">
      <c r="A5" s="17">
        <v>4</v>
      </c>
      <c r="B5" s="17" t="str">
        <f>'申込書（個人種目）'!R10</f>
        <v/>
      </c>
      <c r="C5" s="17" t="str">
        <f>'申込書（個人種目）'!X10</f>
        <v xml:space="preserve"> </v>
      </c>
      <c r="D5" s="17" t="str">
        <f>'申込書（個人種目）'!Y10</f>
        <v/>
      </c>
      <c r="E5" s="17" t="str">
        <f>'申込書（個人種目）'!Z10</f>
        <v/>
      </c>
      <c r="F5" s="17" t="str">
        <f>'申込書（個人種目）'!AA10</f>
        <v/>
      </c>
      <c r="G5" s="27" t="str">
        <f>'申込書（個人種目）'!AB10</f>
        <v/>
      </c>
      <c r="H5" s="27" t="str">
        <f>'申込書（個人種目）'!AC10</f>
        <v/>
      </c>
      <c r="I5" s="27" t="str">
        <f>'申込書（個人種目）'!AD10</f>
        <v/>
      </c>
      <c r="J5" s="17" t="str">
        <f>IF(ISBLANK('申込書（個人種目）'!AE10),"",'申込書（個人種目）'!AE10)</f>
        <v/>
      </c>
      <c r="N5" s="144" t="str">
        <f t="shared" si="0"/>
        <v/>
      </c>
      <c r="O5" s="144" t="str">
        <f t="shared" si="1"/>
        <v/>
      </c>
      <c r="P5" s="144"/>
      <c r="Q5" s="145" t="str">
        <f t="shared" si="2"/>
        <v/>
      </c>
      <c r="R5" s="145" t="str">
        <f t="shared" si="3"/>
        <v/>
      </c>
      <c r="S5" s="145"/>
    </row>
    <row r="6" spans="1:19">
      <c r="A6" s="17">
        <v>5</v>
      </c>
      <c r="B6" s="17" t="str">
        <f>'申込書（個人種目）'!R11</f>
        <v/>
      </c>
      <c r="C6" s="17" t="str">
        <f>'申込書（個人種目）'!X11</f>
        <v xml:space="preserve"> </v>
      </c>
      <c r="D6" s="17" t="str">
        <f>'申込書（個人種目）'!Y11</f>
        <v/>
      </c>
      <c r="E6" s="17" t="str">
        <f>'申込書（個人種目）'!Z11</f>
        <v/>
      </c>
      <c r="F6" s="17" t="str">
        <f>'申込書（個人種目）'!AA11</f>
        <v/>
      </c>
      <c r="G6" s="27" t="str">
        <f>'申込書（個人種目）'!AB11</f>
        <v/>
      </c>
      <c r="H6" s="27" t="str">
        <f>'申込書（個人種目）'!AC11</f>
        <v/>
      </c>
      <c r="I6" s="27" t="str">
        <f>'申込書（個人種目）'!AD11</f>
        <v/>
      </c>
      <c r="J6" s="17" t="str">
        <f>IF(ISBLANK('申込書（個人種目）'!AE11),"",'申込書（個人種目）'!AE11)</f>
        <v/>
      </c>
      <c r="N6" s="144" t="str">
        <f t="shared" si="0"/>
        <v/>
      </c>
      <c r="O6" s="144" t="str">
        <f t="shared" si="1"/>
        <v/>
      </c>
      <c r="P6" s="144"/>
      <c r="Q6" s="145" t="str">
        <f t="shared" si="2"/>
        <v/>
      </c>
      <c r="R6" s="145" t="str">
        <f t="shared" si="3"/>
        <v/>
      </c>
      <c r="S6" s="145"/>
    </row>
    <row r="7" spans="1:19">
      <c r="A7" s="17">
        <v>6</v>
      </c>
      <c r="B7" s="17" t="str">
        <f>'申込書（個人種目）'!R12</f>
        <v/>
      </c>
      <c r="C7" s="17" t="str">
        <f>'申込書（個人種目）'!X12</f>
        <v xml:space="preserve"> </v>
      </c>
      <c r="D7" s="17" t="str">
        <f>'申込書（個人種目）'!Y12</f>
        <v/>
      </c>
      <c r="E7" s="17" t="str">
        <f>'申込書（個人種目）'!Z12</f>
        <v/>
      </c>
      <c r="F7" s="17" t="str">
        <f>'申込書（個人種目）'!AA12</f>
        <v/>
      </c>
      <c r="G7" s="27" t="str">
        <f>'申込書（個人種目）'!AB12</f>
        <v/>
      </c>
      <c r="H7" s="27" t="str">
        <f>'申込書（個人種目）'!AC12</f>
        <v/>
      </c>
      <c r="I7" s="27" t="str">
        <f>'申込書（個人種目）'!AD12</f>
        <v/>
      </c>
      <c r="J7" s="17" t="str">
        <f>IF(ISBLANK('申込書（個人種目）'!AE12),"",'申込書（個人種目）'!AE12)</f>
        <v/>
      </c>
      <c r="N7" s="144" t="str">
        <f t="shared" si="0"/>
        <v/>
      </c>
      <c r="O7" s="144" t="str">
        <f t="shared" si="1"/>
        <v/>
      </c>
      <c r="P7" s="144"/>
      <c r="Q7" s="145" t="str">
        <f t="shared" si="2"/>
        <v/>
      </c>
      <c r="R7" s="145" t="str">
        <f t="shared" si="3"/>
        <v/>
      </c>
      <c r="S7" s="145"/>
    </row>
    <row r="8" spans="1:19">
      <c r="A8" s="17">
        <v>7</v>
      </c>
      <c r="B8" s="17" t="str">
        <f>'申込書（個人種目）'!R13</f>
        <v/>
      </c>
      <c r="C8" s="17" t="str">
        <f>'申込書（個人種目）'!X13</f>
        <v xml:space="preserve"> </v>
      </c>
      <c r="D8" s="17" t="str">
        <f>'申込書（個人種目）'!Y13</f>
        <v/>
      </c>
      <c r="E8" s="17" t="str">
        <f>'申込書（個人種目）'!Z13</f>
        <v/>
      </c>
      <c r="F8" s="17" t="str">
        <f>'申込書（個人種目）'!AA13</f>
        <v/>
      </c>
      <c r="G8" s="27" t="str">
        <f>'申込書（個人種目）'!AB13</f>
        <v/>
      </c>
      <c r="H8" s="27" t="str">
        <f>'申込書（個人種目）'!AC13</f>
        <v/>
      </c>
      <c r="I8" s="27" t="str">
        <f>'申込書（個人種目）'!AD13</f>
        <v/>
      </c>
      <c r="J8" s="17" t="str">
        <f>IF(ISBLANK('申込書（個人種目）'!AE13),"",'申込書（個人種目）'!AE13)</f>
        <v/>
      </c>
      <c r="N8" s="144" t="str">
        <f t="shared" si="0"/>
        <v/>
      </c>
      <c r="O8" s="144" t="str">
        <f t="shared" si="1"/>
        <v/>
      </c>
      <c r="P8" s="144"/>
      <c r="Q8" s="145" t="str">
        <f t="shared" si="2"/>
        <v/>
      </c>
      <c r="R8" s="145" t="str">
        <f t="shared" si="3"/>
        <v/>
      </c>
      <c r="S8" s="145"/>
    </row>
    <row r="9" spans="1:19">
      <c r="A9" s="17">
        <v>8</v>
      </c>
      <c r="B9" s="17" t="str">
        <f>'申込書（個人種目）'!R14</f>
        <v/>
      </c>
      <c r="C9" s="17" t="str">
        <f>'申込書（個人種目）'!X14</f>
        <v xml:space="preserve"> </v>
      </c>
      <c r="D9" s="17" t="str">
        <f>'申込書（個人種目）'!Y14</f>
        <v/>
      </c>
      <c r="E9" s="17" t="str">
        <f>'申込書（個人種目）'!Z14</f>
        <v/>
      </c>
      <c r="F9" s="17" t="str">
        <f>'申込書（個人種目）'!AA14</f>
        <v/>
      </c>
      <c r="G9" s="27" t="str">
        <f>'申込書（個人種目）'!AB14</f>
        <v/>
      </c>
      <c r="H9" s="27" t="str">
        <f>'申込書（個人種目）'!AC14</f>
        <v/>
      </c>
      <c r="I9" s="27" t="str">
        <f>'申込書（個人種目）'!AD14</f>
        <v/>
      </c>
      <c r="J9" s="17" t="str">
        <f>IF(ISBLANK('申込書（個人種目）'!AE14),"",'申込書（個人種目）'!AE14)</f>
        <v/>
      </c>
      <c r="N9" s="144" t="str">
        <f t="shared" si="0"/>
        <v/>
      </c>
      <c r="O9" s="144" t="str">
        <f t="shared" si="1"/>
        <v/>
      </c>
      <c r="P9" s="144"/>
      <c r="Q9" s="145" t="str">
        <f t="shared" si="2"/>
        <v/>
      </c>
      <c r="R9" s="145" t="str">
        <f t="shared" si="3"/>
        <v/>
      </c>
      <c r="S9" s="145"/>
    </row>
    <row r="10" spans="1:19">
      <c r="A10" s="17">
        <v>9</v>
      </c>
      <c r="B10" s="17" t="str">
        <f>'申込書（個人種目）'!R15</f>
        <v/>
      </c>
      <c r="C10" s="17" t="str">
        <f>'申込書（個人種目）'!X15</f>
        <v xml:space="preserve"> </v>
      </c>
      <c r="D10" s="17" t="str">
        <f>'申込書（個人種目）'!Y15</f>
        <v/>
      </c>
      <c r="E10" s="17" t="str">
        <f>'申込書（個人種目）'!Z15</f>
        <v/>
      </c>
      <c r="F10" s="17" t="str">
        <f>'申込書（個人種目）'!AA15</f>
        <v/>
      </c>
      <c r="G10" s="27" t="str">
        <f>'申込書（個人種目）'!AB15</f>
        <v/>
      </c>
      <c r="H10" s="27" t="str">
        <f>'申込書（個人種目）'!AC15</f>
        <v/>
      </c>
      <c r="I10" s="27" t="str">
        <f>'申込書（個人種目）'!AD15</f>
        <v/>
      </c>
      <c r="J10" s="17" t="str">
        <f>IF(ISBLANK('申込書（個人種目）'!AE15),"",'申込書（個人種目）'!AE15)</f>
        <v/>
      </c>
      <c r="N10" s="144" t="str">
        <f t="shared" si="0"/>
        <v/>
      </c>
      <c r="O10" s="144" t="str">
        <f t="shared" si="1"/>
        <v/>
      </c>
      <c r="P10" s="144"/>
      <c r="Q10" s="145" t="str">
        <f t="shared" si="2"/>
        <v/>
      </c>
      <c r="R10" s="145" t="str">
        <f t="shared" si="3"/>
        <v/>
      </c>
      <c r="S10" s="145"/>
    </row>
    <row r="11" spans="1:19">
      <c r="A11" s="17">
        <v>10</v>
      </c>
      <c r="B11" s="17" t="str">
        <f>'申込書（個人種目）'!R16</f>
        <v/>
      </c>
      <c r="C11" s="17" t="str">
        <f>'申込書（個人種目）'!X16</f>
        <v xml:space="preserve"> </v>
      </c>
      <c r="D11" s="17" t="str">
        <f>'申込書（個人種目）'!Y16</f>
        <v/>
      </c>
      <c r="E11" s="17" t="str">
        <f>'申込書（個人種目）'!Z16</f>
        <v/>
      </c>
      <c r="F11" s="17" t="str">
        <f>'申込書（個人種目）'!AA16</f>
        <v/>
      </c>
      <c r="G11" s="27" t="str">
        <f>'申込書（個人種目）'!AB16</f>
        <v/>
      </c>
      <c r="H11" s="27" t="str">
        <f>'申込書（個人種目）'!AC16</f>
        <v/>
      </c>
      <c r="I11" s="27" t="str">
        <f>'申込書（個人種目）'!AD16</f>
        <v/>
      </c>
      <c r="J11" s="17" t="str">
        <f>IF(ISBLANK('申込書（個人種目）'!AE16),"",'申込書（個人種目）'!AE16)</f>
        <v/>
      </c>
      <c r="N11" s="144" t="str">
        <f t="shared" si="0"/>
        <v/>
      </c>
      <c r="O11" s="144" t="str">
        <f t="shared" si="1"/>
        <v/>
      </c>
      <c r="P11" s="144"/>
      <c r="Q11" s="145" t="str">
        <f t="shared" si="2"/>
        <v/>
      </c>
      <c r="R11" s="145" t="str">
        <f t="shared" si="3"/>
        <v/>
      </c>
      <c r="S11" s="145"/>
    </row>
    <row r="12" spans="1:19">
      <c r="A12" s="17">
        <v>11</v>
      </c>
      <c r="B12" s="17" t="str">
        <f>'申込書（個人種目）'!R17</f>
        <v/>
      </c>
      <c r="C12" s="17" t="str">
        <f>'申込書（個人種目）'!X17</f>
        <v xml:space="preserve"> </v>
      </c>
      <c r="D12" s="17" t="str">
        <f>'申込書（個人種目）'!Y17</f>
        <v/>
      </c>
      <c r="E12" s="17" t="str">
        <f>'申込書（個人種目）'!Z17</f>
        <v/>
      </c>
      <c r="F12" s="17" t="str">
        <f>'申込書（個人種目）'!AA17</f>
        <v/>
      </c>
      <c r="G12" s="27" t="str">
        <f>'申込書（個人種目）'!AB17</f>
        <v/>
      </c>
      <c r="H12" s="27" t="str">
        <f>'申込書（個人種目）'!AC17</f>
        <v/>
      </c>
      <c r="I12" s="27" t="str">
        <f>'申込書（個人種目）'!AD17</f>
        <v/>
      </c>
      <c r="J12" s="17" t="str">
        <f>IF(ISBLANK('申込書（個人種目）'!AE17),"",'申込書（個人種目）'!AE17)</f>
        <v/>
      </c>
      <c r="N12" s="144" t="str">
        <f t="shared" si="0"/>
        <v/>
      </c>
      <c r="O12" s="144" t="str">
        <f t="shared" si="1"/>
        <v/>
      </c>
      <c r="P12" s="144"/>
      <c r="Q12" s="145" t="str">
        <f t="shared" si="2"/>
        <v/>
      </c>
      <c r="R12" s="145" t="str">
        <f t="shared" si="3"/>
        <v/>
      </c>
      <c r="S12" s="145"/>
    </row>
    <row r="13" spans="1:19">
      <c r="A13" s="17">
        <v>12</v>
      </c>
      <c r="B13" s="17" t="str">
        <f>'申込書（個人種目）'!R18</f>
        <v/>
      </c>
      <c r="C13" s="17" t="str">
        <f>'申込書（個人種目）'!X18</f>
        <v xml:space="preserve"> </v>
      </c>
      <c r="D13" s="17" t="str">
        <f>'申込書（個人種目）'!Y18</f>
        <v/>
      </c>
      <c r="E13" s="17" t="str">
        <f>'申込書（個人種目）'!Z18</f>
        <v/>
      </c>
      <c r="F13" s="17" t="str">
        <f>'申込書（個人種目）'!AA18</f>
        <v/>
      </c>
      <c r="G13" s="27" t="str">
        <f>'申込書（個人種目）'!AB18</f>
        <v/>
      </c>
      <c r="H13" s="27" t="str">
        <f>'申込書（個人種目）'!AC18</f>
        <v/>
      </c>
      <c r="I13" s="27" t="str">
        <f>'申込書（個人種目）'!AD18</f>
        <v/>
      </c>
      <c r="J13" s="17" t="str">
        <f>IF(ISBLANK('申込書（個人種目）'!AE18),"",'申込書（個人種目）'!AE18)</f>
        <v/>
      </c>
      <c r="N13" s="144" t="str">
        <f t="shared" si="0"/>
        <v/>
      </c>
      <c r="O13" s="144" t="str">
        <f t="shared" si="1"/>
        <v/>
      </c>
      <c r="P13" s="144"/>
      <c r="Q13" s="145" t="str">
        <f t="shared" si="2"/>
        <v/>
      </c>
      <c r="R13" s="145" t="str">
        <f t="shared" si="3"/>
        <v/>
      </c>
      <c r="S13" s="145"/>
    </row>
    <row r="14" spans="1:19">
      <c r="A14" s="17">
        <v>13</v>
      </c>
      <c r="B14" s="17" t="str">
        <f>'申込書（個人種目）'!R19</f>
        <v/>
      </c>
      <c r="C14" s="17" t="str">
        <f>'申込書（個人種目）'!X19</f>
        <v xml:space="preserve"> </v>
      </c>
      <c r="D14" s="17" t="str">
        <f>'申込書（個人種目）'!Y19</f>
        <v/>
      </c>
      <c r="E14" s="17" t="str">
        <f>'申込書（個人種目）'!Z19</f>
        <v/>
      </c>
      <c r="F14" s="17" t="str">
        <f>'申込書（個人種目）'!AA19</f>
        <v/>
      </c>
      <c r="G14" s="27" t="str">
        <f>'申込書（個人種目）'!AB19</f>
        <v/>
      </c>
      <c r="H14" s="27" t="str">
        <f>'申込書（個人種目）'!AC19</f>
        <v/>
      </c>
      <c r="I14" s="27" t="str">
        <f>'申込書（個人種目）'!AD19</f>
        <v/>
      </c>
      <c r="J14" s="17" t="str">
        <f>IF(ISBLANK('申込書（個人種目）'!AE19),"",'申込書（個人種目）'!AE19)</f>
        <v/>
      </c>
      <c r="N14" s="144" t="str">
        <f t="shared" si="0"/>
        <v/>
      </c>
      <c r="O14" s="144" t="str">
        <f t="shared" si="1"/>
        <v/>
      </c>
      <c r="P14" s="144"/>
      <c r="Q14" s="145" t="str">
        <f t="shared" si="2"/>
        <v/>
      </c>
      <c r="R14" s="145" t="str">
        <f t="shared" si="3"/>
        <v/>
      </c>
      <c r="S14" s="145"/>
    </row>
    <row r="15" spans="1:19">
      <c r="A15" s="17">
        <v>14</v>
      </c>
      <c r="B15" s="17" t="str">
        <f>'申込書（個人種目）'!R20</f>
        <v/>
      </c>
      <c r="C15" s="17" t="str">
        <f>'申込書（個人種目）'!X20</f>
        <v xml:space="preserve"> </v>
      </c>
      <c r="D15" s="17" t="str">
        <f>'申込書（個人種目）'!Y20</f>
        <v/>
      </c>
      <c r="E15" s="17" t="str">
        <f>'申込書（個人種目）'!Z20</f>
        <v/>
      </c>
      <c r="F15" s="17" t="str">
        <f>'申込書（個人種目）'!AA20</f>
        <v/>
      </c>
      <c r="G15" s="27" t="str">
        <f>'申込書（個人種目）'!AB20</f>
        <v/>
      </c>
      <c r="H15" s="27" t="str">
        <f>'申込書（個人種目）'!AC20</f>
        <v/>
      </c>
      <c r="I15" s="27" t="str">
        <f>'申込書（個人種目）'!AD20</f>
        <v/>
      </c>
      <c r="J15" s="17" t="str">
        <f>IF(ISBLANK('申込書（個人種目）'!AE20),"",'申込書（個人種目）'!AE20)</f>
        <v/>
      </c>
      <c r="N15" s="144" t="str">
        <f t="shared" si="0"/>
        <v/>
      </c>
      <c r="O15" s="144" t="str">
        <f t="shared" si="1"/>
        <v/>
      </c>
      <c r="P15" s="144"/>
      <c r="Q15" s="145" t="str">
        <f t="shared" si="2"/>
        <v/>
      </c>
      <c r="R15" s="145" t="str">
        <f t="shared" si="3"/>
        <v/>
      </c>
      <c r="S15" s="145"/>
    </row>
    <row r="16" spans="1:19">
      <c r="A16" s="17">
        <v>15</v>
      </c>
      <c r="B16" s="17" t="str">
        <f>'申込書（個人種目）'!R21</f>
        <v/>
      </c>
      <c r="C16" s="17" t="str">
        <f>'申込書（個人種目）'!X21</f>
        <v xml:space="preserve"> </v>
      </c>
      <c r="D16" s="17" t="str">
        <f>'申込書（個人種目）'!Y21</f>
        <v/>
      </c>
      <c r="E16" s="17" t="str">
        <f>'申込書（個人種目）'!Z21</f>
        <v/>
      </c>
      <c r="F16" s="17" t="str">
        <f>'申込書（個人種目）'!AA21</f>
        <v/>
      </c>
      <c r="G16" s="27" t="str">
        <f>'申込書（個人種目）'!AB21</f>
        <v/>
      </c>
      <c r="H16" s="27" t="str">
        <f>'申込書（個人種目）'!AC21</f>
        <v/>
      </c>
      <c r="I16" s="27" t="str">
        <f>'申込書（個人種目）'!AD21</f>
        <v/>
      </c>
      <c r="J16" s="17" t="str">
        <f>IF(ISBLANK('申込書（個人種目）'!AE21),"",'申込書（個人種目）'!AE21)</f>
        <v/>
      </c>
      <c r="N16" s="144" t="str">
        <f t="shared" si="0"/>
        <v/>
      </c>
      <c r="O16" s="144" t="str">
        <f t="shared" si="1"/>
        <v/>
      </c>
      <c r="P16" s="144"/>
      <c r="Q16" s="145" t="str">
        <f t="shared" si="2"/>
        <v/>
      </c>
      <c r="R16" s="145" t="str">
        <f t="shared" si="3"/>
        <v/>
      </c>
      <c r="S16" s="145"/>
    </row>
    <row r="17" spans="1:19">
      <c r="A17" s="17">
        <v>16</v>
      </c>
      <c r="B17" s="17" t="str">
        <f>'申込書（個人種目）'!R22</f>
        <v/>
      </c>
      <c r="C17" s="17" t="str">
        <f>'申込書（個人種目）'!X22</f>
        <v xml:space="preserve"> </v>
      </c>
      <c r="D17" s="17" t="str">
        <f>'申込書（個人種目）'!Y22</f>
        <v/>
      </c>
      <c r="E17" s="17" t="str">
        <f>'申込書（個人種目）'!Z22</f>
        <v/>
      </c>
      <c r="F17" s="17" t="str">
        <f>'申込書（個人種目）'!AA22</f>
        <v/>
      </c>
      <c r="G17" s="27" t="str">
        <f>'申込書（個人種目）'!AB22</f>
        <v/>
      </c>
      <c r="H17" s="27" t="str">
        <f>'申込書（個人種目）'!AC22</f>
        <v/>
      </c>
      <c r="I17" s="27" t="str">
        <f>'申込書（個人種目）'!AD22</f>
        <v/>
      </c>
      <c r="J17" s="17" t="str">
        <f>IF(ISBLANK('申込書（個人種目）'!AE22),"",'申込書（個人種目）'!AE22)</f>
        <v/>
      </c>
      <c r="N17" s="144" t="str">
        <f t="shared" si="0"/>
        <v/>
      </c>
      <c r="O17" s="144" t="str">
        <f t="shared" si="1"/>
        <v/>
      </c>
      <c r="P17" s="144"/>
      <c r="Q17" s="145" t="str">
        <f t="shared" si="2"/>
        <v/>
      </c>
      <c r="R17" s="145" t="str">
        <f t="shared" si="3"/>
        <v/>
      </c>
      <c r="S17" s="145"/>
    </row>
    <row r="18" spans="1:19">
      <c r="A18" s="17">
        <v>17</v>
      </c>
      <c r="B18" s="17" t="str">
        <f>'申込書（個人種目）'!R23</f>
        <v/>
      </c>
      <c r="C18" s="17" t="str">
        <f>'申込書（個人種目）'!X23</f>
        <v xml:space="preserve"> </v>
      </c>
      <c r="D18" s="17" t="str">
        <f>'申込書（個人種目）'!Y23</f>
        <v/>
      </c>
      <c r="E18" s="17" t="str">
        <f>'申込書（個人種目）'!Z23</f>
        <v/>
      </c>
      <c r="F18" s="17" t="str">
        <f>'申込書（個人種目）'!AA23</f>
        <v/>
      </c>
      <c r="G18" s="27" t="str">
        <f>'申込書（個人種目）'!AB23</f>
        <v/>
      </c>
      <c r="H18" s="27" t="str">
        <f>'申込書（個人種目）'!AC23</f>
        <v/>
      </c>
      <c r="I18" s="27" t="str">
        <f>'申込書（個人種目）'!AD23</f>
        <v/>
      </c>
      <c r="J18" s="17" t="str">
        <f>IF(ISBLANK('申込書（個人種目）'!AE23),"",'申込書（個人種目）'!AE23)</f>
        <v/>
      </c>
      <c r="N18" s="144" t="str">
        <f t="shared" si="0"/>
        <v/>
      </c>
      <c r="O18" s="144" t="str">
        <f t="shared" si="1"/>
        <v/>
      </c>
      <c r="P18" s="144"/>
      <c r="Q18" s="145" t="str">
        <f t="shared" si="2"/>
        <v/>
      </c>
      <c r="R18" s="145" t="str">
        <f t="shared" si="3"/>
        <v/>
      </c>
      <c r="S18" s="145"/>
    </row>
    <row r="19" spans="1:19">
      <c r="A19" s="17">
        <v>18</v>
      </c>
      <c r="B19" s="17" t="str">
        <f>'申込書（個人種目）'!R24</f>
        <v/>
      </c>
      <c r="C19" s="17" t="str">
        <f>'申込書（個人種目）'!X24</f>
        <v xml:space="preserve"> </v>
      </c>
      <c r="D19" s="17" t="str">
        <f>'申込書（個人種目）'!Y24</f>
        <v/>
      </c>
      <c r="E19" s="17" t="str">
        <f>'申込書（個人種目）'!Z24</f>
        <v/>
      </c>
      <c r="F19" s="17" t="str">
        <f>'申込書（個人種目）'!AA24</f>
        <v/>
      </c>
      <c r="G19" s="27" t="str">
        <f>'申込書（個人種目）'!AB24</f>
        <v/>
      </c>
      <c r="H19" s="27" t="str">
        <f>'申込書（個人種目）'!AC24</f>
        <v/>
      </c>
      <c r="I19" s="27" t="str">
        <f>'申込書（個人種目）'!AD24</f>
        <v/>
      </c>
      <c r="J19" s="17" t="str">
        <f>IF(ISBLANK('申込書（個人種目）'!AE24),"",'申込書（個人種目）'!AE24)</f>
        <v/>
      </c>
      <c r="N19" s="144" t="str">
        <f t="shared" si="0"/>
        <v/>
      </c>
      <c r="O19" s="144" t="str">
        <f t="shared" si="1"/>
        <v/>
      </c>
      <c r="P19" s="144"/>
      <c r="Q19" s="145" t="str">
        <f t="shared" si="2"/>
        <v/>
      </c>
      <c r="R19" s="145" t="str">
        <f t="shared" si="3"/>
        <v/>
      </c>
      <c r="S19" s="145"/>
    </row>
    <row r="20" spans="1:19">
      <c r="A20" s="17">
        <v>19</v>
      </c>
      <c r="B20" s="17" t="str">
        <f>'申込書（個人種目）'!R25</f>
        <v/>
      </c>
      <c r="C20" s="17" t="str">
        <f>'申込書（個人種目）'!X25</f>
        <v xml:space="preserve"> </v>
      </c>
      <c r="D20" s="17" t="str">
        <f>'申込書（個人種目）'!Y25</f>
        <v/>
      </c>
      <c r="E20" s="17" t="str">
        <f>'申込書（個人種目）'!Z25</f>
        <v/>
      </c>
      <c r="F20" s="17" t="str">
        <f>'申込書（個人種目）'!AA25</f>
        <v/>
      </c>
      <c r="G20" s="27" t="str">
        <f>'申込書（個人種目）'!AB25</f>
        <v/>
      </c>
      <c r="H20" s="27" t="str">
        <f>'申込書（個人種目）'!AC25</f>
        <v/>
      </c>
      <c r="I20" s="27" t="str">
        <f>'申込書（個人種目）'!AD25</f>
        <v/>
      </c>
      <c r="J20" s="17" t="str">
        <f>IF(ISBLANK('申込書（個人種目）'!AE25),"",'申込書（個人種目）'!AE25)</f>
        <v/>
      </c>
      <c r="N20" s="144" t="str">
        <f t="shared" si="0"/>
        <v/>
      </c>
      <c r="O20" s="144" t="str">
        <f t="shared" si="1"/>
        <v/>
      </c>
      <c r="P20" s="144"/>
      <c r="Q20" s="145" t="str">
        <f t="shared" si="2"/>
        <v/>
      </c>
      <c r="R20" s="145" t="str">
        <f t="shared" si="3"/>
        <v/>
      </c>
      <c r="S20" s="145"/>
    </row>
    <row r="21" spans="1:19">
      <c r="A21" s="17">
        <v>20</v>
      </c>
      <c r="B21" s="17" t="str">
        <f>'申込書（個人種目）'!R26</f>
        <v/>
      </c>
      <c r="C21" s="17" t="str">
        <f>'申込書（個人種目）'!X26</f>
        <v xml:space="preserve"> </v>
      </c>
      <c r="D21" s="17" t="str">
        <f>'申込書（個人種目）'!Y26</f>
        <v/>
      </c>
      <c r="E21" s="17" t="str">
        <f>'申込書（個人種目）'!Z26</f>
        <v/>
      </c>
      <c r="F21" s="17" t="str">
        <f>'申込書（個人種目）'!AA26</f>
        <v/>
      </c>
      <c r="G21" s="27" t="str">
        <f>'申込書（個人種目）'!AB26</f>
        <v/>
      </c>
      <c r="H21" s="27" t="str">
        <f>'申込書（個人種目）'!AC26</f>
        <v/>
      </c>
      <c r="I21" s="27" t="str">
        <f>'申込書（個人種目）'!AD26</f>
        <v/>
      </c>
      <c r="J21" s="17" t="str">
        <f>IF(ISBLANK('申込書（個人種目）'!AE26),"",'申込書（個人種目）'!AE26)</f>
        <v/>
      </c>
      <c r="N21" s="144" t="str">
        <f t="shared" si="0"/>
        <v/>
      </c>
      <c r="O21" s="144" t="str">
        <f t="shared" si="1"/>
        <v/>
      </c>
      <c r="P21" s="144"/>
      <c r="Q21" s="145" t="str">
        <f t="shared" si="2"/>
        <v/>
      </c>
      <c r="R21" s="145" t="str">
        <f t="shared" si="3"/>
        <v/>
      </c>
      <c r="S21" s="145"/>
    </row>
    <row r="22" spans="1:19">
      <c r="A22" s="17">
        <v>21</v>
      </c>
      <c r="B22" s="17" t="str">
        <f>'申込書（個人種目）'!R27</f>
        <v/>
      </c>
      <c r="C22" s="17" t="str">
        <f>'申込書（個人種目）'!X27</f>
        <v xml:space="preserve"> </v>
      </c>
      <c r="D22" s="17" t="str">
        <f>'申込書（個人種目）'!Y27</f>
        <v/>
      </c>
      <c r="E22" s="17" t="str">
        <f>'申込書（個人種目）'!Z27</f>
        <v/>
      </c>
      <c r="F22" s="17" t="str">
        <f>'申込書（個人種目）'!AA27</f>
        <v/>
      </c>
      <c r="G22" s="27" t="str">
        <f>'申込書（個人種目）'!AB27</f>
        <v/>
      </c>
      <c r="H22" s="27" t="str">
        <f>'申込書（個人種目）'!AC27</f>
        <v/>
      </c>
      <c r="I22" s="27" t="str">
        <f>'申込書（個人種目）'!AD27</f>
        <v/>
      </c>
      <c r="J22" s="17" t="str">
        <f>IF(ISBLANK('申込書（個人種目）'!AE27),"",'申込書（個人種目）'!AE27)</f>
        <v/>
      </c>
      <c r="N22" s="144" t="str">
        <f t="shared" si="0"/>
        <v/>
      </c>
      <c r="O22" s="144" t="str">
        <f t="shared" si="1"/>
        <v/>
      </c>
      <c r="P22" s="144"/>
      <c r="Q22" s="145" t="str">
        <f t="shared" si="2"/>
        <v/>
      </c>
      <c r="R22" s="145" t="str">
        <f t="shared" si="3"/>
        <v/>
      </c>
      <c r="S22" s="145"/>
    </row>
    <row r="23" spans="1:19">
      <c r="A23" s="17">
        <v>22</v>
      </c>
      <c r="B23" s="17" t="str">
        <f>'申込書（個人種目）'!R28</f>
        <v/>
      </c>
      <c r="C23" s="17" t="str">
        <f>'申込書（個人種目）'!X28</f>
        <v xml:space="preserve"> </v>
      </c>
      <c r="D23" s="17" t="str">
        <f>'申込書（個人種目）'!Y28</f>
        <v/>
      </c>
      <c r="E23" s="17" t="str">
        <f>'申込書（個人種目）'!Z28</f>
        <v/>
      </c>
      <c r="F23" s="17" t="str">
        <f>'申込書（個人種目）'!AA28</f>
        <v/>
      </c>
      <c r="G23" s="27" t="str">
        <f>'申込書（個人種目）'!AB28</f>
        <v/>
      </c>
      <c r="H23" s="27" t="str">
        <f>'申込書（個人種目）'!AC28</f>
        <v/>
      </c>
      <c r="I23" s="27" t="str">
        <f>'申込書（個人種目）'!AD28</f>
        <v/>
      </c>
      <c r="J23" s="17" t="str">
        <f>IF(ISBLANK('申込書（個人種目）'!AE28),"",'申込書（個人種目）'!AE28)</f>
        <v/>
      </c>
      <c r="N23" s="144" t="str">
        <f t="shared" si="0"/>
        <v/>
      </c>
      <c r="O23" s="144" t="str">
        <f t="shared" si="1"/>
        <v/>
      </c>
      <c r="P23" s="144"/>
      <c r="Q23" s="145" t="str">
        <f t="shared" si="2"/>
        <v/>
      </c>
      <c r="R23" s="145" t="str">
        <f t="shared" si="3"/>
        <v/>
      </c>
      <c r="S23" s="145"/>
    </row>
    <row r="24" spans="1:19">
      <c r="A24" s="17">
        <v>23</v>
      </c>
      <c r="B24" s="17" t="str">
        <f>'申込書（個人種目）'!R29</f>
        <v/>
      </c>
      <c r="C24" s="17" t="str">
        <f>'申込書（個人種目）'!X29</f>
        <v xml:space="preserve"> </v>
      </c>
      <c r="D24" s="17" t="str">
        <f>'申込書（個人種目）'!Y29</f>
        <v/>
      </c>
      <c r="E24" s="17" t="str">
        <f>'申込書（個人種目）'!Z29</f>
        <v/>
      </c>
      <c r="F24" s="17" t="str">
        <f>'申込書（個人種目）'!AA29</f>
        <v/>
      </c>
      <c r="G24" s="27" t="str">
        <f>'申込書（個人種目）'!AB29</f>
        <v/>
      </c>
      <c r="H24" s="27" t="str">
        <f>'申込書（個人種目）'!AC29</f>
        <v/>
      </c>
      <c r="I24" s="27" t="str">
        <f>'申込書（個人種目）'!AD29</f>
        <v/>
      </c>
      <c r="J24" s="17" t="str">
        <f>IF(ISBLANK('申込書（個人種目）'!AE29),"",'申込書（個人種目）'!AE29)</f>
        <v/>
      </c>
      <c r="N24" s="144" t="str">
        <f t="shared" si="0"/>
        <v/>
      </c>
      <c r="O24" s="144" t="str">
        <f t="shared" si="1"/>
        <v/>
      </c>
      <c r="P24" s="144"/>
      <c r="Q24" s="145" t="str">
        <f t="shared" si="2"/>
        <v/>
      </c>
      <c r="R24" s="145" t="str">
        <f t="shared" si="3"/>
        <v/>
      </c>
      <c r="S24" s="145"/>
    </row>
    <row r="25" spans="1:19">
      <c r="A25" s="17">
        <v>24</v>
      </c>
      <c r="B25" s="17" t="str">
        <f>'申込書（個人種目）'!R30</f>
        <v/>
      </c>
      <c r="C25" s="17" t="str">
        <f>'申込書（個人種目）'!X30</f>
        <v xml:space="preserve"> </v>
      </c>
      <c r="D25" s="17" t="str">
        <f>'申込書（個人種目）'!Y30</f>
        <v/>
      </c>
      <c r="E25" s="17" t="str">
        <f>'申込書（個人種目）'!Z30</f>
        <v/>
      </c>
      <c r="F25" s="17" t="str">
        <f>'申込書（個人種目）'!AA30</f>
        <v/>
      </c>
      <c r="G25" s="27" t="str">
        <f>'申込書（個人種目）'!AB30</f>
        <v/>
      </c>
      <c r="H25" s="27" t="str">
        <f>'申込書（個人種目）'!AC30</f>
        <v/>
      </c>
      <c r="I25" s="27" t="str">
        <f>'申込書（個人種目）'!AD30</f>
        <v/>
      </c>
      <c r="J25" s="17" t="str">
        <f>IF(ISBLANK('申込書（個人種目）'!AE30),"",'申込書（個人種目）'!AE30)</f>
        <v/>
      </c>
      <c r="N25" s="144" t="str">
        <f t="shared" si="0"/>
        <v/>
      </c>
      <c r="O25" s="144" t="str">
        <f t="shared" si="1"/>
        <v/>
      </c>
      <c r="P25" s="144"/>
      <c r="Q25" s="145" t="str">
        <f t="shared" si="2"/>
        <v/>
      </c>
      <c r="R25" s="145" t="str">
        <f t="shared" si="3"/>
        <v/>
      </c>
      <c r="S25" s="145"/>
    </row>
    <row r="26" spans="1:19">
      <c r="A26" s="17">
        <v>25</v>
      </c>
      <c r="B26" s="17" t="str">
        <f>'申込書（個人種目）'!R31</f>
        <v/>
      </c>
      <c r="C26" s="17" t="str">
        <f>'申込書（個人種目）'!X31</f>
        <v xml:space="preserve"> </v>
      </c>
      <c r="D26" s="17" t="str">
        <f>'申込書（個人種目）'!Y31</f>
        <v/>
      </c>
      <c r="E26" s="17" t="str">
        <f>'申込書（個人種目）'!Z31</f>
        <v/>
      </c>
      <c r="F26" s="17" t="str">
        <f>'申込書（個人種目）'!AA31</f>
        <v/>
      </c>
      <c r="G26" s="27" t="str">
        <f>'申込書（個人種目）'!AB31</f>
        <v/>
      </c>
      <c r="H26" s="27" t="str">
        <f>'申込書（個人種目）'!AC31</f>
        <v/>
      </c>
      <c r="I26" s="27" t="str">
        <f>'申込書（個人種目）'!AD31</f>
        <v/>
      </c>
      <c r="J26" s="17" t="str">
        <f>IF(ISBLANK('申込書（個人種目）'!AE31),"",'申込書（個人種目）'!AE31)</f>
        <v/>
      </c>
      <c r="N26" s="144" t="str">
        <f t="shared" si="0"/>
        <v/>
      </c>
      <c r="O26" s="144" t="str">
        <f t="shared" si="1"/>
        <v/>
      </c>
      <c r="P26" s="144"/>
      <c r="Q26" s="145" t="str">
        <f t="shared" si="2"/>
        <v/>
      </c>
      <c r="R26" s="145" t="str">
        <f t="shared" si="3"/>
        <v/>
      </c>
      <c r="S26" s="145"/>
    </row>
    <row r="27" spans="1:19">
      <c r="A27" s="17">
        <v>26</v>
      </c>
      <c r="B27" s="17" t="str">
        <f>'申込書（個人種目）'!R47</f>
        <v/>
      </c>
      <c r="C27" s="17" t="str">
        <f>'申込書（個人種目）'!X47</f>
        <v xml:space="preserve"> </v>
      </c>
      <c r="D27" s="17" t="str">
        <f>'申込書（個人種目）'!Y47</f>
        <v/>
      </c>
      <c r="E27" s="17" t="str">
        <f>'申込書（個人種目）'!Z47</f>
        <v/>
      </c>
      <c r="F27" s="17" t="str">
        <f>'申込書（個人種目）'!AA47</f>
        <v/>
      </c>
      <c r="G27" s="27" t="str">
        <f>'申込書（個人種目）'!AB47</f>
        <v/>
      </c>
      <c r="H27" s="27" t="str">
        <f>'申込書（個人種目）'!AC47</f>
        <v/>
      </c>
      <c r="I27" s="27" t="str">
        <f>'申込書（個人種目）'!AD47</f>
        <v/>
      </c>
      <c r="J27" s="17" t="str">
        <f>IF(ISBLANK('申込書（個人種目）'!AE32),"",'申込書（個人種目）'!AE32)</f>
        <v/>
      </c>
      <c r="N27" s="144" t="str">
        <f t="shared" si="0"/>
        <v/>
      </c>
      <c r="O27" s="144" t="str">
        <f t="shared" si="1"/>
        <v/>
      </c>
      <c r="P27" s="144"/>
      <c r="Q27" s="145" t="str">
        <f t="shared" si="2"/>
        <v/>
      </c>
      <c r="R27" s="145" t="str">
        <f t="shared" si="3"/>
        <v/>
      </c>
      <c r="S27" s="145"/>
    </row>
    <row r="28" spans="1:19">
      <c r="A28" s="17">
        <v>27</v>
      </c>
      <c r="B28" s="17" t="str">
        <f>'申込書（個人種目）'!R48</f>
        <v/>
      </c>
      <c r="C28" s="17" t="str">
        <f>'申込書（個人種目）'!X48</f>
        <v xml:space="preserve"> </v>
      </c>
      <c r="D28" s="17" t="str">
        <f>'申込書（個人種目）'!Y48</f>
        <v/>
      </c>
      <c r="E28" s="17" t="str">
        <f>'申込書（個人種目）'!Z48</f>
        <v/>
      </c>
      <c r="F28" s="17" t="str">
        <f>'申込書（個人種目）'!AA48</f>
        <v/>
      </c>
      <c r="G28" s="27" t="str">
        <f>'申込書（個人種目）'!AB48</f>
        <v/>
      </c>
      <c r="H28" s="27" t="str">
        <f>'申込書（個人種目）'!AC48</f>
        <v/>
      </c>
      <c r="I28" s="27" t="str">
        <f>'申込書（個人種目）'!AD48</f>
        <v/>
      </c>
      <c r="J28" s="17" t="str">
        <f>IF(ISBLANK('申込書（個人種目）'!AE33),"",'申込書（個人種目）'!AE33)</f>
        <v/>
      </c>
      <c r="N28" s="144" t="str">
        <f t="shared" si="0"/>
        <v/>
      </c>
      <c r="O28" s="144" t="str">
        <f t="shared" si="1"/>
        <v/>
      </c>
      <c r="P28" s="144"/>
      <c r="Q28" s="145" t="str">
        <f t="shared" si="2"/>
        <v/>
      </c>
      <c r="R28" s="145" t="str">
        <f t="shared" si="3"/>
        <v/>
      </c>
      <c r="S28" s="145"/>
    </row>
    <row r="29" spans="1:19">
      <c r="A29" s="17">
        <v>28</v>
      </c>
      <c r="B29" s="17" t="str">
        <f>'申込書（個人種目）'!R49</f>
        <v/>
      </c>
      <c r="C29" s="17" t="str">
        <f>'申込書（個人種目）'!X49</f>
        <v xml:space="preserve"> </v>
      </c>
      <c r="D29" s="17" t="str">
        <f>'申込書（個人種目）'!Y49</f>
        <v/>
      </c>
      <c r="E29" s="17" t="str">
        <f>'申込書（個人種目）'!Z49</f>
        <v/>
      </c>
      <c r="F29" s="17" t="str">
        <f>'申込書（個人種目）'!AA49</f>
        <v/>
      </c>
      <c r="G29" s="27" t="str">
        <f>'申込書（個人種目）'!AB49</f>
        <v/>
      </c>
      <c r="H29" s="27" t="str">
        <f>'申込書（個人種目）'!AC49</f>
        <v/>
      </c>
      <c r="I29" s="27" t="str">
        <f>'申込書（個人種目）'!AD49</f>
        <v/>
      </c>
      <c r="J29" s="17" t="str">
        <f>IF(ISBLANK('申込書（個人種目）'!AE34),"",'申込書（個人種目）'!AE34)</f>
        <v/>
      </c>
      <c r="N29" s="144" t="str">
        <f t="shared" si="0"/>
        <v/>
      </c>
      <c r="O29" s="144" t="str">
        <f t="shared" si="1"/>
        <v/>
      </c>
      <c r="P29" s="144"/>
      <c r="Q29" s="145" t="str">
        <f t="shared" si="2"/>
        <v/>
      </c>
      <c r="R29" s="145" t="str">
        <f t="shared" si="3"/>
        <v/>
      </c>
      <c r="S29" s="145"/>
    </row>
    <row r="30" spans="1:19">
      <c r="A30" s="17">
        <v>29</v>
      </c>
      <c r="B30" s="17" t="str">
        <f>'申込書（個人種目）'!R50</f>
        <v/>
      </c>
      <c r="C30" s="17" t="str">
        <f>'申込書（個人種目）'!X50</f>
        <v xml:space="preserve"> </v>
      </c>
      <c r="D30" s="17" t="str">
        <f>'申込書（個人種目）'!Y50</f>
        <v/>
      </c>
      <c r="E30" s="17" t="str">
        <f>'申込書（個人種目）'!Z50</f>
        <v/>
      </c>
      <c r="F30" s="17" t="str">
        <f>'申込書（個人種目）'!AA50</f>
        <v/>
      </c>
      <c r="G30" s="27" t="str">
        <f>'申込書（個人種目）'!AB50</f>
        <v/>
      </c>
      <c r="H30" s="27" t="str">
        <f>'申込書（個人種目）'!AC50</f>
        <v/>
      </c>
      <c r="I30" s="27" t="str">
        <f>'申込書（個人種目）'!AD50</f>
        <v/>
      </c>
      <c r="J30" s="17" t="str">
        <f>IF(ISBLANK('申込書（個人種目）'!AE35),"",'申込書（個人種目）'!AE35)</f>
        <v/>
      </c>
      <c r="N30" s="144" t="str">
        <f t="shared" si="0"/>
        <v/>
      </c>
      <c r="O30" s="144" t="str">
        <f t="shared" si="1"/>
        <v/>
      </c>
      <c r="P30" s="144"/>
      <c r="Q30" s="145" t="str">
        <f t="shared" si="2"/>
        <v/>
      </c>
      <c r="R30" s="145" t="str">
        <f t="shared" si="3"/>
        <v/>
      </c>
      <c r="S30" s="145"/>
    </row>
    <row r="31" spans="1:19">
      <c r="A31" s="17">
        <v>30</v>
      </c>
      <c r="B31" s="17" t="str">
        <f>'申込書（個人種目）'!R51</f>
        <v/>
      </c>
      <c r="C31" s="17" t="str">
        <f>'申込書（個人種目）'!X51</f>
        <v xml:space="preserve"> </v>
      </c>
      <c r="D31" s="17" t="str">
        <f>'申込書（個人種目）'!Y51</f>
        <v/>
      </c>
      <c r="E31" s="17" t="str">
        <f>'申込書（個人種目）'!Z51</f>
        <v/>
      </c>
      <c r="F31" s="17" t="str">
        <f>'申込書（個人種目）'!AA51</f>
        <v/>
      </c>
      <c r="G31" s="27" t="str">
        <f>'申込書（個人種目）'!AB51</f>
        <v/>
      </c>
      <c r="H31" s="27" t="str">
        <f>'申込書（個人種目）'!AC51</f>
        <v/>
      </c>
      <c r="I31" s="27" t="str">
        <f>'申込書（個人種目）'!AD51</f>
        <v/>
      </c>
      <c r="J31" s="17" t="str">
        <f>IF(ISBLANK('申込書（個人種目）'!AE36),"",'申込書（個人種目）'!AE36)</f>
        <v/>
      </c>
      <c r="N31" s="144" t="str">
        <f t="shared" si="0"/>
        <v/>
      </c>
      <c r="O31" s="144" t="str">
        <f t="shared" si="1"/>
        <v/>
      </c>
      <c r="P31" s="144"/>
      <c r="Q31" s="145" t="str">
        <f t="shared" si="2"/>
        <v/>
      </c>
      <c r="R31" s="145" t="str">
        <f t="shared" si="3"/>
        <v/>
      </c>
      <c r="S31" s="145"/>
    </row>
    <row r="32" spans="1:19">
      <c r="A32" s="17">
        <v>31</v>
      </c>
      <c r="B32" s="17" t="str">
        <f>'申込書（個人種目）'!R52</f>
        <v/>
      </c>
      <c r="C32" s="17" t="str">
        <f>'申込書（個人種目）'!X52</f>
        <v xml:space="preserve"> </v>
      </c>
      <c r="D32" s="17" t="str">
        <f>'申込書（個人種目）'!Y52</f>
        <v/>
      </c>
      <c r="E32" s="17" t="str">
        <f>'申込書（個人種目）'!Z52</f>
        <v/>
      </c>
      <c r="F32" s="17" t="str">
        <f>'申込書（個人種目）'!AA52</f>
        <v/>
      </c>
      <c r="G32" s="27" t="str">
        <f>'申込書（個人種目）'!AB52</f>
        <v/>
      </c>
      <c r="H32" s="27" t="str">
        <f>'申込書（個人種目）'!AC52</f>
        <v/>
      </c>
      <c r="I32" s="27" t="str">
        <f>'申込書（個人種目）'!AD52</f>
        <v/>
      </c>
      <c r="J32" s="17" t="str">
        <f>IF(ISBLANK('申込書（個人種目）'!AE37),"",'申込書（個人種目）'!AE37)</f>
        <v/>
      </c>
      <c r="N32" s="144" t="str">
        <f t="shared" si="0"/>
        <v/>
      </c>
      <c r="O32" s="144" t="str">
        <f t="shared" si="1"/>
        <v/>
      </c>
      <c r="P32" s="144"/>
      <c r="Q32" s="145" t="str">
        <f t="shared" si="2"/>
        <v/>
      </c>
      <c r="R32" s="145" t="str">
        <f t="shared" si="3"/>
        <v/>
      </c>
      <c r="S32" s="145"/>
    </row>
    <row r="33" spans="1:19">
      <c r="A33" s="17">
        <v>32</v>
      </c>
      <c r="B33" s="17" t="str">
        <f>'申込書（個人種目）'!R53</f>
        <v/>
      </c>
      <c r="C33" s="17" t="str">
        <f>'申込書（個人種目）'!X53</f>
        <v xml:space="preserve"> </v>
      </c>
      <c r="D33" s="17" t="str">
        <f>'申込書（個人種目）'!Y53</f>
        <v/>
      </c>
      <c r="E33" s="17" t="str">
        <f>'申込書（個人種目）'!Z53</f>
        <v/>
      </c>
      <c r="F33" s="17" t="str">
        <f>'申込書（個人種目）'!AA53</f>
        <v/>
      </c>
      <c r="G33" s="27" t="str">
        <f>'申込書（個人種目）'!AB53</f>
        <v/>
      </c>
      <c r="H33" s="27" t="str">
        <f>'申込書（個人種目）'!AC53</f>
        <v/>
      </c>
      <c r="I33" s="27" t="str">
        <f>'申込書（個人種目）'!AD53</f>
        <v/>
      </c>
      <c r="J33" s="17" t="str">
        <f>IF(ISBLANK('申込書（個人種目）'!AE38),"",'申込書（個人種目）'!AE38)</f>
        <v/>
      </c>
      <c r="N33" s="144" t="str">
        <f t="shared" si="0"/>
        <v/>
      </c>
      <c r="O33" s="144" t="str">
        <f t="shared" si="1"/>
        <v/>
      </c>
      <c r="P33" s="144"/>
      <c r="Q33" s="145" t="str">
        <f t="shared" si="2"/>
        <v/>
      </c>
      <c r="R33" s="145" t="str">
        <f t="shared" si="3"/>
        <v/>
      </c>
      <c r="S33" s="145"/>
    </row>
    <row r="34" spans="1:19">
      <c r="A34" s="17">
        <v>33</v>
      </c>
      <c r="B34" s="17" t="str">
        <f>'申込書（個人種目）'!R54</f>
        <v/>
      </c>
      <c r="C34" s="17" t="str">
        <f>'申込書（個人種目）'!X54</f>
        <v xml:space="preserve"> </v>
      </c>
      <c r="D34" s="17" t="str">
        <f>'申込書（個人種目）'!Y54</f>
        <v/>
      </c>
      <c r="E34" s="17" t="str">
        <f>'申込書（個人種目）'!Z54</f>
        <v/>
      </c>
      <c r="F34" s="17" t="str">
        <f>'申込書（個人種目）'!AA54</f>
        <v/>
      </c>
      <c r="G34" s="27" t="str">
        <f>'申込書（個人種目）'!AB54</f>
        <v/>
      </c>
      <c r="H34" s="27" t="str">
        <f>'申込書（個人種目）'!AC54</f>
        <v/>
      </c>
      <c r="I34" s="27" t="str">
        <f>'申込書（個人種目）'!AD54</f>
        <v/>
      </c>
      <c r="J34" s="17" t="str">
        <f>IF(ISBLANK('申込書（個人種目）'!AE39),"",'申込書（個人種目）'!AE39)</f>
        <v/>
      </c>
      <c r="N34" s="144" t="str">
        <f t="shared" si="0"/>
        <v/>
      </c>
      <c r="O34" s="144" t="str">
        <f t="shared" si="1"/>
        <v/>
      </c>
      <c r="P34" s="144"/>
      <c r="Q34" s="145" t="str">
        <f t="shared" si="2"/>
        <v/>
      </c>
      <c r="R34" s="145" t="str">
        <f t="shared" si="3"/>
        <v/>
      </c>
      <c r="S34" s="145"/>
    </row>
    <row r="35" spans="1:19">
      <c r="A35" s="17">
        <v>34</v>
      </c>
      <c r="B35" s="17" t="str">
        <f>'申込書（個人種目）'!R55</f>
        <v/>
      </c>
      <c r="C35" s="17" t="str">
        <f>'申込書（個人種目）'!X55</f>
        <v xml:space="preserve"> </v>
      </c>
      <c r="D35" s="17" t="str">
        <f>'申込書（個人種目）'!Y55</f>
        <v/>
      </c>
      <c r="E35" s="17" t="str">
        <f>'申込書（個人種目）'!Z55</f>
        <v/>
      </c>
      <c r="F35" s="17" t="str">
        <f>'申込書（個人種目）'!AA55</f>
        <v/>
      </c>
      <c r="G35" s="27" t="str">
        <f>'申込書（個人種目）'!AB55</f>
        <v/>
      </c>
      <c r="H35" s="27" t="str">
        <f>'申込書（個人種目）'!AC55</f>
        <v/>
      </c>
      <c r="I35" s="27" t="str">
        <f>'申込書（個人種目）'!AD55</f>
        <v/>
      </c>
      <c r="J35" s="17" t="str">
        <f>IF(ISBLANK('申込書（個人種目）'!AE40),"",'申込書（個人種目）'!AE40)</f>
        <v/>
      </c>
      <c r="N35" s="144" t="str">
        <f t="shared" si="0"/>
        <v/>
      </c>
      <c r="O35" s="144" t="str">
        <f t="shared" si="1"/>
        <v/>
      </c>
      <c r="P35" s="144"/>
      <c r="Q35" s="145" t="str">
        <f t="shared" si="2"/>
        <v/>
      </c>
      <c r="R35" s="145" t="str">
        <f t="shared" si="3"/>
        <v/>
      </c>
      <c r="S35" s="145"/>
    </row>
    <row r="36" spans="1:19">
      <c r="A36" s="17">
        <v>35</v>
      </c>
      <c r="B36" s="17" t="str">
        <f>'申込書（個人種目）'!R56</f>
        <v/>
      </c>
      <c r="C36" s="17" t="str">
        <f>'申込書（個人種目）'!X56</f>
        <v xml:space="preserve"> </v>
      </c>
      <c r="D36" s="17" t="str">
        <f>'申込書（個人種目）'!Y56</f>
        <v/>
      </c>
      <c r="E36" s="17" t="str">
        <f>'申込書（個人種目）'!Z56</f>
        <v/>
      </c>
      <c r="F36" s="17" t="str">
        <f>'申込書（個人種目）'!AA56</f>
        <v/>
      </c>
      <c r="G36" s="27" t="str">
        <f>'申込書（個人種目）'!AB56</f>
        <v/>
      </c>
      <c r="H36" s="27" t="str">
        <f>'申込書（個人種目）'!AC56</f>
        <v/>
      </c>
      <c r="I36" s="27" t="str">
        <f>'申込書（個人種目）'!AD56</f>
        <v/>
      </c>
      <c r="J36" s="17" t="str">
        <f>IF(ISBLANK('申込書（個人種目）'!AE41),"",'申込書（個人種目）'!AE41)</f>
        <v/>
      </c>
      <c r="N36" s="144" t="str">
        <f t="shared" si="0"/>
        <v/>
      </c>
      <c r="O36" s="144" t="str">
        <f t="shared" si="1"/>
        <v/>
      </c>
      <c r="P36" s="144"/>
      <c r="Q36" s="145" t="str">
        <f t="shared" si="2"/>
        <v/>
      </c>
      <c r="R36" s="145" t="str">
        <f t="shared" si="3"/>
        <v/>
      </c>
      <c r="S36" s="145"/>
    </row>
    <row r="37" spans="1:19">
      <c r="A37" s="17">
        <v>36</v>
      </c>
      <c r="B37" s="17" t="str">
        <f>'申込書（個人種目）'!R57</f>
        <v/>
      </c>
      <c r="C37" s="17" t="str">
        <f>'申込書（個人種目）'!X57</f>
        <v xml:space="preserve"> </v>
      </c>
      <c r="D37" s="17" t="str">
        <f>'申込書（個人種目）'!Y57</f>
        <v/>
      </c>
      <c r="E37" s="17" t="str">
        <f>'申込書（個人種目）'!Z57</f>
        <v/>
      </c>
      <c r="F37" s="17" t="str">
        <f>'申込書（個人種目）'!AA57</f>
        <v/>
      </c>
      <c r="G37" s="27" t="str">
        <f>'申込書（個人種目）'!AB57</f>
        <v/>
      </c>
      <c r="H37" s="27" t="str">
        <f>'申込書（個人種目）'!AC57</f>
        <v/>
      </c>
      <c r="I37" s="27" t="str">
        <f>'申込書（個人種目）'!AD57</f>
        <v/>
      </c>
      <c r="J37" s="17" t="str">
        <f>IF(ISBLANK('申込書（個人種目）'!AE42),"",'申込書（個人種目）'!AE42)</f>
        <v/>
      </c>
      <c r="N37" s="144" t="str">
        <f t="shared" si="0"/>
        <v/>
      </c>
      <c r="O37" s="144" t="str">
        <f t="shared" si="1"/>
        <v/>
      </c>
      <c r="P37" s="144"/>
      <c r="Q37" s="145" t="str">
        <f t="shared" si="2"/>
        <v/>
      </c>
      <c r="R37" s="145" t="str">
        <f t="shared" si="3"/>
        <v/>
      </c>
      <c r="S37" s="145"/>
    </row>
    <row r="38" spans="1:19">
      <c r="A38" s="17">
        <v>37</v>
      </c>
      <c r="B38" s="17" t="str">
        <f>'申込書（個人種目）'!R58</f>
        <v/>
      </c>
      <c r="C38" s="17" t="str">
        <f>'申込書（個人種目）'!X58</f>
        <v xml:space="preserve"> </v>
      </c>
      <c r="D38" s="17" t="str">
        <f>'申込書（個人種目）'!Y58</f>
        <v/>
      </c>
      <c r="E38" s="17" t="str">
        <f>'申込書（個人種目）'!Z58</f>
        <v/>
      </c>
      <c r="F38" s="17" t="str">
        <f>'申込書（個人種目）'!AA58</f>
        <v/>
      </c>
      <c r="G38" s="27" t="str">
        <f>'申込書（個人種目）'!AB58</f>
        <v/>
      </c>
      <c r="H38" s="27" t="str">
        <f>'申込書（個人種目）'!AC58</f>
        <v/>
      </c>
      <c r="I38" s="27" t="str">
        <f>'申込書（個人種目）'!AD58</f>
        <v/>
      </c>
      <c r="J38" s="17" t="str">
        <f>IF(ISBLANK('申込書（個人種目）'!AE43),"",'申込書（個人種目）'!AE43)</f>
        <v/>
      </c>
      <c r="N38" s="144" t="str">
        <f t="shared" si="0"/>
        <v/>
      </c>
      <c r="O38" s="144" t="str">
        <f t="shared" si="1"/>
        <v/>
      </c>
      <c r="P38" s="144"/>
      <c r="Q38" s="145" t="str">
        <f t="shared" si="2"/>
        <v/>
      </c>
      <c r="R38" s="145" t="str">
        <f t="shared" si="3"/>
        <v/>
      </c>
      <c r="S38" s="145"/>
    </row>
    <row r="39" spans="1:19">
      <c r="A39" s="17">
        <v>38</v>
      </c>
      <c r="B39" s="17" t="str">
        <f>'申込書（個人種目）'!R59</f>
        <v/>
      </c>
      <c r="C39" s="17" t="str">
        <f>'申込書（個人種目）'!X59</f>
        <v xml:space="preserve"> </v>
      </c>
      <c r="D39" s="17" t="str">
        <f>'申込書（個人種目）'!Y59</f>
        <v/>
      </c>
      <c r="E39" s="17" t="str">
        <f>'申込書（個人種目）'!Z59</f>
        <v/>
      </c>
      <c r="F39" s="17" t="str">
        <f>'申込書（個人種目）'!AA59</f>
        <v/>
      </c>
      <c r="G39" s="27" t="str">
        <f>'申込書（個人種目）'!AB59</f>
        <v/>
      </c>
      <c r="H39" s="27" t="str">
        <f>'申込書（個人種目）'!AC59</f>
        <v/>
      </c>
      <c r="I39" s="27" t="str">
        <f>'申込書（個人種目）'!AD59</f>
        <v/>
      </c>
      <c r="J39" s="17" t="str">
        <f>IF(ISBLANK('申込書（個人種目）'!AE44),"",'申込書（個人種目）'!AE44)</f>
        <v/>
      </c>
      <c r="N39" s="144" t="str">
        <f t="shared" si="0"/>
        <v/>
      </c>
      <c r="O39" s="144" t="str">
        <f t="shared" si="1"/>
        <v/>
      </c>
      <c r="P39" s="144"/>
      <c r="Q39" s="145" t="str">
        <f t="shared" si="2"/>
        <v/>
      </c>
      <c r="R39" s="145" t="str">
        <f t="shared" si="3"/>
        <v/>
      </c>
      <c r="S39" s="145"/>
    </row>
    <row r="40" spans="1:19">
      <c r="A40" s="17">
        <v>39</v>
      </c>
      <c r="B40" s="17" t="str">
        <f>'申込書（個人種目）'!R60</f>
        <v/>
      </c>
      <c r="C40" s="17" t="str">
        <f>'申込書（個人種目）'!X60</f>
        <v xml:space="preserve"> </v>
      </c>
      <c r="D40" s="17" t="str">
        <f>'申込書（個人種目）'!Y60</f>
        <v/>
      </c>
      <c r="E40" s="17" t="str">
        <f>'申込書（個人種目）'!Z60</f>
        <v/>
      </c>
      <c r="F40" s="17" t="str">
        <f>'申込書（個人種目）'!AA60</f>
        <v/>
      </c>
      <c r="G40" s="27" t="str">
        <f>'申込書（個人種目）'!AB60</f>
        <v/>
      </c>
      <c r="H40" s="27" t="str">
        <f>'申込書（個人種目）'!AC60</f>
        <v/>
      </c>
      <c r="I40" s="27" t="str">
        <f>'申込書（個人種目）'!AD60</f>
        <v/>
      </c>
      <c r="J40" s="17" t="str">
        <f>IF(ISBLANK('申込書（個人種目）'!AE45),"",'申込書（個人種目）'!AE45)</f>
        <v/>
      </c>
      <c r="N40" s="144" t="str">
        <f t="shared" si="0"/>
        <v/>
      </c>
      <c r="O40" s="144" t="str">
        <f t="shared" si="1"/>
        <v/>
      </c>
      <c r="P40" s="144"/>
      <c r="Q40" s="145" t="str">
        <f t="shared" si="2"/>
        <v/>
      </c>
      <c r="R40" s="145" t="str">
        <f t="shared" si="3"/>
        <v/>
      </c>
      <c r="S40" s="145"/>
    </row>
    <row r="41" spans="1:19">
      <c r="A41" s="17">
        <v>40</v>
      </c>
      <c r="B41" s="17" t="str">
        <f>'申込書（個人種目）'!R61</f>
        <v/>
      </c>
      <c r="C41" s="17" t="str">
        <f>'申込書（個人種目）'!X61</f>
        <v xml:space="preserve"> </v>
      </c>
      <c r="D41" s="17" t="str">
        <f>'申込書（個人種目）'!Y61</f>
        <v/>
      </c>
      <c r="E41" s="17" t="str">
        <f>'申込書（個人種目）'!Z61</f>
        <v/>
      </c>
      <c r="F41" s="17" t="str">
        <f>'申込書（個人種目）'!AA61</f>
        <v/>
      </c>
      <c r="G41" s="27" t="str">
        <f>'申込書（個人種目）'!AB61</f>
        <v/>
      </c>
      <c r="H41" s="27" t="str">
        <f>'申込書（個人種目）'!AC61</f>
        <v/>
      </c>
      <c r="I41" s="27" t="str">
        <f>'申込書（個人種目）'!AD61</f>
        <v/>
      </c>
      <c r="J41" s="17" t="str">
        <f>IF(ISBLANK('申込書（個人種目）'!AE46),"",'申込書（個人種目）'!AE46)</f>
        <v/>
      </c>
      <c r="N41" s="144" t="str">
        <f t="shared" si="0"/>
        <v/>
      </c>
      <c r="O41" s="144" t="str">
        <f t="shared" si="1"/>
        <v/>
      </c>
      <c r="P41" s="144"/>
      <c r="Q41" s="145" t="str">
        <f t="shared" si="2"/>
        <v/>
      </c>
      <c r="R41" s="145" t="str">
        <f t="shared" si="3"/>
        <v/>
      </c>
      <c r="S41" s="145"/>
    </row>
    <row r="42" spans="1:19">
      <c r="A42" s="17">
        <v>41</v>
      </c>
      <c r="B42" s="17" t="str">
        <f>'申込書（個人種目）'!R62</f>
        <v/>
      </c>
      <c r="C42" s="17" t="str">
        <f>'申込書（個人種目）'!X62</f>
        <v xml:space="preserve"> </v>
      </c>
      <c r="D42" s="17" t="str">
        <f>'申込書（個人種目）'!Y62</f>
        <v/>
      </c>
      <c r="E42" s="17" t="str">
        <f>'申込書（個人種目）'!Z62</f>
        <v/>
      </c>
      <c r="F42" s="17" t="str">
        <f>'申込書（個人種目）'!AA62</f>
        <v/>
      </c>
      <c r="G42" s="27" t="str">
        <f>'申込書（個人種目）'!AB62</f>
        <v/>
      </c>
      <c r="H42" s="27" t="str">
        <f>'申込書（個人種目）'!AC62</f>
        <v/>
      </c>
      <c r="I42" s="27" t="str">
        <f>'申込書（個人種目）'!AD62</f>
        <v/>
      </c>
      <c r="J42" s="17" t="str">
        <f>IF(ISBLANK('申込書（個人種目）'!AE47),"",'申込書（個人種目）'!AE47)</f>
        <v/>
      </c>
      <c r="N42" s="144" t="str">
        <f t="shared" si="0"/>
        <v/>
      </c>
      <c r="O42" s="144" t="str">
        <f t="shared" si="1"/>
        <v/>
      </c>
      <c r="P42" s="144"/>
      <c r="Q42" s="145" t="str">
        <f t="shared" si="2"/>
        <v/>
      </c>
      <c r="R42" s="145" t="str">
        <f t="shared" si="3"/>
        <v/>
      </c>
      <c r="S42" s="145"/>
    </row>
    <row r="43" spans="1:19">
      <c r="A43" s="17">
        <v>42</v>
      </c>
      <c r="B43" s="17" t="str">
        <f>'申込書（個人種目）'!R63</f>
        <v/>
      </c>
      <c r="C43" s="17" t="str">
        <f>'申込書（個人種目）'!X63</f>
        <v xml:space="preserve"> </v>
      </c>
      <c r="D43" s="17" t="str">
        <f>'申込書（個人種目）'!Y63</f>
        <v/>
      </c>
      <c r="E43" s="17" t="str">
        <f>'申込書（個人種目）'!Z63</f>
        <v/>
      </c>
      <c r="F43" s="17" t="str">
        <f>'申込書（個人種目）'!AA63</f>
        <v/>
      </c>
      <c r="G43" s="27" t="str">
        <f>'申込書（個人種目）'!AB63</f>
        <v/>
      </c>
      <c r="H43" s="27" t="str">
        <f>'申込書（個人種目）'!AC63</f>
        <v/>
      </c>
      <c r="I43" s="27" t="str">
        <f>'申込書（個人種目）'!AD63</f>
        <v/>
      </c>
      <c r="J43" s="17" t="str">
        <f>IF(ISBLANK('申込書（個人種目）'!AE48),"",'申込書（個人種目）'!AE48)</f>
        <v/>
      </c>
      <c r="N43" s="144" t="str">
        <f t="shared" si="0"/>
        <v/>
      </c>
      <c r="O43" s="144" t="str">
        <f t="shared" si="1"/>
        <v/>
      </c>
      <c r="P43" s="144"/>
      <c r="Q43" s="145" t="str">
        <f t="shared" si="2"/>
        <v/>
      </c>
      <c r="R43" s="145" t="str">
        <f t="shared" si="3"/>
        <v/>
      </c>
      <c r="S43" s="145"/>
    </row>
    <row r="44" spans="1:19">
      <c r="A44" s="17">
        <v>43</v>
      </c>
      <c r="B44" s="17" t="str">
        <f>'申込書（個人種目）'!R64</f>
        <v/>
      </c>
      <c r="C44" s="17" t="str">
        <f>'申込書（個人種目）'!X64</f>
        <v xml:space="preserve"> </v>
      </c>
      <c r="D44" s="17" t="str">
        <f>'申込書（個人種目）'!Y64</f>
        <v/>
      </c>
      <c r="E44" s="17" t="str">
        <f>'申込書（個人種目）'!Z64</f>
        <v/>
      </c>
      <c r="F44" s="17" t="str">
        <f>'申込書（個人種目）'!AA64</f>
        <v/>
      </c>
      <c r="G44" s="27" t="str">
        <f>'申込書（個人種目）'!AB64</f>
        <v/>
      </c>
      <c r="H44" s="27" t="str">
        <f>'申込書（個人種目）'!AC64</f>
        <v/>
      </c>
      <c r="I44" s="27" t="str">
        <f>'申込書（個人種目）'!AD64</f>
        <v/>
      </c>
      <c r="J44" s="17" t="str">
        <f>IF(ISBLANK('申込書（個人種目）'!AE49),"",'申込書（個人種目）'!AE49)</f>
        <v/>
      </c>
      <c r="N44" s="144" t="str">
        <f t="shared" si="0"/>
        <v/>
      </c>
      <c r="O44" s="144" t="str">
        <f t="shared" si="1"/>
        <v/>
      </c>
      <c r="P44" s="144"/>
      <c r="Q44" s="145" t="str">
        <f t="shared" si="2"/>
        <v/>
      </c>
      <c r="R44" s="145" t="str">
        <f t="shared" si="3"/>
        <v/>
      </c>
      <c r="S44" s="145"/>
    </row>
    <row r="45" spans="1:19">
      <c r="A45" s="17">
        <v>44</v>
      </c>
      <c r="B45" s="17" t="str">
        <f>'申込書（個人種目）'!R65</f>
        <v/>
      </c>
      <c r="C45" s="17" t="str">
        <f>'申込書（個人種目）'!X65</f>
        <v xml:space="preserve"> </v>
      </c>
      <c r="D45" s="17" t="str">
        <f>'申込書（個人種目）'!Y65</f>
        <v/>
      </c>
      <c r="E45" s="17" t="str">
        <f>'申込書（個人種目）'!Z65</f>
        <v/>
      </c>
      <c r="F45" s="17" t="str">
        <f>'申込書（個人種目）'!AA65</f>
        <v/>
      </c>
      <c r="G45" s="27" t="str">
        <f>'申込書（個人種目）'!AB65</f>
        <v/>
      </c>
      <c r="H45" s="27" t="str">
        <f>'申込書（個人種目）'!AC65</f>
        <v/>
      </c>
      <c r="I45" s="27" t="str">
        <f>'申込書（個人種目）'!AD65</f>
        <v/>
      </c>
      <c r="J45" s="17" t="str">
        <f>IF(ISBLANK('申込書（個人種目）'!AE50),"",'申込書（個人種目）'!AE50)</f>
        <v/>
      </c>
      <c r="N45" s="144" t="str">
        <f t="shared" si="0"/>
        <v/>
      </c>
      <c r="O45" s="144" t="str">
        <f t="shared" si="1"/>
        <v/>
      </c>
      <c r="P45" s="144"/>
      <c r="Q45" s="145" t="str">
        <f t="shared" si="2"/>
        <v/>
      </c>
      <c r="R45" s="145" t="str">
        <f t="shared" si="3"/>
        <v/>
      </c>
      <c r="S45" s="145"/>
    </row>
    <row r="46" spans="1:19">
      <c r="A46" s="17">
        <v>45</v>
      </c>
      <c r="B46" s="17" t="str">
        <f>'申込書（個人種目）'!R66</f>
        <v/>
      </c>
      <c r="C46" s="17" t="str">
        <f>'申込書（個人種目）'!X66</f>
        <v xml:space="preserve"> </v>
      </c>
      <c r="D46" s="17" t="str">
        <f>'申込書（個人種目）'!Y66</f>
        <v/>
      </c>
      <c r="E46" s="17" t="str">
        <f>'申込書（個人種目）'!Z66</f>
        <v/>
      </c>
      <c r="F46" s="17" t="str">
        <f>'申込書（個人種目）'!AA66</f>
        <v/>
      </c>
      <c r="G46" s="27" t="str">
        <f>'申込書（個人種目）'!AB66</f>
        <v/>
      </c>
      <c r="H46" s="27" t="str">
        <f>'申込書（個人種目）'!AC66</f>
        <v/>
      </c>
      <c r="I46" s="27" t="str">
        <f>'申込書（個人種目）'!AD66</f>
        <v/>
      </c>
      <c r="J46" s="17" t="str">
        <f>IF(ISBLANK('申込書（個人種目）'!AE51),"",'申込書（個人種目）'!AE51)</f>
        <v/>
      </c>
      <c r="N46" s="144" t="str">
        <f t="shared" si="0"/>
        <v/>
      </c>
      <c r="O46" s="144" t="str">
        <f t="shared" si="1"/>
        <v/>
      </c>
      <c r="P46" s="144"/>
      <c r="Q46" s="145" t="str">
        <f t="shared" si="2"/>
        <v/>
      </c>
      <c r="R46" s="145" t="str">
        <f t="shared" si="3"/>
        <v/>
      </c>
      <c r="S46" s="145"/>
    </row>
    <row r="47" spans="1:19">
      <c r="A47" s="17">
        <v>46</v>
      </c>
      <c r="B47" s="17" t="str">
        <f>'申込書（個人種目）'!R67</f>
        <v/>
      </c>
      <c r="C47" s="17" t="str">
        <f>'申込書（個人種目）'!X67</f>
        <v xml:space="preserve"> </v>
      </c>
      <c r="D47" s="17" t="str">
        <f>'申込書（個人種目）'!Y67</f>
        <v/>
      </c>
      <c r="E47" s="17" t="str">
        <f>'申込書（個人種目）'!Z67</f>
        <v/>
      </c>
      <c r="F47" s="17" t="str">
        <f>'申込書（個人種目）'!AA67</f>
        <v/>
      </c>
      <c r="G47" s="27" t="str">
        <f>'申込書（個人種目）'!AB67</f>
        <v/>
      </c>
      <c r="H47" s="27" t="str">
        <f>'申込書（個人種目）'!AC67</f>
        <v/>
      </c>
      <c r="I47" s="27" t="str">
        <f>'申込書（個人種目）'!AD67</f>
        <v/>
      </c>
      <c r="J47" s="17" t="str">
        <f>IF(ISBLANK('申込書（個人種目）'!AE52),"",'申込書（個人種目）'!AE52)</f>
        <v/>
      </c>
      <c r="N47" s="144" t="str">
        <f t="shared" si="0"/>
        <v/>
      </c>
      <c r="O47" s="144" t="str">
        <f t="shared" si="1"/>
        <v/>
      </c>
      <c r="P47" s="144"/>
      <c r="Q47" s="145" t="str">
        <f t="shared" si="2"/>
        <v/>
      </c>
      <c r="R47" s="145" t="str">
        <f t="shared" si="3"/>
        <v/>
      </c>
      <c r="S47" s="145"/>
    </row>
    <row r="48" spans="1:19">
      <c r="A48" s="17">
        <v>47</v>
      </c>
      <c r="B48" s="17" t="str">
        <f>'申込書（個人種目）'!R68</f>
        <v/>
      </c>
      <c r="C48" s="17" t="str">
        <f>'申込書（個人種目）'!X68</f>
        <v xml:space="preserve"> </v>
      </c>
      <c r="D48" s="17" t="str">
        <f>'申込書（個人種目）'!Y68</f>
        <v/>
      </c>
      <c r="E48" s="17" t="str">
        <f>'申込書（個人種目）'!Z68</f>
        <v/>
      </c>
      <c r="F48" s="17" t="str">
        <f>'申込書（個人種目）'!AA68</f>
        <v/>
      </c>
      <c r="G48" s="27" t="str">
        <f>'申込書（個人種目）'!AB68</f>
        <v/>
      </c>
      <c r="H48" s="27" t="str">
        <f>'申込書（個人種目）'!AC68</f>
        <v/>
      </c>
      <c r="I48" s="27" t="str">
        <f>'申込書（個人種目）'!AD68</f>
        <v/>
      </c>
      <c r="J48" s="17" t="str">
        <f>IF(ISBLANK('申込書（個人種目）'!AE53),"",'申込書（個人種目）'!AE53)</f>
        <v/>
      </c>
      <c r="N48" s="144" t="str">
        <f t="shared" si="0"/>
        <v/>
      </c>
      <c r="O48" s="144" t="str">
        <f t="shared" si="1"/>
        <v/>
      </c>
      <c r="P48" s="144"/>
      <c r="Q48" s="145" t="str">
        <f t="shared" si="2"/>
        <v/>
      </c>
      <c r="R48" s="145" t="str">
        <f t="shared" si="3"/>
        <v/>
      </c>
      <c r="S48" s="145"/>
    </row>
    <row r="49" spans="1:19">
      <c r="A49" s="17">
        <v>48</v>
      </c>
      <c r="B49" s="17" t="str">
        <f>'申込書（個人種目）'!R69</f>
        <v/>
      </c>
      <c r="C49" s="17" t="str">
        <f>'申込書（個人種目）'!X69</f>
        <v xml:space="preserve"> </v>
      </c>
      <c r="D49" s="17" t="str">
        <f>'申込書（個人種目）'!Y69</f>
        <v/>
      </c>
      <c r="E49" s="17" t="str">
        <f>'申込書（個人種目）'!Z69</f>
        <v/>
      </c>
      <c r="F49" s="17" t="str">
        <f>'申込書（個人種目）'!AA69</f>
        <v/>
      </c>
      <c r="G49" s="27" t="str">
        <f>'申込書（個人種目）'!AB69</f>
        <v/>
      </c>
      <c r="H49" s="27" t="str">
        <f>'申込書（個人種目）'!AC69</f>
        <v/>
      </c>
      <c r="I49" s="27" t="str">
        <f>'申込書（個人種目）'!AD69</f>
        <v/>
      </c>
      <c r="J49" s="17" t="str">
        <f>IF(ISBLANK('申込書（個人種目）'!AE54),"",'申込書（個人種目）'!AE54)</f>
        <v/>
      </c>
      <c r="N49" s="144" t="str">
        <f t="shared" si="0"/>
        <v/>
      </c>
      <c r="O49" s="144" t="str">
        <f t="shared" si="1"/>
        <v/>
      </c>
      <c r="P49" s="144"/>
      <c r="Q49" s="145" t="str">
        <f t="shared" si="2"/>
        <v/>
      </c>
      <c r="R49" s="145" t="str">
        <f t="shared" si="3"/>
        <v/>
      </c>
      <c r="S49" s="145"/>
    </row>
    <row r="50" spans="1:19">
      <c r="A50" s="17">
        <v>49</v>
      </c>
      <c r="B50" s="17" t="str">
        <f>'申込書（個人種目）'!R70</f>
        <v/>
      </c>
      <c r="C50" s="17" t="str">
        <f>'申込書（個人種目）'!X70</f>
        <v xml:space="preserve"> </v>
      </c>
      <c r="D50" s="17" t="str">
        <f>'申込書（個人種目）'!Y70</f>
        <v/>
      </c>
      <c r="E50" s="17" t="str">
        <f>'申込書（個人種目）'!Z70</f>
        <v/>
      </c>
      <c r="F50" s="17" t="str">
        <f>'申込書（個人種目）'!AA70</f>
        <v/>
      </c>
      <c r="G50" s="27" t="str">
        <f>'申込書（個人種目）'!AB70</f>
        <v/>
      </c>
      <c r="H50" s="27" t="str">
        <f>'申込書（個人種目）'!AC70</f>
        <v/>
      </c>
      <c r="I50" s="27" t="str">
        <f>'申込書（個人種目）'!AD70</f>
        <v/>
      </c>
      <c r="J50" s="17" t="str">
        <f>IF(ISBLANK('申込書（個人種目）'!AE55),"",'申込書（個人種目）'!AE55)</f>
        <v/>
      </c>
      <c r="N50" s="144" t="str">
        <f t="shared" si="0"/>
        <v/>
      </c>
      <c r="O50" s="144" t="str">
        <f t="shared" si="1"/>
        <v/>
      </c>
      <c r="P50" s="144"/>
      <c r="Q50" s="145" t="str">
        <f t="shared" si="2"/>
        <v/>
      </c>
      <c r="R50" s="145" t="str">
        <f t="shared" si="3"/>
        <v/>
      </c>
      <c r="S50" s="145"/>
    </row>
    <row r="51" spans="1:19">
      <c r="A51" s="17">
        <v>50</v>
      </c>
      <c r="B51" s="17" t="str">
        <f>'申込書（個人種目）'!R71</f>
        <v/>
      </c>
      <c r="C51" s="17" t="str">
        <f>'申込書（個人種目）'!X71</f>
        <v xml:space="preserve"> </v>
      </c>
      <c r="D51" s="17" t="str">
        <f>'申込書（個人種目）'!Y71</f>
        <v/>
      </c>
      <c r="E51" s="17" t="str">
        <f>'申込書（個人種目）'!Z71</f>
        <v/>
      </c>
      <c r="F51" s="17" t="str">
        <f>'申込書（個人種目）'!AA71</f>
        <v/>
      </c>
      <c r="G51" s="27" t="str">
        <f>'申込書（個人種目）'!AB71</f>
        <v/>
      </c>
      <c r="H51" s="27" t="str">
        <f>'申込書（個人種目）'!AC71</f>
        <v/>
      </c>
      <c r="I51" s="27" t="str">
        <f>'申込書（個人種目）'!AD71</f>
        <v/>
      </c>
      <c r="J51" s="17" t="str">
        <f>IF(ISBLANK('申込書（個人種目）'!AE56),"",'申込書（個人種目）'!AE56)</f>
        <v/>
      </c>
      <c r="N51" s="144" t="str">
        <f t="shared" si="0"/>
        <v/>
      </c>
      <c r="O51" s="144" t="str">
        <f t="shared" si="1"/>
        <v/>
      </c>
      <c r="P51" s="144"/>
      <c r="Q51" s="145" t="str">
        <f t="shared" si="2"/>
        <v/>
      </c>
      <c r="R51" s="145" t="str">
        <f t="shared" si="3"/>
        <v/>
      </c>
      <c r="S51" s="145"/>
    </row>
    <row r="52" spans="1:19">
      <c r="A52" s="17">
        <v>51</v>
      </c>
      <c r="B52" s="17" t="str">
        <f>'申込書（個人種目）'!R87</f>
        <v/>
      </c>
      <c r="C52" s="17" t="str">
        <f>'申込書（個人種目）'!X87</f>
        <v xml:space="preserve"> </v>
      </c>
      <c r="D52" s="17" t="str">
        <f>'申込書（個人種目）'!Y87</f>
        <v/>
      </c>
      <c r="E52" s="17" t="str">
        <f>'申込書（個人種目）'!Z87</f>
        <v/>
      </c>
      <c r="F52" s="17" t="str">
        <f>'申込書（個人種目）'!AA87</f>
        <v/>
      </c>
      <c r="G52" s="27" t="str">
        <f>'申込書（個人種目）'!AB87</f>
        <v/>
      </c>
      <c r="H52" s="27" t="str">
        <f>'申込書（個人種目）'!AC87</f>
        <v/>
      </c>
      <c r="I52" s="27" t="str">
        <f>'申込書（個人種目）'!AD87</f>
        <v/>
      </c>
      <c r="J52" s="17" t="str">
        <f>IF(ISBLANK('申込書（個人種目）'!AE57),"",'申込書（個人種目）'!AE57)</f>
        <v/>
      </c>
      <c r="N52" s="144" t="str">
        <f t="shared" si="0"/>
        <v/>
      </c>
      <c r="O52" s="144" t="str">
        <f t="shared" si="1"/>
        <v/>
      </c>
      <c r="P52" s="144"/>
      <c r="Q52" s="145" t="str">
        <f t="shared" si="2"/>
        <v/>
      </c>
      <c r="R52" s="145" t="str">
        <f t="shared" si="3"/>
        <v/>
      </c>
      <c r="S52" s="145"/>
    </row>
    <row r="53" spans="1:19">
      <c r="A53" s="17">
        <v>52</v>
      </c>
      <c r="B53" s="17" t="str">
        <f>'申込書（個人種目）'!R88</f>
        <v/>
      </c>
      <c r="C53" s="17" t="str">
        <f>'申込書（個人種目）'!X88</f>
        <v xml:space="preserve"> </v>
      </c>
      <c r="D53" s="17" t="str">
        <f>'申込書（個人種目）'!Y88</f>
        <v/>
      </c>
      <c r="E53" s="17" t="str">
        <f>'申込書（個人種目）'!Z88</f>
        <v/>
      </c>
      <c r="F53" s="17" t="str">
        <f>'申込書（個人種目）'!AA88</f>
        <v/>
      </c>
      <c r="G53" s="27" t="str">
        <f>'申込書（個人種目）'!AB88</f>
        <v/>
      </c>
      <c r="H53" s="27" t="str">
        <f>'申込書（個人種目）'!AC88</f>
        <v/>
      </c>
      <c r="I53" s="27" t="str">
        <f>'申込書（個人種目）'!AD88</f>
        <v/>
      </c>
      <c r="J53" s="17" t="str">
        <f>IF(ISBLANK('申込書（個人種目）'!AE58),"",'申込書（個人種目）'!AE58)</f>
        <v/>
      </c>
      <c r="N53" s="144" t="str">
        <f t="shared" si="0"/>
        <v/>
      </c>
      <c r="O53" s="144" t="str">
        <f t="shared" si="1"/>
        <v/>
      </c>
      <c r="P53" s="144"/>
      <c r="Q53" s="145" t="str">
        <f t="shared" si="2"/>
        <v/>
      </c>
      <c r="R53" s="145" t="str">
        <f t="shared" si="3"/>
        <v/>
      </c>
      <c r="S53" s="145"/>
    </row>
    <row r="54" spans="1:19">
      <c r="A54" s="17">
        <v>53</v>
      </c>
      <c r="B54" s="17" t="str">
        <f>'申込書（個人種目）'!R89</f>
        <v/>
      </c>
      <c r="C54" s="17" t="str">
        <f>'申込書（個人種目）'!X89</f>
        <v xml:space="preserve"> </v>
      </c>
      <c r="D54" s="17" t="str">
        <f>'申込書（個人種目）'!Y89</f>
        <v/>
      </c>
      <c r="E54" s="17" t="str">
        <f>'申込書（個人種目）'!Z89</f>
        <v/>
      </c>
      <c r="F54" s="17" t="str">
        <f>'申込書（個人種目）'!AA89</f>
        <v/>
      </c>
      <c r="G54" s="27" t="str">
        <f>'申込書（個人種目）'!AB89</f>
        <v/>
      </c>
      <c r="H54" s="27" t="str">
        <f>'申込書（個人種目）'!AC89</f>
        <v/>
      </c>
      <c r="I54" s="27" t="str">
        <f>'申込書（個人種目）'!AD89</f>
        <v/>
      </c>
      <c r="J54" s="17" t="str">
        <f>IF(ISBLANK('申込書（個人種目）'!AE59),"",'申込書（個人種目）'!AE59)</f>
        <v/>
      </c>
      <c r="N54" s="144" t="str">
        <f t="shared" si="0"/>
        <v/>
      </c>
      <c r="O54" s="144" t="str">
        <f t="shared" si="1"/>
        <v/>
      </c>
      <c r="P54" s="144"/>
      <c r="Q54" s="145" t="str">
        <f t="shared" si="2"/>
        <v/>
      </c>
      <c r="R54" s="145" t="str">
        <f t="shared" si="3"/>
        <v/>
      </c>
      <c r="S54" s="145"/>
    </row>
    <row r="55" spans="1:19">
      <c r="A55" s="17">
        <v>54</v>
      </c>
      <c r="B55" s="17" t="str">
        <f>'申込書（個人種目）'!R90</f>
        <v/>
      </c>
      <c r="C55" s="17" t="str">
        <f>'申込書（個人種目）'!X90</f>
        <v xml:space="preserve"> </v>
      </c>
      <c r="D55" s="17" t="str">
        <f>'申込書（個人種目）'!Y90</f>
        <v/>
      </c>
      <c r="E55" s="17" t="str">
        <f>'申込書（個人種目）'!Z90</f>
        <v/>
      </c>
      <c r="F55" s="17" t="str">
        <f>'申込書（個人種目）'!AA90</f>
        <v/>
      </c>
      <c r="G55" s="27" t="str">
        <f>'申込書（個人種目）'!AB90</f>
        <v/>
      </c>
      <c r="H55" s="27" t="str">
        <f>'申込書（個人種目）'!AC90</f>
        <v/>
      </c>
      <c r="I55" s="27" t="str">
        <f>'申込書（個人種目）'!AD90</f>
        <v/>
      </c>
      <c r="J55" s="17" t="str">
        <f>IF(ISBLANK('申込書（個人種目）'!AE60),"",'申込書（個人種目）'!AE60)</f>
        <v/>
      </c>
      <c r="N55" s="144" t="str">
        <f t="shared" si="0"/>
        <v/>
      </c>
      <c r="O55" s="144" t="str">
        <f t="shared" si="1"/>
        <v/>
      </c>
      <c r="P55" s="144"/>
      <c r="Q55" s="145" t="str">
        <f t="shared" si="2"/>
        <v/>
      </c>
      <c r="R55" s="145" t="str">
        <f t="shared" si="3"/>
        <v/>
      </c>
      <c r="S55" s="145"/>
    </row>
    <row r="56" spans="1:19">
      <c r="A56" s="17">
        <v>55</v>
      </c>
      <c r="B56" s="17" t="str">
        <f>'申込書（個人種目）'!R91</f>
        <v/>
      </c>
      <c r="C56" s="17" t="str">
        <f>'申込書（個人種目）'!X91</f>
        <v xml:space="preserve"> </v>
      </c>
      <c r="D56" s="17" t="str">
        <f>'申込書（個人種目）'!Y91</f>
        <v/>
      </c>
      <c r="E56" s="17" t="str">
        <f>'申込書（個人種目）'!Z91</f>
        <v/>
      </c>
      <c r="F56" s="17" t="str">
        <f>'申込書（個人種目）'!AA91</f>
        <v/>
      </c>
      <c r="G56" s="27" t="str">
        <f>'申込書（個人種目）'!AB91</f>
        <v/>
      </c>
      <c r="H56" s="27" t="str">
        <f>'申込書（個人種目）'!AC91</f>
        <v/>
      </c>
      <c r="I56" s="27" t="str">
        <f>'申込書（個人種目）'!AD91</f>
        <v/>
      </c>
      <c r="J56" s="17" t="str">
        <f>IF(ISBLANK('申込書（個人種目）'!AE61),"",'申込書（個人種目）'!AE61)</f>
        <v/>
      </c>
      <c r="N56" s="144" t="str">
        <f t="shared" si="0"/>
        <v/>
      </c>
      <c r="O56" s="144" t="str">
        <f t="shared" si="1"/>
        <v/>
      </c>
      <c r="P56" s="144"/>
      <c r="Q56" s="145" t="str">
        <f t="shared" si="2"/>
        <v/>
      </c>
      <c r="R56" s="145" t="str">
        <f t="shared" si="3"/>
        <v/>
      </c>
      <c r="S56" s="145"/>
    </row>
    <row r="57" spans="1:19">
      <c r="A57" s="17">
        <v>56</v>
      </c>
      <c r="B57" s="17" t="str">
        <f>'申込書（個人種目）'!R92</f>
        <v/>
      </c>
      <c r="C57" s="17" t="str">
        <f>'申込書（個人種目）'!X92</f>
        <v xml:space="preserve"> </v>
      </c>
      <c r="D57" s="17" t="str">
        <f>'申込書（個人種目）'!Y92</f>
        <v/>
      </c>
      <c r="E57" s="17" t="str">
        <f>'申込書（個人種目）'!Z92</f>
        <v/>
      </c>
      <c r="F57" s="17" t="str">
        <f>'申込書（個人種目）'!AA92</f>
        <v/>
      </c>
      <c r="G57" s="27" t="str">
        <f>'申込書（個人種目）'!AB92</f>
        <v/>
      </c>
      <c r="H57" s="27" t="str">
        <f>'申込書（個人種目）'!AC92</f>
        <v/>
      </c>
      <c r="I57" s="27" t="str">
        <f>'申込書（個人種目）'!AD92</f>
        <v/>
      </c>
      <c r="J57" s="17" t="str">
        <f>IF(ISBLANK('申込書（個人種目）'!AE62),"",'申込書（個人種目）'!AE62)</f>
        <v/>
      </c>
      <c r="N57" s="144" t="str">
        <f t="shared" si="0"/>
        <v/>
      </c>
      <c r="O57" s="144" t="str">
        <f t="shared" si="1"/>
        <v/>
      </c>
      <c r="P57" s="144"/>
      <c r="Q57" s="145" t="str">
        <f t="shared" si="2"/>
        <v/>
      </c>
      <c r="R57" s="145" t="str">
        <f t="shared" si="3"/>
        <v/>
      </c>
      <c r="S57" s="145"/>
    </row>
    <row r="58" spans="1:19">
      <c r="A58" s="17">
        <v>57</v>
      </c>
      <c r="B58" s="17" t="str">
        <f>'申込書（個人種目）'!R93</f>
        <v/>
      </c>
      <c r="C58" s="17" t="str">
        <f>'申込書（個人種目）'!X93</f>
        <v xml:space="preserve"> </v>
      </c>
      <c r="D58" s="17" t="str">
        <f>'申込書（個人種目）'!Y93</f>
        <v/>
      </c>
      <c r="E58" s="17" t="str">
        <f>'申込書（個人種目）'!Z93</f>
        <v/>
      </c>
      <c r="F58" s="17" t="str">
        <f>'申込書（個人種目）'!AA93</f>
        <v/>
      </c>
      <c r="G58" s="27" t="str">
        <f>'申込書（個人種目）'!AB93</f>
        <v/>
      </c>
      <c r="H58" s="27" t="str">
        <f>'申込書（個人種目）'!AC93</f>
        <v/>
      </c>
      <c r="I58" s="27" t="str">
        <f>'申込書（個人種目）'!AD93</f>
        <v/>
      </c>
      <c r="J58" s="17" t="str">
        <f>IF(ISBLANK('申込書（個人種目）'!AE63),"",'申込書（個人種目）'!AE63)</f>
        <v/>
      </c>
      <c r="N58" s="144" t="str">
        <f t="shared" si="0"/>
        <v/>
      </c>
      <c r="O58" s="144" t="str">
        <f t="shared" si="1"/>
        <v/>
      </c>
      <c r="P58" s="144"/>
      <c r="Q58" s="145" t="str">
        <f t="shared" si="2"/>
        <v/>
      </c>
      <c r="R58" s="145" t="str">
        <f t="shared" si="3"/>
        <v/>
      </c>
      <c r="S58" s="145"/>
    </row>
    <row r="59" spans="1:19">
      <c r="A59" s="17">
        <v>58</v>
      </c>
      <c r="B59" s="17" t="str">
        <f>'申込書（個人種目）'!R94</f>
        <v/>
      </c>
      <c r="C59" s="17" t="str">
        <f>'申込書（個人種目）'!X94</f>
        <v xml:space="preserve"> </v>
      </c>
      <c r="D59" s="17" t="str">
        <f>'申込書（個人種目）'!Y94</f>
        <v/>
      </c>
      <c r="E59" s="17" t="str">
        <f>'申込書（個人種目）'!Z94</f>
        <v/>
      </c>
      <c r="F59" s="17" t="str">
        <f>'申込書（個人種目）'!AA94</f>
        <v/>
      </c>
      <c r="G59" s="27" t="str">
        <f>'申込書（個人種目）'!AB94</f>
        <v/>
      </c>
      <c r="H59" s="27" t="str">
        <f>'申込書（個人種目）'!AC94</f>
        <v/>
      </c>
      <c r="I59" s="27" t="str">
        <f>'申込書（個人種目）'!AD94</f>
        <v/>
      </c>
      <c r="J59" s="17" t="str">
        <f>IF(ISBLANK('申込書（個人種目）'!AE64),"",'申込書（個人種目）'!AE64)</f>
        <v/>
      </c>
      <c r="N59" s="144" t="str">
        <f t="shared" si="0"/>
        <v/>
      </c>
      <c r="O59" s="144" t="str">
        <f t="shared" si="1"/>
        <v/>
      </c>
      <c r="P59" s="144"/>
      <c r="Q59" s="145" t="str">
        <f t="shared" si="2"/>
        <v/>
      </c>
      <c r="R59" s="145" t="str">
        <f t="shared" si="3"/>
        <v/>
      </c>
      <c r="S59" s="145"/>
    </row>
    <row r="60" spans="1:19">
      <c r="A60" s="17">
        <v>59</v>
      </c>
      <c r="B60" s="17" t="str">
        <f>'申込書（個人種目）'!R95</f>
        <v/>
      </c>
      <c r="C60" s="17" t="str">
        <f>'申込書（個人種目）'!X95</f>
        <v xml:space="preserve"> </v>
      </c>
      <c r="D60" s="17" t="str">
        <f>'申込書（個人種目）'!Y95</f>
        <v/>
      </c>
      <c r="E60" s="17" t="str">
        <f>'申込書（個人種目）'!Z95</f>
        <v/>
      </c>
      <c r="F60" s="17" t="str">
        <f>'申込書（個人種目）'!AA95</f>
        <v/>
      </c>
      <c r="G60" s="27" t="str">
        <f>'申込書（個人種目）'!AB95</f>
        <v/>
      </c>
      <c r="H60" s="27" t="str">
        <f>'申込書（個人種目）'!AC95</f>
        <v/>
      </c>
      <c r="I60" s="27" t="str">
        <f>'申込書（個人種目）'!AD95</f>
        <v/>
      </c>
      <c r="J60" s="17" t="str">
        <f>IF(ISBLANK('申込書（個人種目）'!AE65),"",'申込書（個人種目）'!AE65)</f>
        <v/>
      </c>
      <c r="N60" s="144" t="str">
        <f t="shared" si="0"/>
        <v/>
      </c>
      <c r="O60" s="144" t="str">
        <f t="shared" si="1"/>
        <v/>
      </c>
      <c r="P60" s="144"/>
      <c r="Q60" s="145" t="str">
        <f t="shared" si="2"/>
        <v/>
      </c>
      <c r="R60" s="145" t="str">
        <f t="shared" si="3"/>
        <v/>
      </c>
      <c r="S60" s="145"/>
    </row>
    <row r="61" spans="1:19">
      <c r="A61" s="17">
        <v>60</v>
      </c>
      <c r="B61" s="17" t="str">
        <f>'申込書（個人種目）'!R96</f>
        <v/>
      </c>
      <c r="C61" s="17" t="str">
        <f>'申込書（個人種目）'!X96</f>
        <v xml:space="preserve"> </v>
      </c>
      <c r="D61" s="17" t="str">
        <f>'申込書（個人種目）'!Y96</f>
        <v/>
      </c>
      <c r="E61" s="17" t="str">
        <f>'申込書（個人種目）'!Z96</f>
        <v/>
      </c>
      <c r="F61" s="17" t="str">
        <f>'申込書（個人種目）'!AA96</f>
        <v/>
      </c>
      <c r="G61" s="27" t="str">
        <f>'申込書（個人種目）'!AB96</f>
        <v/>
      </c>
      <c r="H61" s="27" t="str">
        <f>'申込書（個人種目）'!AC96</f>
        <v/>
      </c>
      <c r="I61" s="27" t="str">
        <f>'申込書（個人種目）'!AD96</f>
        <v/>
      </c>
      <c r="J61" s="17" t="str">
        <f>IF(ISBLANK('申込書（個人種目）'!AE66),"",'申込書（個人種目）'!AE66)</f>
        <v/>
      </c>
      <c r="N61" s="144" t="str">
        <f t="shared" si="0"/>
        <v/>
      </c>
      <c r="O61" s="144" t="str">
        <f t="shared" si="1"/>
        <v/>
      </c>
      <c r="P61" s="144"/>
      <c r="Q61" s="145" t="str">
        <f t="shared" si="2"/>
        <v/>
      </c>
      <c r="R61" s="145" t="str">
        <f t="shared" si="3"/>
        <v/>
      </c>
      <c r="S61" s="145"/>
    </row>
    <row r="62" spans="1:19">
      <c r="A62" s="17">
        <v>61</v>
      </c>
      <c r="B62" s="17" t="str">
        <f>'申込書（個人種目）'!R97</f>
        <v/>
      </c>
      <c r="C62" s="17" t="str">
        <f>'申込書（個人種目）'!X97</f>
        <v xml:space="preserve"> </v>
      </c>
      <c r="D62" s="17" t="str">
        <f>'申込書（個人種目）'!Y97</f>
        <v/>
      </c>
      <c r="E62" s="17" t="str">
        <f>'申込書（個人種目）'!Z97</f>
        <v/>
      </c>
      <c r="F62" s="17" t="str">
        <f>'申込書（個人種目）'!AA97</f>
        <v/>
      </c>
      <c r="G62" s="27" t="str">
        <f>'申込書（個人種目）'!AB97</f>
        <v/>
      </c>
      <c r="H62" s="27" t="str">
        <f>'申込書（個人種目）'!AC97</f>
        <v/>
      </c>
      <c r="I62" s="27" t="str">
        <f>'申込書（個人種目）'!AD97</f>
        <v/>
      </c>
      <c r="J62" s="17" t="str">
        <f>IF(ISBLANK('申込書（個人種目）'!AE67),"",'申込書（個人種目）'!AE67)</f>
        <v/>
      </c>
      <c r="N62" s="144" t="str">
        <f t="shared" si="0"/>
        <v/>
      </c>
      <c r="O62" s="144" t="str">
        <f t="shared" si="1"/>
        <v/>
      </c>
      <c r="P62" s="144"/>
      <c r="Q62" s="145" t="str">
        <f t="shared" si="2"/>
        <v/>
      </c>
      <c r="R62" s="145" t="str">
        <f t="shared" si="3"/>
        <v/>
      </c>
      <c r="S62" s="145"/>
    </row>
    <row r="63" spans="1:19">
      <c r="A63" s="17">
        <v>62</v>
      </c>
      <c r="B63" s="17" t="str">
        <f>'申込書（個人種目）'!R98</f>
        <v/>
      </c>
      <c r="C63" s="17" t="str">
        <f>'申込書（個人種目）'!X98</f>
        <v xml:space="preserve"> </v>
      </c>
      <c r="D63" s="17" t="str">
        <f>'申込書（個人種目）'!Y98</f>
        <v/>
      </c>
      <c r="E63" s="17" t="str">
        <f>'申込書（個人種目）'!Z98</f>
        <v/>
      </c>
      <c r="F63" s="17" t="str">
        <f>'申込書（個人種目）'!AA98</f>
        <v/>
      </c>
      <c r="G63" s="27" t="str">
        <f>'申込書（個人種目）'!AB98</f>
        <v/>
      </c>
      <c r="H63" s="27" t="str">
        <f>'申込書（個人種目）'!AC98</f>
        <v/>
      </c>
      <c r="I63" s="27" t="str">
        <f>'申込書（個人種目）'!AD98</f>
        <v/>
      </c>
      <c r="J63" s="17" t="str">
        <f>IF(ISBLANK('申込書（個人種目）'!AE68),"",'申込書（個人種目）'!AE68)</f>
        <v/>
      </c>
      <c r="N63" s="144" t="str">
        <f t="shared" si="0"/>
        <v/>
      </c>
      <c r="O63" s="144" t="str">
        <f t="shared" si="1"/>
        <v/>
      </c>
      <c r="P63" s="144"/>
      <c r="Q63" s="145" t="str">
        <f t="shared" si="2"/>
        <v/>
      </c>
      <c r="R63" s="145" t="str">
        <f t="shared" si="3"/>
        <v/>
      </c>
      <c r="S63" s="145"/>
    </row>
    <row r="64" spans="1:19">
      <c r="A64" s="17">
        <v>63</v>
      </c>
      <c r="B64" s="17" t="str">
        <f>'申込書（個人種目）'!R99</f>
        <v/>
      </c>
      <c r="C64" s="17" t="str">
        <f>'申込書（個人種目）'!X99</f>
        <v xml:space="preserve"> </v>
      </c>
      <c r="D64" s="17" t="str">
        <f>'申込書（個人種目）'!Y99</f>
        <v/>
      </c>
      <c r="E64" s="17" t="str">
        <f>'申込書（個人種目）'!Z99</f>
        <v/>
      </c>
      <c r="F64" s="17" t="str">
        <f>'申込書（個人種目）'!AA99</f>
        <v/>
      </c>
      <c r="G64" s="27" t="str">
        <f>'申込書（個人種目）'!AB99</f>
        <v/>
      </c>
      <c r="H64" s="27" t="str">
        <f>'申込書（個人種目）'!AC99</f>
        <v/>
      </c>
      <c r="I64" s="27" t="str">
        <f>'申込書（個人種目）'!AD99</f>
        <v/>
      </c>
      <c r="J64" s="17" t="str">
        <f>IF(ISBLANK('申込書（個人種目）'!AE69),"",'申込書（個人種目）'!AE69)</f>
        <v/>
      </c>
      <c r="N64" s="144" t="str">
        <f t="shared" si="0"/>
        <v/>
      </c>
      <c r="O64" s="144" t="str">
        <f t="shared" si="1"/>
        <v/>
      </c>
      <c r="P64" s="144"/>
      <c r="Q64" s="145" t="str">
        <f t="shared" si="2"/>
        <v/>
      </c>
      <c r="R64" s="145" t="str">
        <f t="shared" si="3"/>
        <v/>
      </c>
      <c r="S64" s="145"/>
    </row>
    <row r="65" spans="1:19">
      <c r="A65" s="17">
        <v>64</v>
      </c>
      <c r="B65" s="17" t="str">
        <f>'申込書（個人種目）'!R100</f>
        <v/>
      </c>
      <c r="C65" s="17" t="str">
        <f>'申込書（個人種目）'!X100</f>
        <v xml:space="preserve"> </v>
      </c>
      <c r="D65" s="17" t="str">
        <f>'申込書（個人種目）'!Y100</f>
        <v/>
      </c>
      <c r="E65" s="17" t="str">
        <f>'申込書（個人種目）'!Z100</f>
        <v/>
      </c>
      <c r="F65" s="17" t="str">
        <f>'申込書（個人種目）'!AA100</f>
        <v/>
      </c>
      <c r="G65" s="27" t="str">
        <f>'申込書（個人種目）'!AB100</f>
        <v/>
      </c>
      <c r="H65" s="27" t="str">
        <f>'申込書（個人種目）'!AC100</f>
        <v/>
      </c>
      <c r="I65" s="27" t="str">
        <f>'申込書（個人種目）'!AD100</f>
        <v/>
      </c>
      <c r="J65" s="17" t="str">
        <f>IF(ISBLANK('申込書（個人種目）'!AE70),"",'申込書（個人種目）'!AE70)</f>
        <v/>
      </c>
      <c r="N65" s="144" t="str">
        <f t="shared" si="0"/>
        <v/>
      </c>
      <c r="O65" s="144" t="str">
        <f t="shared" si="1"/>
        <v/>
      </c>
      <c r="P65" s="144"/>
      <c r="Q65" s="145" t="str">
        <f t="shared" si="2"/>
        <v/>
      </c>
      <c r="R65" s="145" t="str">
        <f t="shared" si="3"/>
        <v/>
      </c>
      <c r="S65" s="145"/>
    </row>
    <row r="66" spans="1:19">
      <c r="A66" s="17">
        <v>65</v>
      </c>
      <c r="B66" s="17" t="str">
        <f>'申込書（個人種目）'!R101</f>
        <v/>
      </c>
      <c r="C66" s="17" t="str">
        <f>'申込書（個人種目）'!X101</f>
        <v xml:space="preserve"> </v>
      </c>
      <c r="D66" s="17" t="str">
        <f>'申込書（個人種目）'!Y101</f>
        <v/>
      </c>
      <c r="E66" s="17" t="str">
        <f>'申込書（個人種目）'!Z101</f>
        <v/>
      </c>
      <c r="F66" s="17" t="str">
        <f>'申込書（個人種目）'!AA101</f>
        <v/>
      </c>
      <c r="G66" s="27" t="str">
        <f>'申込書（個人種目）'!AB101</f>
        <v/>
      </c>
      <c r="H66" s="27" t="str">
        <f>'申込書（個人種目）'!AC101</f>
        <v/>
      </c>
      <c r="I66" s="27" t="str">
        <f>'申込書（個人種目）'!AD101</f>
        <v/>
      </c>
      <c r="J66" s="17" t="str">
        <f>IF(ISBLANK('申込書（個人種目）'!AE71),"",'申込書（個人種目）'!AE71)</f>
        <v/>
      </c>
      <c r="N66" s="144" t="str">
        <f t="shared" si="0"/>
        <v/>
      </c>
      <c r="O66" s="144" t="str">
        <f t="shared" si="1"/>
        <v/>
      </c>
      <c r="P66" s="144"/>
      <c r="Q66" s="145" t="str">
        <f t="shared" si="2"/>
        <v/>
      </c>
      <c r="R66" s="145" t="str">
        <f t="shared" si="3"/>
        <v/>
      </c>
      <c r="S66" s="145"/>
    </row>
    <row r="67" spans="1:19">
      <c r="A67" s="17">
        <v>66</v>
      </c>
      <c r="B67" s="17" t="str">
        <f>'申込書（個人種目）'!R102</f>
        <v/>
      </c>
      <c r="C67" s="17" t="str">
        <f>'申込書（個人種目）'!X102</f>
        <v xml:space="preserve"> </v>
      </c>
      <c r="D67" s="17" t="str">
        <f>'申込書（個人種目）'!Y102</f>
        <v/>
      </c>
      <c r="E67" s="17" t="str">
        <f>'申込書（個人種目）'!Z102</f>
        <v/>
      </c>
      <c r="F67" s="17" t="str">
        <f>'申込書（個人種目）'!AA102</f>
        <v/>
      </c>
      <c r="G67" s="27" t="str">
        <f>'申込書（個人種目）'!AB102</f>
        <v/>
      </c>
      <c r="H67" s="27" t="str">
        <f>'申込書（個人種目）'!AC102</f>
        <v/>
      </c>
      <c r="I67" s="27" t="str">
        <f>'申込書（個人種目）'!AD102</f>
        <v/>
      </c>
      <c r="J67" s="17" t="str">
        <f>IF(ISBLANK('申込書（個人種目）'!AE72),"",'申込書（個人種目）'!AE72)</f>
        <v/>
      </c>
      <c r="N67" s="144" t="str">
        <f t="shared" ref="N67:N130" si="4">IF(B67="","",IF(B67&lt;200000000,B67,""))</f>
        <v/>
      </c>
      <c r="O67" s="144" t="str">
        <f t="shared" ref="O67:O130" si="5">IF(N67="","",1/COUNTIF($N$2:$N$149,N67))</f>
        <v/>
      </c>
      <c r="P67" s="144"/>
      <c r="Q67" s="145" t="str">
        <f t="shared" ref="Q67:Q130" si="6">IF(B67="","",IF(B67&gt;200000000,B67,""))</f>
        <v/>
      </c>
      <c r="R67" s="145" t="str">
        <f t="shared" ref="R67:R130" si="7">IF(Q67="","",1/COUNTIF($Q$2:$Q$149,Q67))</f>
        <v/>
      </c>
      <c r="S67" s="145"/>
    </row>
    <row r="68" spans="1:19">
      <c r="A68" s="17">
        <v>67</v>
      </c>
      <c r="B68" s="17" t="str">
        <f>'申込書（個人種目）'!R103</f>
        <v/>
      </c>
      <c r="C68" s="17" t="str">
        <f>'申込書（個人種目）'!X103</f>
        <v xml:space="preserve"> </v>
      </c>
      <c r="D68" s="17" t="str">
        <f>'申込書（個人種目）'!Y103</f>
        <v/>
      </c>
      <c r="E68" s="17" t="str">
        <f>'申込書（個人種目）'!Z103</f>
        <v/>
      </c>
      <c r="F68" s="17" t="str">
        <f>'申込書（個人種目）'!AA103</f>
        <v/>
      </c>
      <c r="G68" s="27" t="str">
        <f>'申込書（個人種目）'!AB103</f>
        <v/>
      </c>
      <c r="H68" s="27" t="str">
        <f>'申込書（個人種目）'!AC103</f>
        <v/>
      </c>
      <c r="I68" s="27" t="str">
        <f>'申込書（個人種目）'!AD103</f>
        <v/>
      </c>
      <c r="J68" s="17" t="str">
        <f>IF(ISBLANK('申込書（個人種目）'!AE73),"",'申込書（個人種目）'!AE73)</f>
        <v/>
      </c>
      <c r="N68" s="144" t="str">
        <f t="shared" si="4"/>
        <v/>
      </c>
      <c r="O68" s="144" t="str">
        <f t="shared" si="5"/>
        <v/>
      </c>
      <c r="P68" s="144"/>
      <c r="Q68" s="145" t="str">
        <f t="shared" si="6"/>
        <v/>
      </c>
      <c r="R68" s="145" t="str">
        <f t="shared" si="7"/>
        <v/>
      </c>
      <c r="S68" s="145"/>
    </row>
    <row r="69" spans="1:19">
      <c r="A69" s="17">
        <v>68</v>
      </c>
      <c r="B69" s="17" t="str">
        <f>'申込書（個人種目）'!R104</f>
        <v/>
      </c>
      <c r="C69" s="17" t="str">
        <f>'申込書（個人種目）'!X104</f>
        <v xml:space="preserve"> </v>
      </c>
      <c r="D69" s="17" t="str">
        <f>'申込書（個人種目）'!Y104</f>
        <v/>
      </c>
      <c r="E69" s="17" t="str">
        <f>'申込書（個人種目）'!Z104</f>
        <v/>
      </c>
      <c r="F69" s="17" t="str">
        <f>'申込書（個人種目）'!AA104</f>
        <v/>
      </c>
      <c r="G69" s="27" t="str">
        <f>'申込書（個人種目）'!AB104</f>
        <v/>
      </c>
      <c r="H69" s="27" t="str">
        <f>'申込書（個人種目）'!AC104</f>
        <v/>
      </c>
      <c r="I69" s="27" t="str">
        <f>'申込書（個人種目）'!AD104</f>
        <v/>
      </c>
      <c r="J69" s="17" t="str">
        <f>IF(ISBLANK('申込書（個人種目）'!AE74),"",'申込書（個人種目）'!AE74)</f>
        <v/>
      </c>
      <c r="N69" s="144" t="str">
        <f t="shared" si="4"/>
        <v/>
      </c>
      <c r="O69" s="144" t="str">
        <f t="shared" si="5"/>
        <v/>
      </c>
      <c r="P69" s="144"/>
      <c r="Q69" s="145" t="str">
        <f t="shared" si="6"/>
        <v/>
      </c>
      <c r="R69" s="145" t="str">
        <f t="shared" si="7"/>
        <v/>
      </c>
      <c r="S69" s="145"/>
    </row>
    <row r="70" spans="1:19">
      <c r="A70" s="17">
        <v>69</v>
      </c>
      <c r="B70" s="17" t="str">
        <f>'申込書（個人種目）'!R105</f>
        <v/>
      </c>
      <c r="C70" s="17" t="str">
        <f>'申込書（個人種目）'!X105</f>
        <v xml:space="preserve"> </v>
      </c>
      <c r="D70" s="17" t="str">
        <f>'申込書（個人種目）'!Y105</f>
        <v/>
      </c>
      <c r="E70" s="17" t="str">
        <f>'申込書（個人種目）'!Z105</f>
        <v/>
      </c>
      <c r="F70" s="17" t="str">
        <f>'申込書（個人種目）'!AA105</f>
        <v/>
      </c>
      <c r="G70" s="27" t="str">
        <f>'申込書（個人種目）'!AB105</f>
        <v/>
      </c>
      <c r="H70" s="27" t="str">
        <f>'申込書（個人種目）'!AC105</f>
        <v/>
      </c>
      <c r="I70" s="27" t="str">
        <f>'申込書（個人種目）'!AD105</f>
        <v/>
      </c>
      <c r="J70" s="17" t="str">
        <f>IF(ISBLANK('申込書（個人種目）'!AE75),"",'申込書（個人種目）'!AE75)</f>
        <v/>
      </c>
      <c r="N70" s="144" t="str">
        <f t="shared" si="4"/>
        <v/>
      </c>
      <c r="O70" s="144" t="str">
        <f t="shared" si="5"/>
        <v/>
      </c>
      <c r="P70" s="144"/>
      <c r="Q70" s="145" t="str">
        <f t="shared" si="6"/>
        <v/>
      </c>
      <c r="R70" s="145" t="str">
        <f t="shared" si="7"/>
        <v/>
      </c>
      <c r="S70" s="145"/>
    </row>
    <row r="71" spans="1:19">
      <c r="A71" s="17">
        <v>70</v>
      </c>
      <c r="B71" s="17" t="str">
        <f>'申込書（個人種目）'!R106</f>
        <v/>
      </c>
      <c r="C71" s="17" t="str">
        <f>'申込書（個人種目）'!X106</f>
        <v xml:space="preserve"> </v>
      </c>
      <c r="D71" s="17" t="str">
        <f>'申込書（個人種目）'!Y106</f>
        <v/>
      </c>
      <c r="E71" s="17" t="str">
        <f>'申込書（個人種目）'!Z106</f>
        <v/>
      </c>
      <c r="F71" s="17" t="str">
        <f>'申込書（個人種目）'!AA106</f>
        <v/>
      </c>
      <c r="G71" s="27" t="str">
        <f>'申込書（個人種目）'!AB106</f>
        <v/>
      </c>
      <c r="H71" s="27" t="str">
        <f>'申込書（個人種目）'!AC106</f>
        <v/>
      </c>
      <c r="I71" s="27" t="str">
        <f>'申込書（個人種目）'!AD106</f>
        <v/>
      </c>
      <c r="J71" s="17" t="str">
        <f>IF(ISBLANK('申込書（個人種目）'!AE76),"",'申込書（個人種目）'!AE76)</f>
        <v/>
      </c>
      <c r="N71" s="144" t="str">
        <f t="shared" si="4"/>
        <v/>
      </c>
      <c r="O71" s="144" t="str">
        <f t="shared" si="5"/>
        <v/>
      </c>
      <c r="P71" s="144"/>
      <c r="Q71" s="145" t="str">
        <f t="shared" si="6"/>
        <v/>
      </c>
      <c r="R71" s="145" t="str">
        <f t="shared" si="7"/>
        <v/>
      </c>
      <c r="S71" s="145"/>
    </row>
    <row r="72" spans="1:19">
      <c r="A72" s="17">
        <v>71</v>
      </c>
      <c r="B72" s="17" t="str">
        <f>'申込書（個人種目）'!R107</f>
        <v/>
      </c>
      <c r="C72" s="17" t="str">
        <f>'申込書（個人種目）'!X107</f>
        <v xml:space="preserve"> </v>
      </c>
      <c r="D72" s="17" t="str">
        <f>'申込書（個人種目）'!Y107</f>
        <v/>
      </c>
      <c r="E72" s="17" t="str">
        <f>'申込書（個人種目）'!Z107</f>
        <v/>
      </c>
      <c r="F72" s="17" t="str">
        <f>'申込書（個人種目）'!AA107</f>
        <v/>
      </c>
      <c r="G72" s="27" t="str">
        <f>'申込書（個人種目）'!AB107</f>
        <v/>
      </c>
      <c r="H72" s="27" t="str">
        <f>'申込書（個人種目）'!AC107</f>
        <v/>
      </c>
      <c r="I72" s="27" t="str">
        <f>'申込書（個人種目）'!AD107</f>
        <v/>
      </c>
      <c r="J72" s="17" t="str">
        <f>IF(ISBLANK('申込書（個人種目）'!AE77),"",'申込書（個人種目）'!AE77)</f>
        <v/>
      </c>
      <c r="N72" s="144" t="str">
        <f t="shared" si="4"/>
        <v/>
      </c>
      <c r="O72" s="144" t="str">
        <f t="shared" si="5"/>
        <v/>
      </c>
      <c r="P72" s="144"/>
      <c r="Q72" s="145" t="str">
        <f t="shared" si="6"/>
        <v/>
      </c>
      <c r="R72" s="145" t="str">
        <f t="shared" si="7"/>
        <v/>
      </c>
      <c r="S72" s="145"/>
    </row>
    <row r="73" spans="1:19">
      <c r="A73" s="17">
        <v>72</v>
      </c>
      <c r="B73" s="17" t="str">
        <f>'申込書（個人種目）'!R108</f>
        <v/>
      </c>
      <c r="C73" s="17" t="str">
        <f>'申込書（個人種目）'!X108</f>
        <v xml:space="preserve"> </v>
      </c>
      <c r="D73" s="17" t="str">
        <f>'申込書（個人種目）'!Y108</f>
        <v/>
      </c>
      <c r="E73" s="17" t="str">
        <f>'申込書（個人種目）'!Z108</f>
        <v/>
      </c>
      <c r="F73" s="17" t="str">
        <f>'申込書（個人種目）'!AA108</f>
        <v/>
      </c>
      <c r="G73" s="27" t="str">
        <f>'申込書（個人種目）'!AB108</f>
        <v/>
      </c>
      <c r="H73" s="27" t="str">
        <f>'申込書（個人種目）'!AC108</f>
        <v/>
      </c>
      <c r="I73" s="27" t="str">
        <f>'申込書（個人種目）'!AD108</f>
        <v/>
      </c>
      <c r="J73" s="17" t="str">
        <f>IF(ISBLANK('申込書（個人種目）'!AE78),"",'申込書（個人種目）'!AE78)</f>
        <v/>
      </c>
      <c r="N73" s="144" t="str">
        <f t="shared" si="4"/>
        <v/>
      </c>
      <c r="O73" s="144" t="str">
        <f t="shared" si="5"/>
        <v/>
      </c>
      <c r="P73" s="144"/>
      <c r="Q73" s="145" t="str">
        <f t="shared" si="6"/>
        <v/>
      </c>
      <c r="R73" s="145" t="str">
        <f t="shared" si="7"/>
        <v/>
      </c>
      <c r="S73" s="145"/>
    </row>
    <row r="74" spans="1:19">
      <c r="A74" s="17">
        <v>73</v>
      </c>
      <c r="B74" s="17" t="str">
        <f>'申込書（個人種目）'!R109</f>
        <v/>
      </c>
      <c r="C74" s="17" t="str">
        <f>'申込書（個人種目）'!X109</f>
        <v xml:space="preserve"> </v>
      </c>
      <c r="D74" s="17" t="str">
        <f>'申込書（個人種目）'!Y109</f>
        <v/>
      </c>
      <c r="E74" s="17" t="str">
        <f>'申込書（個人種目）'!Z109</f>
        <v/>
      </c>
      <c r="F74" s="17" t="str">
        <f>'申込書（個人種目）'!AA109</f>
        <v/>
      </c>
      <c r="G74" s="27" t="str">
        <f>'申込書（個人種目）'!AB109</f>
        <v/>
      </c>
      <c r="H74" s="27" t="str">
        <f>'申込書（個人種目）'!AC109</f>
        <v/>
      </c>
      <c r="I74" s="27" t="str">
        <f>'申込書（個人種目）'!AD109</f>
        <v/>
      </c>
      <c r="J74" s="17" t="str">
        <f>IF(ISBLANK('申込書（個人種目）'!AE79),"",'申込書（個人種目）'!AE79)</f>
        <v/>
      </c>
      <c r="N74" s="144" t="str">
        <f t="shared" si="4"/>
        <v/>
      </c>
      <c r="O74" s="144" t="str">
        <f t="shared" si="5"/>
        <v/>
      </c>
      <c r="P74" s="144"/>
      <c r="Q74" s="145" t="str">
        <f t="shared" si="6"/>
        <v/>
      </c>
      <c r="R74" s="145" t="str">
        <f t="shared" si="7"/>
        <v/>
      </c>
      <c r="S74" s="145"/>
    </row>
    <row r="75" spans="1:19">
      <c r="A75" s="17">
        <v>74</v>
      </c>
      <c r="B75" s="17" t="str">
        <f>'申込書（個人種目）'!R110</f>
        <v/>
      </c>
      <c r="C75" s="17" t="str">
        <f>'申込書（個人種目）'!X110</f>
        <v xml:space="preserve"> </v>
      </c>
      <c r="D75" s="17" t="str">
        <f>'申込書（個人種目）'!Y110</f>
        <v/>
      </c>
      <c r="E75" s="17" t="str">
        <f>'申込書（個人種目）'!Z110</f>
        <v/>
      </c>
      <c r="F75" s="17" t="str">
        <f>'申込書（個人種目）'!AA110</f>
        <v/>
      </c>
      <c r="G75" s="27" t="str">
        <f>'申込書（個人種目）'!AB110</f>
        <v/>
      </c>
      <c r="H75" s="27" t="str">
        <f>'申込書（個人種目）'!AC110</f>
        <v/>
      </c>
      <c r="I75" s="27" t="str">
        <f>'申込書（個人種目）'!AD110</f>
        <v/>
      </c>
      <c r="J75" s="17" t="str">
        <f>IF(ISBLANK('申込書（個人種目）'!AE80),"",'申込書（個人種目）'!AE80)</f>
        <v/>
      </c>
      <c r="N75" s="144" t="str">
        <f t="shared" si="4"/>
        <v/>
      </c>
      <c r="O75" s="144" t="str">
        <f t="shared" si="5"/>
        <v/>
      </c>
      <c r="P75" s="144"/>
      <c r="Q75" s="145" t="str">
        <f t="shared" si="6"/>
        <v/>
      </c>
      <c r="R75" s="145" t="str">
        <f t="shared" si="7"/>
        <v/>
      </c>
      <c r="S75" s="145"/>
    </row>
    <row r="76" spans="1:19">
      <c r="A76" s="17">
        <v>75</v>
      </c>
      <c r="B76" s="17" t="str">
        <f>'申込書（個人種目）'!R111</f>
        <v/>
      </c>
      <c r="C76" s="17" t="str">
        <f>'申込書（個人種目）'!X111</f>
        <v xml:space="preserve"> </v>
      </c>
      <c r="D76" s="17" t="str">
        <f>'申込書（個人種目）'!Y111</f>
        <v/>
      </c>
      <c r="E76" s="17" t="str">
        <f>'申込書（個人種目）'!Z111</f>
        <v/>
      </c>
      <c r="F76" s="17" t="str">
        <f>'申込書（個人種目）'!AA111</f>
        <v/>
      </c>
      <c r="G76" s="27" t="str">
        <f>'申込書（個人種目）'!AB111</f>
        <v/>
      </c>
      <c r="H76" s="27" t="str">
        <f>'申込書（個人種目）'!AC111</f>
        <v/>
      </c>
      <c r="I76" s="27" t="str">
        <f>'申込書（個人種目）'!AD111</f>
        <v/>
      </c>
      <c r="J76" s="17" t="str">
        <f>IF(ISBLANK('申込書（個人種目）'!AE81),"",'申込書（個人種目）'!AE81)</f>
        <v/>
      </c>
      <c r="N76" s="144" t="str">
        <f t="shared" si="4"/>
        <v/>
      </c>
      <c r="O76" s="144" t="str">
        <f t="shared" si="5"/>
        <v/>
      </c>
      <c r="P76" s="144"/>
      <c r="Q76" s="145" t="str">
        <f t="shared" si="6"/>
        <v/>
      </c>
      <c r="R76" s="145" t="str">
        <f t="shared" si="7"/>
        <v/>
      </c>
      <c r="S76" s="145"/>
    </row>
    <row r="77" spans="1:19">
      <c r="A77" s="17">
        <v>76</v>
      </c>
      <c r="B77" s="17" t="str">
        <f>'申込書（個人種目）'!R127</f>
        <v/>
      </c>
      <c r="C77" s="17" t="str">
        <f>'申込書（個人種目）'!X127</f>
        <v xml:space="preserve"> </v>
      </c>
      <c r="D77" s="17" t="str">
        <f>'申込書（個人種目）'!Y127</f>
        <v/>
      </c>
      <c r="E77" s="17" t="str">
        <f>'申込書（個人種目）'!Z127</f>
        <v/>
      </c>
      <c r="F77" s="17" t="str">
        <f>'申込書（個人種目）'!AA127</f>
        <v/>
      </c>
      <c r="G77" s="27" t="str">
        <f>'申込書（個人種目）'!AB127</f>
        <v/>
      </c>
      <c r="H77" s="27" t="str">
        <f>'申込書（個人種目）'!AC127</f>
        <v/>
      </c>
      <c r="I77" s="27" t="str">
        <f>'申込書（個人種目）'!AD127</f>
        <v/>
      </c>
      <c r="J77" s="17" t="str">
        <f>IF(ISBLANK('申込書（個人種目）'!AE82),"",'申込書（個人種目）'!AE82)</f>
        <v/>
      </c>
      <c r="N77" s="144" t="str">
        <f t="shared" si="4"/>
        <v/>
      </c>
      <c r="O77" s="144" t="str">
        <f t="shared" si="5"/>
        <v/>
      </c>
      <c r="P77" s="144"/>
      <c r="Q77" s="145" t="str">
        <f t="shared" si="6"/>
        <v/>
      </c>
      <c r="R77" s="145" t="str">
        <f t="shared" si="7"/>
        <v/>
      </c>
      <c r="S77" s="145"/>
    </row>
    <row r="78" spans="1:19">
      <c r="A78" s="17">
        <v>77</v>
      </c>
      <c r="B78" s="17" t="str">
        <f>'申込書（個人種目）'!R128</f>
        <v/>
      </c>
      <c r="C78" s="17" t="str">
        <f>'申込書（個人種目）'!X128</f>
        <v xml:space="preserve"> </v>
      </c>
      <c r="D78" s="17" t="str">
        <f>'申込書（個人種目）'!Y128</f>
        <v/>
      </c>
      <c r="E78" s="17" t="str">
        <f>'申込書（個人種目）'!Z128</f>
        <v/>
      </c>
      <c r="F78" s="17" t="str">
        <f>'申込書（個人種目）'!AA128</f>
        <v/>
      </c>
      <c r="G78" s="27" t="str">
        <f>'申込書（個人種目）'!AB128</f>
        <v/>
      </c>
      <c r="H78" s="27" t="str">
        <f>'申込書（個人種目）'!AC128</f>
        <v/>
      </c>
      <c r="I78" s="27" t="str">
        <f>'申込書（個人種目）'!AD128</f>
        <v/>
      </c>
      <c r="J78" s="17" t="str">
        <f>IF(ISBLANK('申込書（個人種目）'!AE83),"",'申込書（個人種目）'!AE83)</f>
        <v/>
      </c>
      <c r="N78" s="144" t="str">
        <f t="shared" si="4"/>
        <v/>
      </c>
      <c r="O78" s="144" t="str">
        <f t="shared" si="5"/>
        <v/>
      </c>
      <c r="P78" s="144"/>
      <c r="Q78" s="145" t="str">
        <f t="shared" si="6"/>
        <v/>
      </c>
      <c r="R78" s="145" t="str">
        <f t="shared" si="7"/>
        <v/>
      </c>
      <c r="S78" s="145"/>
    </row>
    <row r="79" spans="1:19">
      <c r="A79" s="17">
        <v>78</v>
      </c>
      <c r="B79" s="17" t="str">
        <f>'申込書（個人種目）'!R129</f>
        <v/>
      </c>
      <c r="C79" s="17" t="str">
        <f>'申込書（個人種目）'!X129</f>
        <v xml:space="preserve"> </v>
      </c>
      <c r="D79" s="17" t="str">
        <f>'申込書（個人種目）'!Y129</f>
        <v/>
      </c>
      <c r="E79" s="17" t="str">
        <f>'申込書（個人種目）'!Z129</f>
        <v/>
      </c>
      <c r="F79" s="17" t="str">
        <f>'申込書（個人種目）'!AA129</f>
        <v/>
      </c>
      <c r="G79" s="27" t="str">
        <f>'申込書（個人種目）'!AB129</f>
        <v/>
      </c>
      <c r="H79" s="27" t="str">
        <f>'申込書（個人種目）'!AC129</f>
        <v/>
      </c>
      <c r="I79" s="27" t="str">
        <f>'申込書（個人種目）'!AD129</f>
        <v/>
      </c>
      <c r="J79" s="17" t="str">
        <f>IF(ISBLANK('申込書（個人種目）'!AE84),"",'申込書（個人種目）'!AE84)</f>
        <v/>
      </c>
      <c r="N79" s="144" t="str">
        <f t="shared" si="4"/>
        <v/>
      </c>
      <c r="O79" s="144" t="str">
        <f t="shared" si="5"/>
        <v/>
      </c>
      <c r="P79" s="144"/>
      <c r="Q79" s="145" t="str">
        <f t="shared" si="6"/>
        <v/>
      </c>
      <c r="R79" s="145" t="str">
        <f t="shared" si="7"/>
        <v/>
      </c>
      <c r="S79" s="145"/>
    </row>
    <row r="80" spans="1:19">
      <c r="A80" s="17">
        <v>79</v>
      </c>
      <c r="B80" s="17" t="str">
        <f>'申込書（個人種目）'!R130</f>
        <v/>
      </c>
      <c r="C80" s="17" t="str">
        <f>'申込書（個人種目）'!X130</f>
        <v xml:space="preserve"> </v>
      </c>
      <c r="D80" s="17" t="str">
        <f>'申込書（個人種目）'!Y130</f>
        <v/>
      </c>
      <c r="E80" s="17" t="str">
        <f>'申込書（個人種目）'!Z130</f>
        <v/>
      </c>
      <c r="F80" s="17" t="str">
        <f>'申込書（個人種目）'!AA130</f>
        <v/>
      </c>
      <c r="G80" s="27" t="str">
        <f>'申込書（個人種目）'!AB130</f>
        <v/>
      </c>
      <c r="H80" s="27" t="str">
        <f>'申込書（個人種目）'!AC130</f>
        <v/>
      </c>
      <c r="I80" s="27" t="str">
        <f>'申込書（個人種目）'!AD130</f>
        <v/>
      </c>
      <c r="J80" s="17" t="str">
        <f>IF(ISBLANK('申込書（個人種目）'!AE85),"",'申込書（個人種目）'!AE85)</f>
        <v/>
      </c>
      <c r="N80" s="144" t="str">
        <f t="shared" si="4"/>
        <v/>
      </c>
      <c r="O80" s="144" t="str">
        <f t="shared" si="5"/>
        <v/>
      </c>
      <c r="P80" s="144"/>
      <c r="Q80" s="145" t="str">
        <f t="shared" si="6"/>
        <v/>
      </c>
      <c r="R80" s="145" t="str">
        <f t="shared" si="7"/>
        <v/>
      </c>
      <c r="S80" s="145"/>
    </row>
    <row r="81" spans="1:19">
      <c r="A81" s="17">
        <v>80</v>
      </c>
      <c r="B81" s="17" t="str">
        <f>'申込書（個人種目）'!R131</f>
        <v/>
      </c>
      <c r="C81" s="17" t="str">
        <f>'申込書（個人種目）'!X131</f>
        <v xml:space="preserve"> </v>
      </c>
      <c r="D81" s="17" t="str">
        <f>'申込書（個人種目）'!Y131</f>
        <v/>
      </c>
      <c r="E81" s="17" t="str">
        <f>'申込書（個人種目）'!Z131</f>
        <v/>
      </c>
      <c r="F81" s="17" t="str">
        <f>'申込書（個人種目）'!AA131</f>
        <v/>
      </c>
      <c r="G81" s="27" t="str">
        <f>'申込書（個人種目）'!AB131</f>
        <v/>
      </c>
      <c r="H81" s="27" t="str">
        <f>'申込書（個人種目）'!AC131</f>
        <v/>
      </c>
      <c r="I81" s="27" t="str">
        <f>'申込書（個人種目）'!AD131</f>
        <v/>
      </c>
      <c r="J81" s="17" t="str">
        <f>IF(ISBLANK('申込書（個人種目）'!AE86),"",'申込書（個人種目）'!AE86)</f>
        <v/>
      </c>
      <c r="N81" s="144" t="str">
        <f t="shared" si="4"/>
        <v/>
      </c>
      <c r="O81" s="144" t="str">
        <f t="shared" si="5"/>
        <v/>
      </c>
      <c r="P81" s="144"/>
      <c r="Q81" s="145" t="str">
        <f t="shared" si="6"/>
        <v/>
      </c>
      <c r="R81" s="145" t="str">
        <f t="shared" si="7"/>
        <v/>
      </c>
      <c r="S81" s="145"/>
    </row>
    <row r="82" spans="1:19">
      <c r="A82" s="17">
        <v>81</v>
      </c>
      <c r="B82" s="17" t="str">
        <f>'申込書（個人種目）'!R132</f>
        <v/>
      </c>
      <c r="C82" s="17" t="str">
        <f>'申込書（個人種目）'!X132</f>
        <v xml:space="preserve"> </v>
      </c>
      <c r="D82" s="17" t="str">
        <f>'申込書（個人種目）'!Y132</f>
        <v/>
      </c>
      <c r="E82" s="17" t="str">
        <f>'申込書（個人種目）'!Z132</f>
        <v/>
      </c>
      <c r="F82" s="17" t="str">
        <f>'申込書（個人種目）'!AA132</f>
        <v/>
      </c>
      <c r="G82" s="27" t="str">
        <f>'申込書（個人種目）'!AB132</f>
        <v/>
      </c>
      <c r="H82" s="27" t="str">
        <f>'申込書（個人種目）'!AC132</f>
        <v/>
      </c>
      <c r="I82" s="27" t="str">
        <f>'申込書（個人種目）'!AD132</f>
        <v/>
      </c>
      <c r="J82" s="17" t="str">
        <f>IF(ISBLANK('申込書（個人種目）'!AE87),"",'申込書（個人種目）'!AE87)</f>
        <v/>
      </c>
      <c r="N82" s="144" t="str">
        <f t="shared" si="4"/>
        <v/>
      </c>
      <c r="O82" s="144" t="str">
        <f t="shared" si="5"/>
        <v/>
      </c>
      <c r="P82" s="144"/>
      <c r="Q82" s="145" t="str">
        <f t="shared" si="6"/>
        <v/>
      </c>
      <c r="R82" s="145" t="str">
        <f t="shared" si="7"/>
        <v/>
      </c>
      <c r="S82" s="145"/>
    </row>
    <row r="83" spans="1:19">
      <c r="A83" s="17">
        <v>82</v>
      </c>
      <c r="B83" s="17" t="str">
        <f>'申込書（個人種目）'!R133</f>
        <v/>
      </c>
      <c r="C83" s="17" t="str">
        <f>'申込書（個人種目）'!X133</f>
        <v xml:space="preserve"> </v>
      </c>
      <c r="D83" s="17" t="str">
        <f>'申込書（個人種目）'!Y133</f>
        <v/>
      </c>
      <c r="E83" s="17" t="str">
        <f>'申込書（個人種目）'!Z133</f>
        <v/>
      </c>
      <c r="F83" s="17" t="str">
        <f>'申込書（個人種目）'!AA133</f>
        <v/>
      </c>
      <c r="G83" s="27" t="str">
        <f>'申込書（個人種目）'!AB133</f>
        <v/>
      </c>
      <c r="H83" s="27" t="str">
        <f>'申込書（個人種目）'!AC133</f>
        <v/>
      </c>
      <c r="I83" s="27" t="str">
        <f>'申込書（個人種目）'!AD133</f>
        <v/>
      </c>
      <c r="J83" s="17" t="str">
        <f>IF(ISBLANK('申込書（個人種目）'!AE88),"",'申込書（個人種目）'!AE88)</f>
        <v/>
      </c>
      <c r="N83" s="144" t="str">
        <f t="shared" si="4"/>
        <v/>
      </c>
      <c r="O83" s="144" t="str">
        <f t="shared" si="5"/>
        <v/>
      </c>
      <c r="P83" s="144"/>
      <c r="Q83" s="145" t="str">
        <f t="shared" si="6"/>
        <v/>
      </c>
      <c r="R83" s="145" t="str">
        <f t="shared" si="7"/>
        <v/>
      </c>
      <c r="S83" s="145"/>
    </row>
    <row r="84" spans="1:19">
      <c r="A84" s="17">
        <v>83</v>
      </c>
      <c r="B84" s="17" t="str">
        <f>'申込書（個人種目）'!R134</f>
        <v/>
      </c>
      <c r="C84" s="17" t="str">
        <f>'申込書（個人種目）'!X134</f>
        <v xml:space="preserve"> </v>
      </c>
      <c r="D84" s="17" t="str">
        <f>'申込書（個人種目）'!Y134</f>
        <v/>
      </c>
      <c r="E84" s="17" t="str">
        <f>'申込書（個人種目）'!Z134</f>
        <v/>
      </c>
      <c r="F84" s="17" t="str">
        <f>'申込書（個人種目）'!AA134</f>
        <v/>
      </c>
      <c r="G84" s="27" t="str">
        <f>'申込書（個人種目）'!AB134</f>
        <v/>
      </c>
      <c r="H84" s="27" t="str">
        <f>'申込書（個人種目）'!AC134</f>
        <v/>
      </c>
      <c r="I84" s="27" t="str">
        <f>'申込書（個人種目）'!AD134</f>
        <v/>
      </c>
      <c r="J84" s="17" t="str">
        <f>IF(ISBLANK('申込書（個人種目）'!AE89),"",'申込書（個人種目）'!AE89)</f>
        <v/>
      </c>
      <c r="N84" s="144" t="str">
        <f t="shared" si="4"/>
        <v/>
      </c>
      <c r="O84" s="144" t="str">
        <f t="shared" si="5"/>
        <v/>
      </c>
      <c r="P84" s="144"/>
      <c r="Q84" s="145" t="str">
        <f t="shared" si="6"/>
        <v/>
      </c>
      <c r="R84" s="145" t="str">
        <f t="shared" si="7"/>
        <v/>
      </c>
      <c r="S84" s="145"/>
    </row>
    <row r="85" spans="1:19">
      <c r="A85" s="17">
        <v>84</v>
      </c>
      <c r="B85" s="17" t="str">
        <f>'申込書（個人種目）'!R135</f>
        <v/>
      </c>
      <c r="C85" s="17" t="str">
        <f>'申込書（個人種目）'!X135</f>
        <v xml:space="preserve"> </v>
      </c>
      <c r="D85" s="17" t="str">
        <f>'申込書（個人種目）'!Y135</f>
        <v/>
      </c>
      <c r="E85" s="17" t="str">
        <f>'申込書（個人種目）'!Z135</f>
        <v/>
      </c>
      <c r="F85" s="17" t="str">
        <f>'申込書（個人種目）'!AA135</f>
        <v/>
      </c>
      <c r="G85" s="27" t="str">
        <f>'申込書（個人種目）'!AB135</f>
        <v/>
      </c>
      <c r="H85" s="27" t="str">
        <f>'申込書（個人種目）'!AC135</f>
        <v/>
      </c>
      <c r="I85" s="27" t="str">
        <f>'申込書（個人種目）'!AD135</f>
        <v/>
      </c>
      <c r="J85" s="17" t="str">
        <f>IF(ISBLANK('申込書（個人種目）'!AE90),"",'申込書（個人種目）'!AE90)</f>
        <v/>
      </c>
      <c r="N85" s="144" t="str">
        <f t="shared" si="4"/>
        <v/>
      </c>
      <c r="O85" s="144" t="str">
        <f t="shared" si="5"/>
        <v/>
      </c>
      <c r="P85" s="144"/>
      <c r="Q85" s="145" t="str">
        <f t="shared" si="6"/>
        <v/>
      </c>
      <c r="R85" s="145" t="str">
        <f t="shared" si="7"/>
        <v/>
      </c>
      <c r="S85" s="145"/>
    </row>
    <row r="86" spans="1:19">
      <c r="A86" s="17">
        <v>85</v>
      </c>
      <c r="B86" s="17" t="str">
        <f>'申込書（個人種目）'!R136</f>
        <v/>
      </c>
      <c r="C86" s="17" t="str">
        <f>'申込書（個人種目）'!X136</f>
        <v xml:space="preserve"> </v>
      </c>
      <c r="D86" s="17" t="str">
        <f>'申込書（個人種目）'!Y136</f>
        <v/>
      </c>
      <c r="E86" s="17" t="str">
        <f>'申込書（個人種目）'!Z136</f>
        <v/>
      </c>
      <c r="F86" s="17" t="str">
        <f>'申込書（個人種目）'!AA136</f>
        <v/>
      </c>
      <c r="G86" s="27" t="str">
        <f>'申込書（個人種目）'!AB136</f>
        <v/>
      </c>
      <c r="H86" s="27" t="str">
        <f>'申込書（個人種目）'!AC136</f>
        <v/>
      </c>
      <c r="I86" s="27" t="str">
        <f>'申込書（個人種目）'!AD136</f>
        <v/>
      </c>
      <c r="J86" s="17" t="str">
        <f>IF(ISBLANK('申込書（個人種目）'!AE91),"",'申込書（個人種目）'!AE91)</f>
        <v/>
      </c>
      <c r="N86" s="144" t="str">
        <f t="shared" si="4"/>
        <v/>
      </c>
      <c r="O86" s="144" t="str">
        <f t="shared" si="5"/>
        <v/>
      </c>
      <c r="P86" s="144"/>
      <c r="Q86" s="145" t="str">
        <f t="shared" si="6"/>
        <v/>
      </c>
      <c r="R86" s="145" t="str">
        <f t="shared" si="7"/>
        <v/>
      </c>
      <c r="S86" s="145"/>
    </row>
    <row r="87" spans="1:19">
      <c r="A87" s="17">
        <v>86</v>
      </c>
      <c r="B87" s="17" t="str">
        <f>'申込書（個人種目）'!R137</f>
        <v/>
      </c>
      <c r="C87" s="17" t="str">
        <f>'申込書（個人種目）'!X137</f>
        <v xml:space="preserve"> </v>
      </c>
      <c r="D87" s="17" t="str">
        <f>'申込書（個人種目）'!Y137</f>
        <v/>
      </c>
      <c r="E87" s="17" t="str">
        <f>'申込書（個人種目）'!Z137</f>
        <v/>
      </c>
      <c r="F87" s="17" t="str">
        <f>'申込書（個人種目）'!AA137</f>
        <v/>
      </c>
      <c r="G87" s="27" t="str">
        <f>'申込書（個人種目）'!AB137</f>
        <v/>
      </c>
      <c r="H87" s="27" t="str">
        <f>'申込書（個人種目）'!AC137</f>
        <v/>
      </c>
      <c r="I87" s="27" t="str">
        <f>'申込書（個人種目）'!AD137</f>
        <v/>
      </c>
      <c r="J87" s="17" t="str">
        <f>IF(ISBLANK('申込書（個人種目）'!AE92),"",'申込書（個人種目）'!AE92)</f>
        <v/>
      </c>
      <c r="N87" s="144" t="str">
        <f t="shared" si="4"/>
        <v/>
      </c>
      <c r="O87" s="144" t="str">
        <f t="shared" si="5"/>
        <v/>
      </c>
      <c r="P87" s="144"/>
      <c r="Q87" s="145" t="str">
        <f t="shared" si="6"/>
        <v/>
      </c>
      <c r="R87" s="145" t="str">
        <f t="shared" si="7"/>
        <v/>
      </c>
      <c r="S87" s="145"/>
    </row>
    <row r="88" spans="1:19">
      <c r="A88" s="17">
        <v>87</v>
      </c>
      <c r="B88" s="17" t="str">
        <f>'申込書（個人種目）'!R138</f>
        <v/>
      </c>
      <c r="C88" s="17" t="str">
        <f>'申込書（個人種目）'!X138</f>
        <v xml:space="preserve"> </v>
      </c>
      <c r="D88" s="17" t="str">
        <f>'申込書（個人種目）'!Y138</f>
        <v/>
      </c>
      <c r="E88" s="17" t="str">
        <f>'申込書（個人種目）'!Z138</f>
        <v/>
      </c>
      <c r="F88" s="17" t="str">
        <f>'申込書（個人種目）'!AA138</f>
        <v/>
      </c>
      <c r="G88" s="27" t="str">
        <f>'申込書（個人種目）'!AB138</f>
        <v/>
      </c>
      <c r="H88" s="27" t="str">
        <f>'申込書（個人種目）'!AC138</f>
        <v/>
      </c>
      <c r="I88" s="27" t="str">
        <f>'申込書（個人種目）'!AD138</f>
        <v/>
      </c>
      <c r="J88" s="17" t="str">
        <f>IF(ISBLANK('申込書（個人種目）'!AE93),"",'申込書（個人種目）'!AE93)</f>
        <v/>
      </c>
      <c r="N88" s="144" t="str">
        <f t="shared" si="4"/>
        <v/>
      </c>
      <c r="O88" s="144" t="str">
        <f t="shared" si="5"/>
        <v/>
      </c>
      <c r="P88" s="144"/>
      <c r="Q88" s="145" t="str">
        <f t="shared" si="6"/>
        <v/>
      </c>
      <c r="R88" s="145" t="str">
        <f t="shared" si="7"/>
        <v/>
      </c>
      <c r="S88" s="145"/>
    </row>
    <row r="89" spans="1:19">
      <c r="A89" s="17">
        <v>88</v>
      </c>
      <c r="B89" s="17" t="str">
        <f>'申込書（個人種目）'!R139</f>
        <v/>
      </c>
      <c r="C89" s="17" t="str">
        <f>'申込書（個人種目）'!X139</f>
        <v xml:space="preserve"> </v>
      </c>
      <c r="D89" s="17" t="str">
        <f>'申込書（個人種目）'!Y139</f>
        <v/>
      </c>
      <c r="E89" s="17" t="str">
        <f>'申込書（個人種目）'!Z139</f>
        <v/>
      </c>
      <c r="F89" s="17" t="str">
        <f>'申込書（個人種目）'!AA139</f>
        <v/>
      </c>
      <c r="G89" s="27" t="str">
        <f>'申込書（個人種目）'!AB139</f>
        <v/>
      </c>
      <c r="H89" s="27" t="str">
        <f>'申込書（個人種目）'!AC139</f>
        <v/>
      </c>
      <c r="I89" s="27" t="str">
        <f>'申込書（個人種目）'!AD139</f>
        <v/>
      </c>
      <c r="J89" s="17" t="str">
        <f>IF(ISBLANK('申込書（個人種目）'!AE94),"",'申込書（個人種目）'!AE94)</f>
        <v/>
      </c>
      <c r="N89" s="144" t="str">
        <f t="shared" si="4"/>
        <v/>
      </c>
      <c r="O89" s="144" t="str">
        <f t="shared" si="5"/>
        <v/>
      </c>
      <c r="P89" s="144"/>
      <c r="Q89" s="145" t="str">
        <f t="shared" si="6"/>
        <v/>
      </c>
      <c r="R89" s="145" t="str">
        <f t="shared" si="7"/>
        <v/>
      </c>
      <c r="S89" s="145"/>
    </row>
    <row r="90" spans="1:19">
      <c r="A90" s="17">
        <v>89</v>
      </c>
      <c r="B90" s="17" t="str">
        <f>'申込書（個人種目）'!R140</f>
        <v/>
      </c>
      <c r="C90" s="17" t="str">
        <f>'申込書（個人種目）'!X140</f>
        <v xml:space="preserve"> </v>
      </c>
      <c r="D90" s="17" t="str">
        <f>'申込書（個人種目）'!Y140</f>
        <v/>
      </c>
      <c r="E90" s="17" t="str">
        <f>'申込書（個人種目）'!Z140</f>
        <v/>
      </c>
      <c r="F90" s="17" t="str">
        <f>'申込書（個人種目）'!AA140</f>
        <v/>
      </c>
      <c r="G90" s="27" t="str">
        <f>'申込書（個人種目）'!AB140</f>
        <v/>
      </c>
      <c r="H90" s="27" t="str">
        <f>'申込書（個人種目）'!AC140</f>
        <v/>
      </c>
      <c r="I90" s="27" t="str">
        <f>'申込書（個人種目）'!AD140</f>
        <v/>
      </c>
      <c r="J90" s="17" t="str">
        <f>IF(ISBLANK('申込書（個人種目）'!AE95),"",'申込書（個人種目）'!AE95)</f>
        <v/>
      </c>
      <c r="N90" s="144" t="str">
        <f t="shared" si="4"/>
        <v/>
      </c>
      <c r="O90" s="144" t="str">
        <f t="shared" si="5"/>
        <v/>
      </c>
      <c r="P90" s="144"/>
      <c r="Q90" s="145" t="str">
        <f t="shared" si="6"/>
        <v/>
      </c>
      <c r="R90" s="145" t="str">
        <f t="shared" si="7"/>
        <v/>
      </c>
      <c r="S90" s="145"/>
    </row>
    <row r="91" spans="1:19">
      <c r="A91" s="17">
        <v>90</v>
      </c>
      <c r="B91" s="17" t="str">
        <f>'申込書（個人種目）'!R141</f>
        <v/>
      </c>
      <c r="C91" s="17" t="str">
        <f>'申込書（個人種目）'!X141</f>
        <v xml:space="preserve"> </v>
      </c>
      <c r="D91" s="17" t="str">
        <f>'申込書（個人種目）'!Y141</f>
        <v/>
      </c>
      <c r="E91" s="17" t="str">
        <f>'申込書（個人種目）'!Z141</f>
        <v/>
      </c>
      <c r="F91" s="17" t="str">
        <f>'申込書（個人種目）'!AA141</f>
        <v/>
      </c>
      <c r="G91" s="27" t="str">
        <f>'申込書（個人種目）'!AB141</f>
        <v/>
      </c>
      <c r="H91" s="27" t="str">
        <f>'申込書（個人種目）'!AC141</f>
        <v/>
      </c>
      <c r="I91" s="27" t="str">
        <f>'申込書（個人種目）'!AD141</f>
        <v/>
      </c>
      <c r="J91" s="17" t="str">
        <f>IF(ISBLANK('申込書（個人種目）'!AE96),"",'申込書（個人種目）'!AE96)</f>
        <v/>
      </c>
      <c r="N91" s="144" t="str">
        <f t="shared" si="4"/>
        <v/>
      </c>
      <c r="O91" s="144" t="str">
        <f t="shared" si="5"/>
        <v/>
      </c>
      <c r="P91" s="144"/>
      <c r="Q91" s="145" t="str">
        <f t="shared" si="6"/>
        <v/>
      </c>
      <c r="R91" s="145" t="str">
        <f t="shared" si="7"/>
        <v/>
      </c>
      <c r="S91" s="145"/>
    </row>
    <row r="92" spans="1:19">
      <c r="A92" s="17">
        <v>91</v>
      </c>
      <c r="B92" s="17" t="str">
        <f>'申込書（個人種目）'!R142</f>
        <v/>
      </c>
      <c r="C92" s="17" t="str">
        <f>'申込書（個人種目）'!X142</f>
        <v xml:space="preserve"> </v>
      </c>
      <c r="D92" s="17" t="str">
        <f>'申込書（個人種目）'!Y142</f>
        <v/>
      </c>
      <c r="E92" s="17" t="str">
        <f>'申込書（個人種目）'!Z142</f>
        <v/>
      </c>
      <c r="F92" s="17" t="str">
        <f>'申込書（個人種目）'!AA142</f>
        <v/>
      </c>
      <c r="G92" s="27" t="str">
        <f>'申込書（個人種目）'!AB142</f>
        <v/>
      </c>
      <c r="H92" s="27" t="str">
        <f>'申込書（個人種目）'!AC142</f>
        <v/>
      </c>
      <c r="I92" s="27" t="str">
        <f>'申込書（個人種目）'!AD142</f>
        <v/>
      </c>
      <c r="J92" s="17" t="str">
        <f>IF(ISBLANK('申込書（個人種目）'!AE97),"",'申込書（個人種目）'!AE97)</f>
        <v/>
      </c>
      <c r="N92" s="144" t="str">
        <f t="shared" si="4"/>
        <v/>
      </c>
      <c r="O92" s="144" t="str">
        <f t="shared" si="5"/>
        <v/>
      </c>
      <c r="P92" s="144"/>
      <c r="Q92" s="145" t="str">
        <f t="shared" si="6"/>
        <v/>
      </c>
      <c r="R92" s="145" t="str">
        <f t="shared" si="7"/>
        <v/>
      </c>
      <c r="S92" s="145"/>
    </row>
    <row r="93" spans="1:19">
      <c r="A93" s="17">
        <v>92</v>
      </c>
      <c r="B93" s="17" t="str">
        <f>'申込書（個人種目）'!R143</f>
        <v/>
      </c>
      <c r="C93" s="17" t="str">
        <f>'申込書（個人種目）'!X143</f>
        <v xml:space="preserve"> </v>
      </c>
      <c r="D93" s="17" t="str">
        <f>'申込書（個人種目）'!Y143</f>
        <v/>
      </c>
      <c r="E93" s="17" t="str">
        <f>'申込書（個人種目）'!Z143</f>
        <v/>
      </c>
      <c r="F93" s="17" t="str">
        <f>'申込書（個人種目）'!AA143</f>
        <v/>
      </c>
      <c r="G93" s="27" t="str">
        <f>'申込書（個人種目）'!AB143</f>
        <v/>
      </c>
      <c r="H93" s="27" t="str">
        <f>'申込書（個人種目）'!AC143</f>
        <v/>
      </c>
      <c r="I93" s="27" t="str">
        <f>'申込書（個人種目）'!AD143</f>
        <v/>
      </c>
      <c r="J93" s="17" t="str">
        <f>IF(ISBLANK('申込書（個人種目）'!AE98),"",'申込書（個人種目）'!AE98)</f>
        <v/>
      </c>
      <c r="N93" s="144" t="str">
        <f t="shared" si="4"/>
        <v/>
      </c>
      <c r="O93" s="144" t="str">
        <f t="shared" si="5"/>
        <v/>
      </c>
      <c r="P93" s="144"/>
      <c r="Q93" s="145" t="str">
        <f t="shared" si="6"/>
        <v/>
      </c>
      <c r="R93" s="145" t="str">
        <f t="shared" si="7"/>
        <v/>
      </c>
      <c r="S93" s="145"/>
    </row>
    <row r="94" spans="1:19">
      <c r="A94" s="17">
        <v>93</v>
      </c>
      <c r="B94" s="17" t="str">
        <f>'申込書（個人種目）'!R144</f>
        <v/>
      </c>
      <c r="C94" s="17" t="str">
        <f>'申込書（個人種目）'!X144</f>
        <v xml:space="preserve"> </v>
      </c>
      <c r="D94" s="17" t="str">
        <f>'申込書（個人種目）'!Y144</f>
        <v/>
      </c>
      <c r="E94" s="17" t="str">
        <f>'申込書（個人種目）'!Z144</f>
        <v/>
      </c>
      <c r="F94" s="17" t="str">
        <f>'申込書（個人種目）'!AA144</f>
        <v/>
      </c>
      <c r="G94" s="27" t="str">
        <f>'申込書（個人種目）'!AB144</f>
        <v/>
      </c>
      <c r="H94" s="27" t="str">
        <f>'申込書（個人種目）'!AC144</f>
        <v/>
      </c>
      <c r="I94" s="27" t="str">
        <f>'申込書（個人種目）'!AD144</f>
        <v/>
      </c>
      <c r="J94" s="17" t="str">
        <f>IF(ISBLANK('申込書（個人種目）'!AE99),"",'申込書（個人種目）'!AE99)</f>
        <v/>
      </c>
      <c r="N94" s="144" t="str">
        <f t="shared" si="4"/>
        <v/>
      </c>
      <c r="O94" s="144" t="str">
        <f t="shared" si="5"/>
        <v/>
      </c>
      <c r="P94" s="144"/>
      <c r="Q94" s="145" t="str">
        <f t="shared" si="6"/>
        <v/>
      </c>
      <c r="R94" s="145" t="str">
        <f t="shared" si="7"/>
        <v/>
      </c>
      <c r="S94" s="145"/>
    </row>
    <row r="95" spans="1:19">
      <c r="A95" s="17">
        <v>94</v>
      </c>
      <c r="B95" s="17" t="str">
        <f>'申込書（個人種目）'!R145</f>
        <v/>
      </c>
      <c r="C95" s="17" t="str">
        <f>'申込書（個人種目）'!X145</f>
        <v xml:space="preserve"> </v>
      </c>
      <c r="D95" s="17" t="str">
        <f>'申込書（個人種目）'!Y145</f>
        <v/>
      </c>
      <c r="E95" s="17" t="str">
        <f>'申込書（個人種目）'!Z145</f>
        <v/>
      </c>
      <c r="F95" s="17" t="str">
        <f>'申込書（個人種目）'!AA145</f>
        <v/>
      </c>
      <c r="G95" s="27" t="str">
        <f>'申込書（個人種目）'!AB145</f>
        <v/>
      </c>
      <c r="H95" s="27" t="str">
        <f>'申込書（個人種目）'!AC145</f>
        <v/>
      </c>
      <c r="I95" s="27" t="str">
        <f>'申込書（個人種目）'!AD145</f>
        <v/>
      </c>
      <c r="J95" s="17" t="str">
        <f>IF(ISBLANK('申込書（個人種目）'!AE100),"",'申込書（個人種目）'!AE100)</f>
        <v/>
      </c>
      <c r="N95" s="144" t="str">
        <f t="shared" si="4"/>
        <v/>
      </c>
      <c r="O95" s="144" t="str">
        <f t="shared" si="5"/>
        <v/>
      </c>
      <c r="P95" s="144"/>
      <c r="Q95" s="145" t="str">
        <f t="shared" si="6"/>
        <v/>
      </c>
      <c r="R95" s="145" t="str">
        <f t="shared" si="7"/>
        <v/>
      </c>
      <c r="S95" s="145"/>
    </row>
    <row r="96" spans="1:19">
      <c r="A96" s="17">
        <v>95</v>
      </c>
      <c r="B96" s="17" t="str">
        <f>'申込書（個人種目）'!R146</f>
        <v/>
      </c>
      <c r="C96" s="17" t="str">
        <f>'申込書（個人種目）'!X146</f>
        <v xml:space="preserve"> </v>
      </c>
      <c r="D96" s="17" t="str">
        <f>'申込書（個人種目）'!Y146</f>
        <v/>
      </c>
      <c r="E96" s="17" t="str">
        <f>'申込書（個人種目）'!Z146</f>
        <v/>
      </c>
      <c r="F96" s="17" t="str">
        <f>'申込書（個人種目）'!AA146</f>
        <v/>
      </c>
      <c r="G96" s="27" t="str">
        <f>'申込書（個人種目）'!AB146</f>
        <v/>
      </c>
      <c r="H96" s="27" t="str">
        <f>'申込書（個人種目）'!AC146</f>
        <v/>
      </c>
      <c r="I96" s="27" t="str">
        <f>'申込書（個人種目）'!AD146</f>
        <v/>
      </c>
      <c r="J96" s="17" t="str">
        <f>IF(ISBLANK('申込書（個人種目）'!AE101),"",'申込書（個人種目）'!AE101)</f>
        <v/>
      </c>
      <c r="N96" s="144" t="str">
        <f t="shared" si="4"/>
        <v/>
      </c>
      <c r="O96" s="144" t="str">
        <f t="shared" si="5"/>
        <v/>
      </c>
      <c r="P96" s="144"/>
      <c r="Q96" s="145" t="str">
        <f t="shared" si="6"/>
        <v/>
      </c>
      <c r="R96" s="145" t="str">
        <f t="shared" si="7"/>
        <v/>
      </c>
      <c r="S96" s="145"/>
    </row>
    <row r="97" spans="1:19">
      <c r="A97" s="17">
        <v>96</v>
      </c>
      <c r="B97" s="17" t="str">
        <f>'申込書（個人種目）'!R147</f>
        <v/>
      </c>
      <c r="C97" s="17" t="str">
        <f>'申込書（個人種目）'!X147</f>
        <v xml:space="preserve"> </v>
      </c>
      <c r="D97" s="17" t="str">
        <f>'申込書（個人種目）'!Y147</f>
        <v/>
      </c>
      <c r="E97" s="17" t="str">
        <f>'申込書（個人種目）'!Z147</f>
        <v/>
      </c>
      <c r="F97" s="17" t="str">
        <f>'申込書（個人種目）'!AA147</f>
        <v/>
      </c>
      <c r="G97" s="27" t="str">
        <f>'申込書（個人種目）'!AB147</f>
        <v/>
      </c>
      <c r="H97" s="27" t="str">
        <f>'申込書（個人種目）'!AC147</f>
        <v/>
      </c>
      <c r="I97" s="27" t="str">
        <f>'申込書（個人種目）'!AD147</f>
        <v/>
      </c>
      <c r="J97" s="17" t="str">
        <f>IF(ISBLANK('申込書（個人種目）'!AE102),"",'申込書（個人種目）'!AE102)</f>
        <v/>
      </c>
      <c r="N97" s="144" t="str">
        <f t="shared" si="4"/>
        <v/>
      </c>
      <c r="O97" s="144" t="str">
        <f t="shared" si="5"/>
        <v/>
      </c>
      <c r="P97" s="144"/>
      <c r="Q97" s="145" t="str">
        <f t="shared" si="6"/>
        <v/>
      </c>
      <c r="R97" s="145" t="str">
        <f t="shared" si="7"/>
        <v/>
      </c>
      <c r="S97" s="145"/>
    </row>
    <row r="98" spans="1:19">
      <c r="A98" s="17">
        <v>97</v>
      </c>
      <c r="B98" s="17" t="str">
        <f>'申込書（個人種目）'!R148</f>
        <v/>
      </c>
      <c r="C98" s="17" t="str">
        <f>'申込書（個人種目）'!X148</f>
        <v xml:space="preserve"> </v>
      </c>
      <c r="D98" s="17" t="str">
        <f>'申込書（個人種目）'!Y148</f>
        <v/>
      </c>
      <c r="E98" s="17" t="str">
        <f>'申込書（個人種目）'!Z148</f>
        <v/>
      </c>
      <c r="F98" s="17" t="str">
        <f>'申込書（個人種目）'!AA148</f>
        <v/>
      </c>
      <c r="G98" s="27" t="str">
        <f>'申込書（個人種目）'!AB148</f>
        <v/>
      </c>
      <c r="H98" s="27" t="str">
        <f>'申込書（個人種目）'!AC148</f>
        <v/>
      </c>
      <c r="I98" s="27" t="str">
        <f>'申込書（個人種目）'!AD148</f>
        <v/>
      </c>
      <c r="J98" s="17" t="str">
        <f>IF(ISBLANK('申込書（個人種目）'!AE103),"",'申込書（個人種目）'!AE103)</f>
        <v/>
      </c>
      <c r="N98" s="144" t="str">
        <f t="shared" si="4"/>
        <v/>
      </c>
      <c r="O98" s="144" t="str">
        <f t="shared" si="5"/>
        <v/>
      </c>
      <c r="P98" s="144"/>
      <c r="Q98" s="145" t="str">
        <f t="shared" si="6"/>
        <v/>
      </c>
      <c r="R98" s="145" t="str">
        <f t="shared" si="7"/>
        <v/>
      </c>
      <c r="S98" s="145"/>
    </row>
    <row r="99" spans="1:19">
      <c r="A99" s="17">
        <v>98</v>
      </c>
      <c r="B99" s="17" t="str">
        <f>'申込書（個人種目）'!R149</f>
        <v/>
      </c>
      <c r="C99" s="17" t="str">
        <f>'申込書（個人種目）'!X149</f>
        <v xml:space="preserve"> </v>
      </c>
      <c r="D99" s="17" t="str">
        <f>'申込書（個人種目）'!Y149</f>
        <v/>
      </c>
      <c r="E99" s="17" t="str">
        <f>'申込書（個人種目）'!Z149</f>
        <v/>
      </c>
      <c r="F99" s="17" t="str">
        <f>'申込書（個人種目）'!AA149</f>
        <v/>
      </c>
      <c r="G99" s="27" t="str">
        <f>'申込書（個人種目）'!AB149</f>
        <v/>
      </c>
      <c r="H99" s="27" t="str">
        <f>'申込書（個人種目）'!AC149</f>
        <v/>
      </c>
      <c r="I99" s="27" t="str">
        <f>'申込書（個人種目）'!AD149</f>
        <v/>
      </c>
      <c r="J99" s="17" t="str">
        <f>IF(ISBLANK('申込書（個人種目）'!AE104),"",'申込書（個人種目）'!AE104)</f>
        <v/>
      </c>
      <c r="N99" s="144" t="str">
        <f t="shared" si="4"/>
        <v/>
      </c>
      <c r="O99" s="144" t="str">
        <f t="shared" si="5"/>
        <v/>
      </c>
      <c r="P99" s="144"/>
      <c r="Q99" s="145" t="str">
        <f t="shared" si="6"/>
        <v/>
      </c>
      <c r="R99" s="145" t="str">
        <f t="shared" si="7"/>
        <v/>
      </c>
      <c r="S99" s="145"/>
    </row>
    <row r="100" spans="1:19">
      <c r="A100" s="17">
        <v>99</v>
      </c>
      <c r="B100" s="17" t="str">
        <f>'申込書（個人種目）'!R150</f>
        <v/>
      </c>
      <c r="C100" s="17" t="str">
        <f>'申込書（個人種目）'!X150</f>
        <v xml:space="preserve"> </v>
      </c>
      <c r="D100" s="17" t="str">
        <f>'申込書（個人種目）'!Y150</f>
        <v/>
      </c>
      <c r="E100" s="17" t="str">
        <f>'申込書（個人種目）'!Z150</f>
        <v/>
      </c>
      <c r="F100" s="17" t="str">
        <f>'申込書（個人種目）'!AA150</f>
        <v/>
      </c>
      <c r="G100" s="27" t="str">
        <f>'申込書（個人種目）'!AB150</f>
        <v/>
      </c>
      <c r="H100" s="27" t="str">
        <f>'申込書（個人種目）'!AC150</f>
        <v/>
      </c>
      <c r="I100" s="27" t="str">
        <f>'申込書（個人種目）'!AD150</f>
        <v/>
      </c>
      <c r="J100" s="17" t="str">
        <f>IF(ISBLANK('申込書（個人種目）'!AE105),"",'申込書（個人種目）'!AE105)</f>
        <v/>
      </c>
      <c r="N100" s="144" t="str">
        <f t="shared" si="4"/>
        <v/>
      </c>
      <c r="O100" s="144" t="str">
        <f t="shared" si="5"/>
        <v/>
      </c>
      <c r="P100" s="144"/>
      <c r="Q100" s="145" t="str">
        <f t="shared" si="6"/>
        <v/>
      </c>
      <c r="R100" s="145" t="str">
        <f t="shared" si="7"/>
        <v/>
      </c>
      <c r="S100" s="145"/>
    </row>
    <row r="101" spans="1:19">
      <c r="A101" s="17">
        <v>100</v>
      </c>
      <c r="B101" s="17" t="str">
        <f>'申込書（個人種目）'!R151</f>
        <v/>
      </c>
      <c r="C101" s="17" t="str">
        <f>'申込書（個人種目）'!X151</f>
        <v xml:space="preserve"> </v>
      </c>
      <c r="D101" s="17" t="str">
        <f>'申込書（個人種目）'!Y151</f>
        <v/>
      </c>
      <c r="E101" s="17" t="str">
        <f>'申込書（個人種目）'!Z151</f>
        <v/>
      </c>
      <c r="F101" s="17" t="str">
        <f>'申込書（個人種目）'!AA151</f>
        <v/>
      </c>
      <c r="G101" s="27" t="str">
        <f>'申込書（個人種目）'!AB151</f>
        <v/>
      </c>
      <c r="H101" s="27" t="str">
        <f>'申込書（個人種目）'!AC151</f>
        <v/>
      </c>
      <c r="I101" s="27" t="str">
        <f>'申込書（個人種目）'!AD151</f>
        <v/>
      </c>
      <c r="J101" s="17" t="str">
        <f>IF(ISBLANK('申込書（個人種目）'!AE106),"",'申込書（個人種目）'!AE106)</f>
        <v/>
      </c>
      <c r="N101" s="144" t="str">
        <f t="shared" si="4"/>
        <v/>
      </c>
      <c r="O101" s="144" t="str">
        <f t="shared" si="5"/>
        <v/>
      </c>
      <c r="P101" s="144"/>
      <c r="Q101" s="145" t="str">
        <f t="shared" si="6"/>
        <v/>
      </c>
      <c r="R101" s="145" t="str">
        <f t="shared" si="7"/>
        <v/>
      </c>
      <c r="S101" s="145"/>
    </row>
    <row r="102" spans="1:19">
      <c r="A102" s="17">
        <v>1</v>
      </c>
      <c r="B102" s="17" t="str">
        <f>'申込書（リレー種目）'!R7</f>
        <v/>
      </c>
      <c r="C102" s="17" t="str">
        <f>'申込書（リレー種目）'!X7</f>
        <v/>
      </c>
      <c r="D102" s="17" t="str">
        <f>'申込書（リレー種目）'!Y7</f>
        <v/>
      </c>
      <c r="E102" s="17" t="str">
        <f>'申込書（リレー種目）'!Z7</f>
        <v/>
      </c>
      <c r="F102" s="17" t="str">
        <f>'申込書（リレー種目）'!AA7</f>
        <v/>
      </c>
      <c r="G102" s="27" t="str">
        <f>'申込書（リレー種目）'!AB7</f>
        <v/>
      </c>
      <c r="H102" s="27" t="str">
        <f>'申込書（リレー種目）'!AC7</f>
        <v/>
      </c>
      <c r="I102" s="27" t="str">
        <f>'申込書（リレー種目）'!AD7</f>
        <v/>
      </c>
      <c r="J102" s="17" t="str">
        <f>IF(ISBLANK('申込書（個人種目）'!AE107),"",'申込書（個人種目）'!AE107)</f>
        <v/>
      </c>
      <c r="N102" s="144" t="str">
        <f t="shared" si="4"/>
        <v/>
      </c>
      <c r="O102" s="144" t="str">
        <f t="shared" si="5"/>
        <v/>
      </c>
      <c r="P102" s="144"/>
      <c r="Q102" s="145" t="str">
        <f t="shared" si="6"/>
        <v/>
      </c>
      <c r="R102" s="145" t="str">
        <f t="shared" si="7"/>
        <v/>
      </c>
      <c r="S102" s="145"/>
    </row>
    <row r="103" spans="1:19">
      <c r="A103" s="17">
        <v>2</v>
      </c>
      <c r="B103" s="17" t="str">
        <f>'申込書（リレー種目）'!R8</f>
        <v/>
      </c>
      <c r="C103" s="17" t="str">
        <f>'申込書（リレー種目）'!X8</f>
        <v/>
      </c>
      <c r="D103" s="17" t="str">
        <f>'申込書（リレー種目）'!Y8</f>
        <v/>
      </c>
      <c r="E103" s="17" t="str">
        <f>'申込書（リレー種目）'!Z8</f>
        <v/>
      </c>
      <c r="F103" s="17" t="str">
        <f>'申込書（リレー種目）'!AA8</f>
        <v/>
      </c>
      <c r="G103" s="27" t="str">
        <f>'申込書（リレー種目）'!AB8</f>
        <v/>
      </c>
      <c r="H103" s="27" t="str">
        <f>'申込書（リレー種目）'!AC8</f>
        <v/>
      </c>
      <c r="I103" s="27" t="str">
        <f>'申込書（リレー種目）'!AD8</f>
        <v/>
      </c>
      <c r="J103" s="17" t="str">
        <f>IF(ISBLANK('申込書（個人種目）'!AE108),"",'申込書（個人種目）'!AE108)</f>
        <v/>
      </c>
      <c r="N103" s="144" t="str">
        <f t="shared" si="4"/>
        <v/>
      </c>
      <c r="O103" s="144" t="str">
        <f t="shared" si="5"/>
        <v/>
      </c>
      <c r="P103" s="144"/>
      <c r="Q103" s="145" t="str">
        <f t="shared" si="6"/>
        <v/>
      </c>
      <c r="R103" s="145" t="str">
        <f t="shared" si="7"/>
        <v/>
      </c>
      <c r="S103" s="145"/>
    </row>
    <row r="104" spans="1:19">
      <c r="A104" s="17">
        <v>3</v>
      </c>
      <c r="B104" s="17" t="str">
        <f>'申込書（リレー種目）'!R9</f>
        <v/>
      </c>
      <c r="C104" s="17" t="str">
        <f>'申込書（リレー種目）'!X9</f>
        <v/>
      </c>
      <c r="D104" s="17" t="str">
        <f>'申込書（リレー種目）'!Y9</f>
        <v/>
      </c>
      <c r="E104" s="17" t="str">
        <f>'申込書（リレー種目）'!Z9</f>
        <v/>
      </c>
      <c r="F104" s="17" t="str">
        <f>'申込書（リレー種目）'!AA9</f>
        <v/>
      </c>
      <c r="G104" s="27" t="str">
        <f>'申込書（リレー種目）'!AB9</f>
        <v/>
      </c>
      <c r="H104" s="27" t="str">
        <f>'申込書（リレー種目）'!AC9</f>
        <v/>
      </c>
      <c r="I104" s="27" t="str">
        <f>'申込書（リレー種目）'!AD9</f>
        <v/>
      </c>
      <c r="J104" s="17" t="str">
        <f>IF(ISBLANK('申込書（個人種目）'!AE109),"",'申込書（個人種目）'!AE109)</f>
        <v/>
      </c>
      <c r="N104" s="144" t="str">
        <f t="shared" si="4"/>
        <v/>
      </c>
      <c r="O104" s="144" t="str">
        <f t="shared" si="5"/>
        <v/>
      </c>
      <c r="P104" s="144"/>
      <c r="Q104" s="145" t="str">
        <f t="shared" si="6"/>
        <v/>
      </c>
      <c r="R104" s="145" t="str">
        <f t="shared" si="7"/>
        <v/>
      </c>
      <c r="S104" s="145"/>
    </row>
    <row r="105" spans="1:19">
      <c r="A105" s="17">
        <v>4</v>
      </c>
      <c r="B105" s="17" t="str">
        <f>'申込書（リレー種目）'!R10</f>
        <v/>
      </c>
      <c r="C105" s="17" t="str">
        <f>'申込書（リレー種目）'!X10</f>
        <v/>
      </c>
      <c r="D105" s="17" t="str">
        <f>'申込書（リレー種目）'!Y10</f>
        <v/>
      </c>
      <c r="E105" s="17" t="str">
        <f>'申込書（リレー種目）'!Z10</f>
        <v/>
      </c>
      <c r="F105" s="17" t="str">
        <f>'申込書（リレー種目）'!AA10</f>
        <v/>
      </c>
      <c r="G105" s="27" t="str">
        <f>'申込書（リレー種目）'!AB10</f>
        <v/>
      </c>
      <c r="H105" s="27" t="str">
        <f>'申込書（リレー種目）'!AC10</f>
        <v/>
      </c>
      <c r="I105" s="27" t="str">
        <f>'申込書（リレー種目）'!AD10</f>
        <v/>
      </c>
      <c r="J105" s="17" t="str">
        <f>IF(ISBLANK('申込書（個人種目）'!AE110),"",'申込書（個人種目）'!AE110)</f>
        <v/>
      </c>
      <c r="N105" s="144" t="str">
        <f t="shared" si="4"/>
        <v/>
      </c>
      <c r="O105" s="144" t="str">
        <f t="shared" si="5"/>
        <v/>
      </c>
      <c r="P105" s="144"/>
      <c r="Q105" s="145" t="str">
        <f t="shared" si="6"/>
        <v/>
      </c>
      <c r="R105" s="145" t="str">
        <f t="shared" si="7"/>
        <v/>
      </c>
      <c r="S105" s="145"/>
    </row>
    <row r="106" spans="1:19">
      <c r="A106" s="17">
        <v>5</v>
      </c>
      <c r="B106" s="17" t="str">
        <f>'申込書（リレー種目）'!R11</f>
        <v/>
      </c>
      <c r="C106" s="17" t="str">
        <f>'申込書（リレー種目）'!X11</f>
        <v/>
      </c>
      <c r="D106" s="17" t="str">
        <f>'申込書（リレー種目）'!Y11</f>
        <v/>
      </c>
      <c r="E106" s="17" t="str">
        <f>'申込書（リレー種目）'!Z11</f>
        <v/>
      </c>
      <c r="F106" s="17" t="str">
        <f>'申込書（リレー種目）'!AA11</f>
        <v/>
      </c>
      <c r="G106" s="27" t="str">
        <f>'申込書（リレー種目）'!AB11</f>
        <v/>
      </c>
      <c r="H106" s="27" t="str">
        <f>'申込書（リレー種目）'!AC11</f>
        <v/>
      </c>
      <c r="I106" s="27" t="str">
        <f>'申込書（リレー種目）'!AD11</f>
        <v/>
      </c>
      <c r="J106" s="17" t="str">
        <f>IF(ISBLANK('申込書（個人種目）'!AE111),"",'申込書（個人種目）'!AE111)</f>
        <v/>
      </c>
      <c r="N106" s="144" t="str">
        <f t="shared" si="4"/>
        <v/>
      </c>
      <c r="O106" s="144" t="str">
        <f t="shared" si="5"/>
        <v/>
      </c>
      <c r="P106" s="144"/>
      <c r="Q106" s="145" t="str">
        <f t="shared" si="6"/>
        <v/>
      </c>
      <c r="R106" s="145" t="str">
        <f t="shared" si="7"/>
        <v/>
      </c>
      <c r="S106" s="145"/>
    </row>
    <row r="107" spans="1:19">
      <c r="A107" s="17">
        <v>6</v>
      </c>
      <c r="B107" s="17" t="str">
        <f>'申込書（リレー種目）'!R12</f>
        <v/>
      </c>
      <c r="C107" s="17" t="str">
        <f>'申込書（リレー種目）'!X12</f>
        <v/>
      </c>
      <c r="D107" s="17" t="str">
        <f>'申込書（リレー種目）'!Y12</f>
        <v/>
      </c>
      <c r="E107" s="17" t="str">
        <f>'申込書（リレー種目）'!Z12</f>
        <v/>
      </c>
      <c r="F107" s="17" t="str">
        <f>'申込書（リレー種目）'!AA12</f>
        <v/>
      </c>
      <c r="G107" s="27" t="str">
        <f>'申込書（リレー種目）'!AB12</f>
        <v/>
      </c>
      <c r="H107" s="27" t="str">
        <f>'申込書（リレー種目）'!AC12</f>
        <v/>
      </c>
      <c r="I107" s="27" t="str">
        <f>'申込書（リレー種目）'!AD12</f>
        <v/>
      </c>
      <c r="J107" s="17" t="str">
        <f>IF(ISBLANK('申込書（個人種目）'!AE112),"",'申込書（個人種目）'!AE112)</f>
        <v/>
      </c>
      <c r="N107" s="144" t="str">
        <f t="shared" si="4"/>
        <v/>
      </c>
      <c r="O107" s="144" t="str">
        <f t="shared" si="5"/>
        <v/>
      </c>
      <c r="P107" s="144"/>
      <c r="Q107" s="145" t="str">
        <f t="shared" si="6"/>
        <v/>
      </c>
      <c r="R107" s="145" t="str">
        <f t="shared" si="7"/>
        <v/>
      </c>
      <c r="S107" s="145"/>
    </row>
    <row r="108" spans="1:19">
      <c r="A108" s="17">
        <v>7</v>
      </c>
      <c r="B108" s="17" t="str">
        <f>'申込書（リレー種目）'!R13</f>
        <v/>
      </c>
      <c r="C108" s="17" t="str">
        <f>'申込書（リレー種目）'!X13</f>
        <v/>
      </c>
      <c r="D108" s="17" t="str">
        <f>'申込書（リレー種目）'!Y13</f>
        <v/>
      </c>
      <c r="E108" s="17" t="str">
        <f>'申込書（リレー種目）'!Z13</f>
        <v/>
      </c>
      <c r="F108" s="17" t="str">
        <f>'申込書（リレー種目）'!AA13</f>
        <v/>
      </c>
      <c r="G108" s="27" t="str">
        <f>'申込書（リレー種目）'!AB13</f>
        <v/>
      </c>
      <c r="H108" s="27" t="str">
        <f>'申込書（リレー種目）'!AC13</f>
        <v/>
      </c>
      <c r="I108" s="27" t="str">
        <f>'申込書（リレー種目）'!AD13</f>
        <v/>
      </c>
      <c r="J108" s="17" t="str">
        <f>IF(ISBLANK('申込書（個人種目）'!AE113),"",'申込書（個人種目）'!AE113)</f>
        <v/>
      </c>
      <c r="N108" s="144" t="str">
        <f t="shared" si="4"/>
        <v/>
      </c>
      <c r="O108" s="144" t="str">
        <f t="shared" si="5"/>
        <v/>
      </c>
      <c r="P108" s="144"/>
      <c r="Q108" s="145" t="str">
        <f t="shared" si="6"/>
        <v/>
      </c>
      <c r="R108" s="145" t="str">
        <f t="shared" si="7"/>
        <v/>
      </c>
      <c r="S108" s="145"/>
    </row>
    <row r="109" spans="1:19">
      <c r="A109" s="17">
        <v>8</v>
      </c>
      <c r="B109" s="17" t="str">
        <f>'申込書（リレー種目）'!R14</f>
        <v/>
      </c>
      <c r="C109" s="17" t="str">
        <f>'申込書（リレー種目）'!X14</f>
        <v/>
      </c>
      <c r="D109" s="17" t="str">
        <f>'申込書（リレー種目）'!Y14</f>
        <v/>
      </c>
      <c r="E109" s="17" t="str">
        <f>'申込書（リレー種目）'!Z14</f>
        <v/>
      </c>
      <c r="F109" s="17" t="str">
        <f>'申込書（リレー種目）'!AA14</f>
        <v/>
      </c>
      <c r="G109" s="27" t="str">
        <f>'申込書（リレー種目）'!AB14</f>
        <v/>
      </c>
      <c r="H109" s="27" t="str">
        <f>'申込書（リレー種目）'!AC14</f>
        <v/>
      </c>
      <c r="I109" s="27" t="str">
        <f>'申込書（リレー種目）'!AD14</f>
        <v/>
      </c>
      <c r="J109" s="17" t="str">
        <f>IF(ISBLANK('申込書（個人種目）'!AE114),"",'申込書（個人種目）'!AE114)</f>
        <v/>
      </c>
      <c r="N109" s="144" t="str">
        <f t="shared" si="4"/>
        <v/>
      </c>
      <c r="O109" s="144" t="str">
        <f t="shared" si="5"/>
        <v/>
      </c>
      <c r="P109" s="144"/>
      <c r="Q109" s="145" t="str">
        <f t="shared" si="6"/>
        <v/>
      </c>
      <c r="R109" s="145" t="str">
        <f t="shared" si="7"/>
        <v/>
      </c>
      <c r="S109" s="145"/>
    </row>
    <row r="110" spans="1:19">
      <c r="A110" s="17">
        <v>9</v>
      </c>
      <c r="B110" s="17" t="str">
        <f>'申込書（リレー種目）'!R15</f>
        <v/>
      </c>
      <c r="C110" s="17" t="str">
        <f>'申込書（リレー種目）'!X15</f>
        <v/>
      </c>
      <c r="D110" s="17" t="str">
        <f>'申込書（リレー種目）'!Y15</f>
        <v/>
      </c>
      <c r="E110" s="17" t="str">
        <f>'申込書（リレー種目）'!Z15</f>
        <v/>
      </c>
      <c r="F110" s="17" t="str">
        <f>'申込書（リレー種目）'!AA15</f>
        <v/>
      </c>
      <c r="G110" s="27" t="str">
        <f>'申込書（リレー種目）'!AB15</f>
        <v/>
      </c>
      <c r="H110" s="27" t="str">
        <f>'申込書（リレー種目）'!AC15</f>
        <v/>
      </c>
      <c r="I110" s="27" t="str">
        <f>'申込書（リレー種目）'!AD15</f>
        <v/>
      </c>
      <c r="J110" s="17" t="str">
        <f>IF(ISBLANK('申込書（個人種目）'!AE115),"",'申込書（個人種目）'!AE115)</f>
        <v/>
      </c>
      <c r="N110" s="144" t="str">
        <f t="shared" si="4"/>
        <v/>
      </c>
      <c r="O110" s="144" t="str">
        <f t="shared" si="5"/>
        <v/>
      </c>
      <c r="P110" s="144"/>
      <c r="Q110" s="145" t="str">
        <f t="shared" si="6"/>
        <v/>
      </c>
      <c r="R110" s="145" t="str">
        <f t="shared" si="7"/>
        <v/>
      </c>
      <c r="S110" s="145"/>
    </row>
    <row r="111" spans="1:19">
      <c r="A111" s="17">
        <v>10</v>
      </c>
      <c r="B111" s="17" t="str">
        <f>'申込書（リレー種目）'!R16</f>
        <v/>
      </c>
      <c r="C111" s="17" t="str">
        <f>'申込書（リレー種目）'!X16</f>
        <v/>
      </c>
      <c r="D111" s="17" t="str">
        <f>'申込書（リレー種目）'!Y16</f>
        <v/>
      </c>
      <c r="E111" s="17" t="str">
        <f>'申込書（リレー種目）'!Z16</f>
        <v/>
      </c>
      <c r="F111" s="17" t="str">
        <f>'申込書（リレー種目）'!AA16</f>
        <v/>
      </c>
      <c r="G111" s="27" t="str">
        <f>'申込書（リレー種目）'!AB16</f>
        <v/>
      </c>
      <c r="H111" s="27" t="str">
        <f>'申込書（リレー種目）'!AC16</f>
        <v/>
      </c>
      <c r="I111" s="27" t="str">
        <f>'申込書（リレー種目）'!AD16</f>
        <v/>
      </c>
      <c r="J111" s="17" t="str">
        <f>IF(ISBLANK('申込書（個人種目）'!AE116),"",'申込書（個人種目）'!AE116)</f>
        <v/>
      </c>
      <c r="N111" s="144" t="str">
        <f t="shared" si="4"/>
        <v/>
      </c>
      <c r="O111" s="144" t="str">
        <f t="shared" si="5"/>
        <v/>
      </c>
      <c r="P111" s="144"/>
      <c r="Q111" s="145" t="str">
        <f t="shared" si="6"/>
        <v/>
      </c>
      <c r="R111" s="145" t="str">
        <f t="shared" si="7"/>
        <v/>
      </c>
      <c r="S111" s="145"/>
    </row>
    <row r="112" spans="1:19">
      <c r="A112" s="17">
        <v>11</v>
      </c>
      <c r="B112" s="17" t="str">
        <f>'申込書（リレー種目）'!R17</f>
        <v/>
      </c>
      <c r="C112" s="17" t="str">
        <f>'申込書（リレー種目）'!X17</f>
        <v/>
      </c>
      <c r="D112" s="17" t="str">
        <f>'申込書（リレー種目）'!Y17</f>
        <v/>
      </c>
      <c r="E112" s="17" t="str">
        <f>'申込書（リレー種目）'!Z17</f>
        <v/>
      </c>
      <c r="F112" s="17" t="str">
        <f>'申込書（リレー種目）'!AA17</f>
        <v/>
      </c>
      <c r="G112" s="27" t="str">
        <f>'申込書（リレー種目）'!AB17</f>
        <v/>
      </c>
      <c r="H112" s="27" t="str">
        <f>'申込書（リレー種目）'!AC17</f>
        <v/>
      </c>
      <c r="I112" s="27" t="str">
        <f>'申込書（リレー種目）'!AD17</f>
        <v/>
      </c>
      <c r="J112" s="17" t="str">
        <f>IF(ISBLANK('申込書（個人種目）'!AE117),"",'申込書（個人種目）'!AE117)</f>
        <v/>
      </c>
      <c r="N112" s="144" t="str">
        <f t="shared" si="4"/>
        <v/>
      </c>
      <c r="O112" s="144" t="str">
        <f t="shared" si="5"/>
        <v/>
      </c>
      <c r="P112" s="144"/>
      <c r="Q112" s="145" t="str">
        <f t="shared" si="6"/>
        <v/>
      </c>
      <c r="R112" s="145" t="str">
        <f t="shared" si="7"/>
        <v/>
      </c>
      <c r="S112" s="145"/>
    </row>
    <row r="113" spans="1:19">
      <c r="A113" s="17">
        <v>12</v>
      </c>
      <c r="B113" s="17" t="str">
        <f>'申込書（リレー種目）'!R18</f>
        <v/>
      </c>
      <c r="C113" s="17" t="str">
        <f>'申込書（リレー種目）'!X18</f>
        <v/>
      </c>
      <c r="D113" s="17" t="str">
        <f>'申込書（リレー種目）'!Y18</f>
        <v/>
      </c>
      <c r="E113" s="17" t="str">
        <f>'申込書（リレー種目）'!Z18</f>
        <v/>
      </c>
      <c r="F113" s="17" t="str">
        <f>'申込書（リレー種目）'!AA18</f>
        <v/>
      </c>
      <c r="G113" s="27" t="str">
        <f>'申込書（リレー種目）'!AB18</f>
        <v/>
      </c>
      <c r="H113" s="27" t="str">
        <f>'申込書（リレー種目）'!AC18</f>
        <v/>
      </c>
      <c r="I113" s="27" t="str">
        <f>'申込書（リレー種目）'!AD18</f>
        <v/>
      </c>
      <c r="J113" s="17" t="str">
        <f>IF(ISBLANK('申込書（個人種目）'!AE118),"",'申込書（個人種目）'!AE118)</f>
        <v/>
      </c>
      <c r="N113" s="144" t="str">
        <f t="shared" si="4"/>
        <v/>
      </c>
      <c r="O113" s="144" t="str">
        <f t="shared" si="5"/>
        <v/>
      </c>
      <c r="P113" s="144"/>
      <c r="Q113" s="145" t="str">
        <f t="shared" si="6"/>
        <v/>
      </c>
      <c r="R113" s="145" t="str">
        <f t="shared" si="7"/>
        <v/>
      </c>
      <c r="S113" s="145"/>
    </row>
    <row r="114" spans="1:19">
      <c r="A114" s="17">
        <v>13</v>
      </c>
      <c r="B114" s="17" t="str">
        <f>'申込書（リレー種目）'!R19</f>
        <v/>
      </c>
      <c r="C114" s="17" t="str">
        <f>'申込書（リレー種目）'!X19</f>
        <v/>
      </c>
      <c r="D114" s="17" t="str">
        <f>'申込書（リレー種目）'!Y19</f>
        <v/>
      </c>
      <c r="E114" s="17" t="str">
        <f>'申込書（リレー種目）'!Z19</f>
        <v/>
      </c>
      <c r="F114" s="17" t="str">
        <f>'申込書（リレー種目）'!AA19</f>
        <v/>
      </c>
      <c r="G114" s="27" t="str">
        <f>'申込書（リレー種目）'!AB19</f>
        <v/>
      </c>
      <c r="H114" s="27" t="str">
        <f>'申込書（リレー種目）'!AC19</f>
        <v/>
      </c>
      <c r="I114" s="27" t="str">
        <f>'申込書（リレー種目）'!AD19</f>
        <v/>
      </c>
      <c r="J114" s="17" t="str">
        <f>IF(ISBLANK('申込書（個人種目）'!AE119),"",'申込書（個人種目）'!AE119)</f>
        <v/>
      </c>
      <c r="N114" s="144" t="str">
        <f t="shared" si="4"/>
        <v/>
      </c>
      <c r="O114" s="144" t="str">
        <f t="shared" si="5"/>
        <v/>
      </c>
      <c r="P114" s="144"/>
      <c r="Q114" s="145" t="str">
        <f t="shared" si="6"/>
        <v/>
      </c>
      <c r="R114" s="145" t="str">
        <f t="shared" si="7"/>
        <v/>
      </c>
      <c r="S114" s="145"/>
    </row>
    <row r="115" spans="1:19">
      <c r="A115" s="17">
        <v>14</v>
      </c>
      <c r="B115" s="17" t="str">
        <f>'申込書（リレー種目）'!R20</f>
        <v/>
      </c>
      <c r="C115" s="17" t="str">
        <f>'申込書（リレー種目）'!X20</f>
        <v/>
      </c>
      <c r="D115" s="17" t="str">
        <f>'申込書（リレー種目）'!Y20</f>
        <v/>
      </c>
      <c r="E115" s="17" t="str">
        <f>'申込書（リレー種目）'!Z20</f>
        <v/>
      </c>
      <c r="F115" s="17" t="str">
        <f>'申込書（リレー種目）'!AA20</f>
        <v/>
      </c>
      <c r="G115" s="27" t="str">
        <f>'申込書（リレー種目）'!AB20</f>
        <v/>
      </c>
      <c r="H115" s="27" t="str">
        <f>'申込書（リレー種目）'!AC20</f>
        <v/>
      </c>
      <c r="I115" s="27" t="str">
        <f>'申込書（リレー種目）'!AD20</f>
        <v/>
      </c>
      <c r="J115" s="17" t="str">
        <f>IF(ISBLANK('申込書（個人種目）'!AE120),"",'申込書（個人種目）'!AE120)</f>
        <v/>
      </c>
      <c r="N115" s="144" t="str">
        <f t="shared" si="4"/>
        <v/>
      </c>
      <c r="O115" s="144" t="str">
        <f t="shared" si="5"/>
        <v/>
      </c>
      <c r="P115" s="144"/>
      <c r="Q115" s="145" t="str">
        <f t="shared" si="6"/>
        <v/>
      </c>
      <c r="R115" s="145" t="str">
        <f t="shared" si="7"/>
        <v/>
      </c>
      <c r="S115" s="145"/>
    </row>
    <row r="116" spans="1:19">
      <c r="A116" s="17">
        <v>15</v>
      </c>
      <c r="B116" s="17" t="str">
        <f>'申込書（リレー種目）'!R21</f>
        <v/>
      </c>
      <c r="C116" s="17" t="str">
        <f>'申込書（リレー種目）'!X21</f>
        <v/>
      </c>
      <c r="D116" s="17" t="str">
        <f>'申込書（リレー種目）'!Y21</f>
        <v/>
      </c>
      <c r="E116" s="17" t="str">
        <f>'申込書（リレー種目）'!Z21</f>
        <v/>
      </c>
      <c r="F116" s="17" t="str">
        <f>'申込書（リレー種目）'!AA21</f>
        <v/>
      </c>
      <c r="G116" s="27" t="str">
        <f>'申込書（リレー種目）'!AB21</f>
        <v/>
      </c>
      <c r="H116" s="27" t="str">
        <f>'申込書（リレー種目）'!AC21</f>
        <v/>
      </c>
      <c r="I116" s="27" t="str">
        <f>'申込書（リレー種目）'!AD21</f>
        <v/>
      </c>
      <c r="J116" s="17" t="str">
        <f>IF(ISBLANK('申込書（個人種目）'!AE121),"",'申込書（個人種目）'!AE121)</f>
        <v/>
      </c>
      <c r="N116" s="144" t="str">
        <f t="shared" si="4"/>
        <v/>
      </c>
      <c r="O116" s="144" t="str">
        <f t="shared" si="5"/>
        <v/>
      </c>
      <c r="P116" s="144"/>
      <c r="Q116" s="145" t="str">
        <f t="shared" si="6"/>
        <v/>
      </c>
      <c r="R116" s="145" t="str">
        <f t="shared" si="7"/>
        <v/>
      </c>
      <c r="S116" s="145"/>
    </row>
    <row r="117" spans="1:19">
      <c r="A117" s="17">
        <v>16</v>
      </c>
      <c r="B117" s="17" t="str">
        <f>'申込書（リレー種目）'!R22</f>
        <v/>
      </c>
      <c r="C117" s="17" t="str">
        <f>'申込書（リレー種目）'!X22</f>
        <v/>
      </c>
      <c r="D117" s="17" t="str">
        <f>'申込書（リレー種目）'!Y22</f>
        <v/>
      </c>
      <c r="E117" s="17" t="str">
        <f>'申込書（リレー種目）'!Z22</f>
        <v/>
      </c>
      <c r="F117" s="17" t="str">
        <f>'申込書（リレー種目）'!AA22</f>
        <v/>
      </c>
      <c r="G117" s="27" t="str">
        <f>'申込書（リレー種目）'!AB22</f>
        <v/>
      </c>
      <c r="H117" s="27" t="str">
        <f>'申込書（リレー種目）'!AC22</f>
        <v/>
      </c>
      <c r="I117" s="27" t="str">
        <f>'申込書（リレー種目）'!AD22</f>
        <v/>
      </c>
      <c r="J117" s="17" t="str">
        <f>IF(ISBLANK('申込書（個人種目）'!AE122),"",'申込書（個人種目）'!AE122)</f>
        <v/>
      </c>
      <c r="N117" s="144" t="str">
        <f t="shared" si="4"/>
        <v/>
      </c>
      <c r="O117" s="144" t="str">
        <f t="shared" si="5"/>
        <v/>
      </c>
      <c r="P117" s="144"/>
      <c r="Q117" s="145" t="str">
        <f t="shared" si="6"/>
        <v/>
      </c>
      <c r="R117" s="145" t="str">
        <f t="shared" si="7"/>
        <v/>
      </c>
      <c r="S117" s="145"/>
    </row>
    <row r="118" spans="1:19">
      <c r="A118" s="17">
        <v>17</v>
      </c>
      <c r="B118" s="17" t="str">
        <f>'申込書（リレー種目）'!R23</f>
        <v/>
      </c>
      <c r="C118" s="17" t="str">
        <f>'申込書（リレー種目）'!X23</f>
        <v/>
      </c>
      <c r="D118" s="17" t="str">
        <f>'申込書（リレー種目）'!Y23</f>
        <v/>
      </c>
      <c r="E118" s="17" t="str">
        <f>'申込書（リレー種目）'!Z23</f>
        <v/>
      </c>
      <c r="F118" s="17" t="str">
        <f>'申込書（リレー種目）'!AA23</f>
        <v/>
      </c>
      <c r="G118" s="27" t="str">
        <f>'申込書（リレー種目）'!AB23</f>
        <v/>
      </c>
      <c r="H118" s="27" t="str">
        <f>'申込書（リレー種目）'!AC23</f>
        <v/>
      </c>
      <c r="I118" s="27" t="str">
        <f>'申込書（リレー種目）'!AD23</f>
        <v/>
      </c>
      <c r="J118" s="17" t="str">
        <f>IF(ISBLANK('申込書（個人種目）'!AE123),"",'申込書（個人種目）'!AE123)</f>
        <v/>
      </c>
      <c r="N118" s="144" t="str">
        <f t="shared" si="4"/>
        <v/>
      </c>
      <c r="O118" s="144" t="str">
        <f t="shared" si="5"/>
        <v/>
      </c>
      <c r="P118" s="144"/>
      <c r="Q118" s="145" t="str">
        <f t="shared" si="6"/>
        <v/>
      </c>
      <c r="R118" s="145" t="str">
        <f t="shared" si="7"/>
        <v/>
      </c>
      <c r="S118" s="145"/>
    </row>
    <row r="119" spans="1:19">
      <c r="A119" s="17">
        <v>18</v>
      </c>
      <c r="B119" s="17" t="str">
        <f>'申込書（リレー種目）'!R24</f>
        <v/>
      </c>
      <c r="C119" s="17" t="str">
        <f>'申込書（リレー種目）'!X24</f>
        <v/>
      </c>
      <c r="D119" s="17" t="str">
        <f>'申込書（リレー種目）'!Y24</f>
        <v/>
      </c>
      <c r="E119" s="17" t="str">
        <f>'申込書（リレー種目）'!Z24</f>
        <v/>
      </c>
      <c r="F119" s="17" t="str">
        <f>'申込書（リレー種目）'!AA24</f>
        <v/>
      </c>
      <c r="G119" s="27" t="str">
        <f>'申込書（リレー種目）'!AB24</f>
        <v/>
      </c>
      <c r="H119" s="27" t="str">
        <f>'申込書（リレー種目）'!AC24</f>
        <v/>
      </c>
      <c r="I119" s="27" t="str">
        <f>'申込書（リレー種目）'!AD24</f>
        <v/>
      </c>
      <c r="J119" s="17" t="str">
        <f>IF(ISBLANK('申込書（個人種目）'!AE124),"",'申込書（個人種目）'!AE124)</f>
        <v/>
      </c>
      <c r="N119" s="144" t="str">
        <f t="shared" si="4"/>
        <v/>
      </c>
      <c r="O119" s="144" t="str">
        <f t="shared" si="5"/>
        <v/>
      </c>
      <c r="P119" s="144"/>
      <c r="Q119" s="145" t="str">
        <f t="shared" si="6"/>
        <v/>
      </c>
      <c r="R119" s="145" t="str">
        <f t="shared" si="7"/>
        <v/>
      </c>
      <c r="S119" s="145"/>
    </row>
    <row r="120" spans="1:19">
      <c r="A120" s="17">
        <v>19</v>
      </c>
      <c r="B120" s="17" t="str">
        <f>'申込書（リレー種目）'!R25</f>
        <v/>
      </c>
      <c r="C120" s="17" t="str">
        <f>'申込書（リレー種目）'!X25</f>
        <v/>
      </c>
      <c r="D120" s="17" t="str">
        <f>'申込書（リレー種目）'!Y25</f>
        <v/>
      </c>
      <c r="E120" s="17" t="str">
        <f>'申込書（リレー種目）'!Z25</f>
        <v/>
      </c>
      <c r="F120" s="17" t="str">
        <f>'申込書（リレー種目）'!AA25</f>
        <v/>
      </c>
      <c r="G120" s="27" t="str">
        <f>'申込書（リレー種目）'!AB25</f>
        <v/>
      </c>
      <c r="H120" s="27" t="str">
        <f>'申込書（リレー種目）'!AC25</f>
        <v/>
      </c>
      <c r="I120" s="27" t="str">
        <f>'申込書（リレー種目）'!AD25</f>
        <v/>
      </c>
      <c r="J120" s="17" t="str">
        <f>IF(ISBLANK('申込書（個人種目）'!AE125),"",'申込書（個人種目）'!AE125)</f>
        <v/>
      </c>
      <c r="N120" s="144" t="str">
        <f t="shared" si="4"/>
        <v/>
      </c>
      <c r="O120" s="144" t="str">
        <f t="shared" si="5"/>
        <v/>
      </c>
      <c r="P120" s="144"/>
      <c r="Q120" s="145" t="str">
        <f t="shared" si="6"/>
        <v/>
      </c>
      <c r="R120" s="145" t="str">
        <f t="shared" si="7"/>
        <v/>
      </c>
      <c r="S120" s="145"/>
    </row>
    <row r="121" spans="1:19">
      <c r="A121" s="17">
        <v>20</v>
      </c>
      <c r="B121" s="17" t="str">
        <f>'申込書（リレー種目）'!R26</f>
        <v/>
      </c>
      <c r="C121" s="17" t="str">
        <f>'申込書（リレー種目）'!X26</f>
        <v/>
      </c>
      <c r="D121" s="17" t="str">
        <f>'申込書（リレー種目）'!Y26</f>
        <v/>
      </c>
      <c r="E121" s="17" t="str">
        <f>'申込書（リレー種目）'!Z26</f>
        <v/>
      </c>
      <c r="F121" s="17" t="str">
        <f>'申込書（リレー種目）'!AA26</f>
        <v/>
      </c>
      <c r="G121" s="27" t="str">
        <f>'申込書（リレー種目）'!AB26</f>
        <v/>
      </c>
      <c r="H121" s="27" t="str">
        <f>'申込書（リレー種目）'!AC26</f>
        <v/>
      </c>
      <c r="I121" s="27" t="str">
        <f>'申込書（リレー種目）'!AD26</f>
        <v/>
      </c>
      <c r="J121" s="17" t="str">
        <f>IF(ISBLANK('申込書（個人種目）'!AE126),"",'申込書（個人種目）'!AE126)</f>
        <v/>
      </c>
      <c r="N121" s="144" t="str">
        <f t="shared" si="4"/>
        <v/>
      </c>
      <c r="O121" s="144" t="str">
        <f t="shared" si="5"/>
        <v/>
      </c>
      <c r="P121" s="144"/>
      <c r="Q121" s="145" t="str">
        <f t="shared" si="6"/>
        <v/>
      </c>
      <c r="R121" s="145" t="str">
        <f t="shared" si="7"/>
        <v/>
      </c>
      <c r="S121" s="145"/>
    </row>
    <row r="122" spans="1:19">
      <c r="A122" s="17">
        <v>21</v>
      </c>
      <c r="B122" s="17" t="str">
        <f>'申込書（リレー種目）'!R27</f>
        <v/>
      </c>
      <c r="C122" s="17" t="str">
        <f>'申込書（リレー種目）'!X27</f>
        <v/>
      </c>
      <c r="D122" s="17" t="str">
        <f>'申込書（リレー種目）'!Y27</f>
        <v/>
      </c>
      <c r="E122" s="17" t="str">
        <f>'申込書（リレー種目）'!Z27</f>
        <v/>
      </c>
      <c r="F122" s="17" t="str">
        <f>'申込書（リレー種目）'!AA27</f>
        <v/>
      </c>
      <c r="G122" s="27" t="str">
        <f>'申込書（リレー種目）'!AB27</f>
        <v/>
      </c>
      <c r="H122" s="27" t="str">
        <f>'申込書（リレー種目）'!AC27</f>
        <v/>
      </c>
      <c r="I122" s="27" t="str">
        <f>'申込書（リレー種目）'!AD27</f>
        <v/>
      </c>
      <c r="J122" s="17" t="str">
        <f>IF(ISBLANK('申込書（個人種目）'!AE127),"",'申込書（個人種目）'!AE127)</f>
        <v/>
      </c>
      <c r="N122" s="144" t="str">
        <f t="shared" si="4"/>
        <v/>
      </c>
      <c r="O122" s="144" t="str">
        <f t="shared" si="5"/>
        <v/>
      </c>
      <c r="P122" s="144"/>
      <c r="Q122" s="145" t="str">
        <f t="shared" si="6"/>
        <v/>
      </c>
      <c r="R122" s="145" t="str">
        <f t="shared" si="7"/>
        <v/>
      </c>
      <c r="S122" s="145"/>
    </row>
    <row r="123" spans="1:19">
      <c r="A123" s="17">
        <v>22</v>
      </c>
      <c r="B123" s="17" t="str">
        <f>'申込書（リレー種目）'!R28</f>
        <v/>
      </c>
      <c r="C123" s="17" t="str">
        <f>'申込書（リレー種目）'!X28</f>
        <v/>
      </c>
      <c r="D123" s="17" t="str">
        <f>'申込書（リレー種目）'!Y28</f>
        <v/>
      </c>
      <c r="E123" s="17" t="str">
        <f>'申込書（リレー種目）'!Z28</f>
        <v/>
      </c>
      <c r="F123" s="17" t="str">
        <f>'申込書（リレー種目）'!AA28</f>
        <v/>
      </c>
      <c r="G123" s="27" t="str">
        <f>'申込書（リレー種目）'!AB28</f>
        <v/>
      </c>
      <c r="H123" s="27" t="str">
        <f>'申込書（リレー種目）'!AC28</f>
        <v/>
      </c>
      <c r="I123" s="27" t="str">
        <f>'申込書（リレー種目）'!AD28</f>
        <v/>
      </c>
      <c r="J123" s="17" t="str">
        <f>IF(ISBLANK('申込書（個人種目）'!AE128),"",'申込書（個人種目）'!AE128)</f>
        <v/>
      </c>
      <c r="N123" s="144" t="str">
        <f t="shared" si="4"/>
        <v/>
      </c>
      <c r="O123" s="144" t="str">
        <f t="shared" si="5"/>
        <v/>
      </c>
      <c r="P123" s="144"/>
      <c r="Q123" s="145" t="str">
        <f t="shared" si="6"/>
        <v/>
      </c>
      <c r="R123" s="145" t="str">
        <f t="shared" si="7"/>
        <v/>
      </c>
      <c r="S123" s="145"/>
    </row>
    <row r="124" spans="1:19">
      <c r="A124" s="17">
        <v>23</v>
      </c>
      <c r="B124" s="17" t="str">
        <f>'申込書（リレー種目）'!R29</f>
        <v/>
      </c>
      <c r="C124" s="17" t="str">
        <f>'申込書（リレー種目）'!X29</f>
        <v/>
      </c>
      <c r="D124" s="17" t="str">
        <f>'申込書（リレー種目）'!Y29</f>
        <v/>
      </c>
      <c r="E124" s="17" t="str">
        <f>'申込書（リレー種目）'!Z29</f>
        <v/>
      </c>
      <c r="F124" s="17" t="str">
        <f>'申込書（リレー種目）'!AA29</f>
        <v/>
      </c>
      <c r="G124" s="27" t="str">
        <f>'申込書（リレー種目）'!AB29</f>
        <v/>
      </c>
      <c r="H124" s="27" t="str">
        <f>'申込書（リレー種目）'!AC29</f>
        <v/>
      </c>
      <c r="I124" s="27" t="str">
        <f>'申込書（リレー種目）'!AD29</f>
        <v/>
      </c>
      <c r="J124" s="17" t="str">
        <f>IF(ISBLANK('申込書（個人種目）'!AE129),"",'申込書（個人種目）'!AE129)</f>
        <v/>
      </c>
      <c r="N124" s="144" t="str">
        <f t="shared" si="4"/>
        <v/>
      </c>
      <c r="O124" s="144" t="str">
        <f t="shared" si="5"/>
        <v/>
      </c>
      <c r="P124" s="144"/>
      <c r="Q124" s="145" t="str">
        <f t="shared" si="6"/>
        <v/>
      </c>
      <c r="R124" s="145" t="str">
        <f t="shared" si="7"/>
        <v/>
      </c>
      <c r="S124" s="145"/>
    </row>
    <row r="125" spans="1:19">
      <c r="A125" s="17">
        <v>24</v>
      </c>
      <c r="B125" s="17" t="str">
        <f>'申込書（リレー種目）'!R30</f>
        <v/>
      </c>
      <c r="C125" s="17" t="str">
        <f>'申込書（リレー種目）'!X30</f>
        <v/>
      </c>
      <c r="D125" s="17" t="str">
        <f>'申込書（リレー種目）'!Y30</f>
        <v/>
      </c>
      <c r="E125" s="17" t="str">
        <f>'申込書（リレー種目）'!Z30</f>
        <v/>
      </c>
      <c r="F125" s="17" t="str">
        <f>'申込書（リレー種目）'!AA30</f>
        <v/>
      </c>
      <c r="G125" s="27" t="str">
        <f>'申込書（リレー種目）'!AB30</f>
        <v/>
      </c>
      <c r="H125" s="27" t="str">
        <f>'申込書（リレー種目）'!AC30</f>
        <v/>
      </c>
      <c r="I125" s="27" t="str">
        <f>'申込書（リレー種目）'!AD30</f>
        <v/>
      </c>
      <c r="J125" s="17" t="str">
        <f>IF(ISBLANK('申込書（個人種目）'!AE130),"",'申込書（個人種目）'!AE130)</f>
        <v/>
      </c>
      <c r="N125" s="144" t="str">
        <f t="shared" si="4"/>
        <v/>
      </c>
      <c r="O125" s="144" t="str">
        <f t="shared" si="5"/>
        <v/>
      </c>
      <c r="P125" s="144"/>
      <c r="Q125" s="145" t="str">
        <f t="shared" si="6"/>
        <v/>
      </c>
      <c r="R125" s="145" t="str">
        <f t="shared" si="7"/>
        <v/>
      </c>
      <c r="S125" s="145"/>
    </row>
    <row r="126" spans="1:19">
      <c r="A126" s="17">
        <v>25</v>
      </c>
      <c r="B126" s="17" t="str">
        <f>'申込書（リレー種目）'!R46</f>
        <v/>
      </c>
      <c r="C126" s="17" t="str">
        <f>'申込書（リレー種目）'!X46</f>
        <v/>
      </c>
      <c r="D126" s="17" t="str">
        <f>'申込書（リレー種目）'!Y46</f>
        <v/>
      </c>
      <c r="E126" s="17" t="str">
        <f>'申込書（リレー種目）'!Z46</f>
        <v/>
      </c>
      <c r="F126" s="17" t="str">
        <f>'申込書（リレー種目）'!AA46</f>
        <v/>
      </c>
      <c r="G126" s="18" t="str">
        <f>'申込書（リレー種目）'!AB46</f>
        <v/>
      </c>
      <c r="H126" s="18" t="str">
        <f>'申込書（リレー種目）'!AC46</f>
        <v/>
      </c>
      <c r="I126" s="27" t="str">
        <f>'申込書（リレー種目）'!AD46</f>
        <v/>
      </c>
      <c r="J126" s="17" t="str">
        <f>IF(ISBLANK('申込書（個人種目）'!AE131),"",'申込書（個人種目）'!AE131)</f>
        <v/>
      </c>
      <c r="N126" s="144" t="str">
        <f t="shared" si="4"/>
        <v/>
      </c>
      <c r="O126" s="144" t="str">
        <f t="shared" si="5"/>
        <v/>
      </c>
      <c r="P126" s="144"/>
      <c r="Q126" s="145" t="str">
        <f t="shared" si="6"/>
        <v/>
      </c>
      <c r="R126" s="145" t="str">
        <f t="shared" si="7"/>
        <v/>
      </c>
      <c r="S126" s="145"/>
    </row>
    <row r="127" spans="1:19">
      <c r="A127" s="17">
        <v>26</v>
      </c>
      <c r="B127" s="17" t="str">
        <f>'申込書（リレー種目）'!R47</f>
        <v/>
      </c>
      <c r="C127" s="17" t="str">
        <f>'申込書（リレー種目）'!X47</f>
        <v/>
      </c>
      <c r="D127" s="17" t="str">
        <f>'申込書（リレー種目）'!Y47</f>
        <v/>
      </c>
      <c r="E127" s="17" t="str">
        <f>'申込書（リレー種目）'!Z47</f>
        <v/>
      </c>
      <c r="F127" s="17" t="str">
        <f>'申込書（リレー種目）'!AA47</f>
        <v/>
      </c>
      <c r="G127" s="18" t="str">
        <f>'申込書（リレー種目）'!AB47</f>
        <v/>
      </c>
      <c r="H127" s="18" t="str">
        <f>'申込書（リレー種目）'!AC47</f>
        <v/>
      </c>
      <c r="I127" s="27" t="str">
        <f>'申込書（リレー種目）'!AD47</f>
        <v/>
      </c>
      <c r="N127" s="144" t="str">
        <f t="shared" si="4"/>
        <v/>
      </c>
      <c r="O127" s="144" t="str">
        <f t="shared" si="5"/>
        <v/>
      </c>
      <c r="P127" s="144"/>
      <c r="Q127" s="145" t="str">
        <f t="shared" si="6"/>
        <v/>
      </c>
      <c r="R127" s="145" t="str">
        <f t="shared" si="7"/>
        <v/>
      </c>
      <c r="S127" s="145"/>
    </row>
    <row r="128" spans="1:19">
      <c r="A128" s="17">
        <v>27</v>
      </c>
      <c r="B128" s="17" t="str">
        <f>'申込書（リレー種目）'!R48</f>
        <v/>
      </c>
      <c r="C128" s="17" t="str">
        <f>'申込書（リレー種目）'!X48</f>
        <v/>
      </c>
      <c r="D128" s="17" t="str">
        <f>'申込書（リレー種目）'!Y48</f>
        <v/>
      </c>
      <c r="E128" s="17" t="str">
        <f>'申込書（リレー種目）'!Z48</f>
        <v/>
      </c>
      <c r="F128" s="17" t="str">
        <f>'申込書（リレー種目）'!AA48</f>
        <v/>
      </c>
      <c r="G128" s="18" t="str">
        <f>'申込書（リレー種目）'!AB48</f>
        <v/>
      </c>
      <c r="H128" s="18" t="str">
        <f>'申込書（リレー種目）'!AC48</f>
        <v/>
      </c>
      <c r="I128" s="27" t="str">
        <f>'申込書（リレー種目）'!AD48</f>
        <v/>
      </c>
      <c r="N128" s="144" t="str">
        <f t="shared" si="4"/>
        <v/>
      </c>
      <c r="O128" s="144" t="str">
        <f t="shared" si="5"/>
        <v/>
      </c>
      <c r="P128" s="144"/>
      <c r="Q128" s="145" t="str">
        <f t="shared" si="6"/>
        <v/>
      </c>
      <c r="R128" s="145" t="str">
        <f t="shared" si="7"/>
        <v/>
      </c>
      <c r="S128" s="145"/>
    </row>
    <row r="129" spans="1:19">
      <c r="A129" s="17">
        <v>28</v>
      </c>
      <c r="B129" s="17" t="str">
        <f>'申込書（リレー種目）'!R49</f>
        <v/>
      </c>
      <c r="C129" s="17" t="str">
        <f>'申込書（リレー種目）'!X49</f>
        <v/>
      </c>
      <c r="D129" s="17" t="str">
        <f>'申込書（リレー種目）'!Y49</f>
        <v/>
      </c>
      <c r="E129" s="17" t="str">
        <f>'申込書（リレー種目）'!Z49</f>
        <v/>
      </c>
      <c r="F129" s="17" t="str">
        <f>'申込書（リレー種目）'!AA49</f>
        <v/>
      </c>
      <c r="G129" s="18" t="str">
        <f>'申込書（リレー種目）'!AB49</f>
        <v/>
      </c>
      <c r="H129" s="18" t="str">
        <f>'申込書（リレー種目）'!AC49</f>
        <v/>
      </c>
      <c r="I129" s="27" t="str">
        <f>'申込書（リレー種目）'!AD49</f>
        <v/>
      </c>
      <c r="N129" s="144" t="str">
        <f t="shared" si="4"/>
        <v/>
      </c>
      <c r="O129" s="144" t="str">
        <f t="shared" si="5"/>
        <v/>
      </c>
      <c r="P129" s="144"/>
      <c r="Q129" s="145" t="str">
        <f t="shared" si="6"/>
        <v/>
      </c>
      <c r="R129" s="145" t="str">
        <f t="shared" si="7"/>
        <v/>
      </c>
      <c r="S129" s="145"/>
    </row>
    <row r="130" spans="1:19">
      <c r="A130" s="17">
        <v>29</v>
      </c>
      <c r="B130" s="17" t="str">
        <f>'申込書（リレー種目）'!R50</f>
        <v/>
      </c>
      <c r="C130" s="17" t="str">
        <f>'申込書（リレー種目）'!X50</f>
        <v/>
      </c>
      <c r="D130" s="17" t="str">
        <f>'申込書（リレー種目）'!Y50</f>
        <v/>
      </c>
      <c r="E130" s="17" t="str">
        <f>'申込書（リレー種目）'!Z50</f>
        <v/>
      </c>
      <c r="F130" s="17" t="str">
        <f>'申込書（リレー種目）'!AA50</f>
        <v/>
      </c>
      <c r="G130" s="18" t="str">
        <f>'申込書（リレー種目）'!AB50</f>
        <v/>
      </c>
      <c r="H130" s="18" t="str">
        <f>'申込書（リレー種目）'!AC50</f>
        <v/>
      </c>
      <c r="I130" s="27" t="str">
        <f>'申込書（リレー種目）'!AD50</f>
        <v/>
      </c>
      <c r="N130" s="144" t="str">
        <f t="shared" si="4"/>
        <v/>
      </c>
      <c r="O130" s="144" t="str">
        <f t="shared" si="5"/>
        <v/>
      </c>
      <c r="P130" s="144"/>
      <c r="Q130" s="145" t="str">
        <f t="shared" si="6"/>
        <v/>
      </c>
      <c r="R130" s="145" t="str">
        <f t="shared" si="7"/>
        <v/>
      </c>
      <c r="S130" s="145"/>
    </row>
    <row r="131" spans="1:19">
      <c r="A131" s="17">
        <v>30</v>
      </c>
      <c r="B131" s="17" t="str">
        <f>'申込書（リレー種目）'!R51</f>
        <v/>
      </c>
      <c r="C131" s="17" t="str">
        <f>'申込書（リレー種目）'!X51</f>
        <v/>
      </c>
      <c r="D131" s="17" t="str">
        <f>'申込書（リレー種目）'!Y51</f>
        <v/>
      </c>
      <c r="E131" s="17" t="str">
        <f>'申込書（リレー種目）'!Z51</f>
        <v/>
      </c>
      <c r="F131" s="17" t="str">
        <f>'申込書（リレー種目）'!AA51</f>
        <v/>
      </c>
      <c r="G131" s="18" t="str">
        <f>'申込書（リレー種目）'!AB51</f>
        <v/>
      </c>
      <c r="H131" s="18" t="str">
        <f>'申込書（リレー種目）'!AC51</f>
        <v/>
      </c>
      <c r="I131" s="27" t="str">
        <f>'申込書（リレー種目）'!AD51</f>
        <v/>
      </c>
      <c r="N131" s="144" t="str">
        <f t="shared" ref="N131:N149" si="8">IF(B131="","",IF(B131&lt;200000000,B131,""))</f>
        <v/>
      </c>
      <c r="O131" s="144" t="str">
        <f t="shared" ref="O131:O149" si="9">IF(N131="","",1/COUNTIF($N$2:$N$149,N131))</f>
        <v/>
      </c>
      <c r="P131" s="144"/>
      <c r="Q131" s="145" t="str">
        <f t="shared" ref="Q131:Q149" si="10">IF(B131="","",IF(B131&gt;200000000,B131,""))</f>
        <v/>
      </c>
      <c r="R131" s="145" t="str">
        <f t="shared" ref="R131:R149" si="11">IF(Q131="","",1/COUNTIF($Q$2:$Q$149,Q131))</f>
        <v/>
      </c>
      <c r="S131" s="145"/>
    </row>
    <row r="132" spans="1:19">
      <c r="A132" s="17">
        <v>31</v>
      </c>
      <c r="B132" s="17" t="str">
        <f>'申込書（リレー種目）'!R52</f>
        <v/>
      </c>
      <c r="C132" s="17" t="str">
        <f>'申込書（リレー種目）'!X52</f>
        <v/>
      </c>
      <c r="D132" s="17" t="str">
        <f>'申込書（リレー種目）'!Y52</f>
        <v/>
      </c>
      <c r="E132" s="17" t="str">
        <f>'申込書（リレー種目）'!Z52</f>
        <v/>
      </c>
      <c r="F132" s="17" t="str">
        <f>'申込書（リレー種目）'!AA52</f>
        <v/>
      </c>
      <c r="G132" s="18" t="str">
        <f>'申込書（リレー種目）'!AB52</f>
        <v/>
      </c>
      <c r="H132" s="18" t="str">
        <f>'申込書（リレー種目）'!AC52</f>
        <v/>
      </c>
      <c r="I132" s="27" t="str">
        <f>'申込書（リレー種目）'!AD52</f>
        <v/>
      </c>
      <c r="N132" s="144" t="str">
        <f t="shared" si="8"/>
        <v/>
      </c>
      <c r="O132" s="144" t="str">
        <f t="shared" si="9"/>
        <v/>
      </c>
      <c r="P132" s="144"/>
      <c r="Q132" s="145" t="str">
        <f t="shared" si="10"/>
        <v/>
      </c>
      <c r="R132" s="145" t="str">
        <f t="shared" si="11"/>
        <v/>
      </c>
      <c r="S132" s="145"/>
    </row>
    <row r="133" spans="1:19">
      <c r="A133" s="17">
        <v>32</v>
      </c>
      <c r="B133" s="17" t="str">
        <f>'申込書（リレー種目）'!R53</f>
        <v/>
      </c>
      <c r="C133" s="17" t="str">
        <f>'申込書（リレー種目）'!X53</f>
        <v/>
      </c>
      <c r="D133" s="17" t="str">
        <f>'申込書（リレー種目）'!Y53</f>
        <v/>
      </c>
      <c r="E133" s="17" t="str">
        <f>'申込書（リレー種目）'!Z53</f>
        <v/>
      </c>
      <c r="F133" s="17" t="str">
        <f>'申込書（リレー種目）'!AA53</f>
        <v/>
      </c>
      <c r="G133" s="18" t="str">
        <f>'申込書（リレー種目）'!AB53</f>
        <v/>
      </c>
      <c r="H133" s="18" t="str">
        <f>'申込書（リレー種目）'!AC53</f>
        <v/>
      </c>
      <c r="I133" s="27" t="str">
        <f>'申込書（リレー種目）'!AD53</f>
        <v/>
      </c>
      <c r="N133" s="144" t="str">
        <f t="shared" si="8"/>
        <v/>
      </c>
      <c r="O133" s="144" t="str">
        <f t="shared" si="9"/>
        <v/>
      </c>
      <c r="P133" s="144"/>
      <c r="Q133" s="145" t="str">
        <f t="shared" si="10"/>
        <v/>
      </c>
      <c r="R133" s="145" t="str">
        <f t="shared" si="11"/>
        <v/>
      </c>
      <c r="S133" s="145"/>
    </row>
    <row r="134" spans="1:19">
      <c r="A134" s="17">
        <v>33</v>
      </c>
      <c r="B134" s="17" t="str">
        <f>'申込書（リレー種目）'!R54</f>
        <v/>
      </c>
      <c r="C134" s="17" t="str">
        <f>'申込書（リレー種目）'!X54</f>
        <v/>
      </c>
      <c r="D134" s="17" t="str">
        <f>'申込書（リレー種目）'!Y54</f>
        <v/>
      </c>
      <c r="E134" s="17" t="str">
        <f>'申込書（リレー種目）'!Z54</f>
        <v/>
      </c>
      <c r="F134" s="17" t="str">
        <f>'申込書（リレー種目）'!AA54</f>
        <v/>
      </c>
      <c r="G134" s="18" t="str">
        <f>'申込書（リレー種目）'!AB54</f>
        <v/>
      </c>
      <c r="H134" s="18" t="str">
        <f>'申込書（リレー種目）'!AC54</f>
        <v/>
      </c>
      <c r="I134" s="27" t="str">
        <f>'申込書（リレー種目）'!AD54</f>
        <v/>
      </c>
      <c r="N134" s="144" t="str">
        <f t="shared" si="8"/>
        <v/>
      </c>
      <c r="O134" s="144" t="str">
        <f t="shared" si="9"/>
        <v/>
      </c>
      <c r="P134" s="144"/>
      <c r="Q134" s="145" t="str">
        <f t="shared" si="10"/>
        <v/>
      </c>
      <c r="R134" s="145" t="str">
        <f t="shared" si="11"/>
        <v/>
      </c>
      <c r="S134" s="145"/>
    </row>
    <row r="135" spans="1:19">
      <c r="A135" s="17">
        <v>34</v>
      </c>
      <c r="B135" s="17" t="str">
        <f>'申込書（リレー種目）'!R55</f>
        <v/>
      </c>
      <c r="C135" s="17" t="str">
        <f>'申込書（リレー種目）'!X55</f>
        <v/>
      </c>
      <c r="D135" s="17" t="str">
        <f>'申込書（リレー種目）'!Y55</f>
        <v/>
      </c>
      <c r="E135" s="17" t="str">
        <f>'申込書（リレー種目）'!Z55</f>
        <v/>
      </c>
      <c r="F135" s="17" t="str">
        <f>'申込書（リレー種目）'!AA55</f>
        <v/>
      </c>
      <c r="G135" s="18" t="str">
        <f>'申込書（リレー種目）'!AB55</f>
        <v/>
      </c>
      <c r="H135" s="18" t="str">
        <f>'申込書（リレー種目）'!AC55</f>
        <v/>
      </c>
      <c r="I135" s="27" t="str">
        <f>'申込書（リレー種目）'!AD55</f>
        <v/>
      </c>
      <c r="N135" s="144" t="str">
        <f t="shared" si="8"/>
        <v/>
      </c>
      <c r="O135" s="144" t="str">
        <f t="shared" si="9"/>
        <v/>
      </c>
      <c r="P135" s="144"/>
      <c r="Q135" s="145" t="str">
        <f t="shared" si="10"/>
        <v/>
      </c>
      <c r="R135" s="145" t="str">
        <f t="shared" si="11"/>
        <v/>
      </c>
      <c r="S135" s="145"/>
    </row>
    <row r="136" spans="1:19">
      <c r="A136" s="17">
        <v>35</v>
      </c>
      <c r="B136" s="17" t="str">
        <f>'申込書（リレー種目）'!R56</f>
        <v/>
      </c>
      <c r="C136" s="17" t="str">
        <f>'申込書（リレー種目）'!X56</f>
        <v/>
      </c>
      <c r="D136" s="17" t="str">
        <f>'申込書（リレー種目）'!Y56</f>
        <v/>
      </c>
      <c r="E136" s="17" t="str">
        <f>'申込書（リレー種目）'!Z56</f>
        <v/>
      </c>
      <c r="F136" s="17" t="str">
        <f>'申込書（リレー種目）'!AA56</f>
        <v/>
      </c>
      <c r="G136" s="18" t="str">
        <f>'申込書（リレー種目）'!AB56</f>
        <v/>
      </c>
      <c r="H136" s="18" t="str">
        <f>'申込書（リレー種目）'!AC56</f>
        <v/>
      </c>
      <c r="I136" s="27" t="str">
        <f>'申込書（リレー種目）'!AD56</f>
        <v/>
      </c>
      <c r="N136" s="144" t="str">
        <f t="shared" si="8"/>
        <v/>
      </c>
      <c r="O136" s="144" t="str">
        <f t="shared" si="9"/>
        <v/>
      </c>
      <c r="P136" s="144"/>
      <c r="Q136" s="145" t="str">
        <f t="shared" si="10"/>
        <v/>
      </c>
      <c r="R136" s="145" t="str">
        <f t="shared" si="11"/>
        <v/>
      </c>
      <c r="S136" s="145"/>
    </row>
    <row r="137" spans="1:19">
      <c r="A137" s="17">
        <v>36</v>
      </c>
      <c r="B137" s="17" t="str">
        <f>'申込書（リレー種目）'!R57</f>
        <v/>
      </c>
      <c r="C137" s="17" t="str">
        <f>'申込書（リレー種目）'!X57</f>
        <v/>
      </c>
      <c r="D137" s="17" t="str">
        <f>'申込書（リレー種目）'!Y57</f>
        <v/>
      </c>
      <c r="E137" s="17" t="str">
        <f>'申込書（リレー種目）'!Z57</f>
        <v/>
      </c>
      <c r="F137" s="17" t="str">
        <f>'申込書（リレー種目）'!AA57</f>
        <v/>
      </c>
      <c r="G137" s="18" t="str">
        <f>'申込書（リレー種目）'!AB57</f>
        <v/>
      </c>
      <c r="H137" s="18" t="str">
        <f>'申込書（リレー種目）'!AC57</f>
        <v/>
      </c>
      <c r="I137" s="27" t="str">
        <f>'申込書（リレー種目）'!AD57</f>
        <v/>
      </c>
      <c r="N137" s="144" t="str">
        <f t="shared" si="8"/>
        <v/>
      </c>
      <c r="O137" s="144" t="str">
        <f t="shared" si="9"/>
        <v/>
      </c>
      <c r="P137" s="144"/>
      <c r="Q137" s="145" t="str">
        <f t="shared" si="10"/>
        <v/>
      </c>
      <c r="R137" s="145" t="str">
        <f t="shared" si="11"/>
        <v/>
      </c>
      <c r="S137" s="145"/>
    </row>
    <row r="138" spans="1:19">
      <c r="A138" s="17">
        <v>37</v>
      </c>
      <c r="B138" s="17" t="str">
        <f>'申込書（リレー種目）'!R58</f>
        <v/>
      </c>
      <c r="C138" s="17" t="str">
        <f>'申込書（リレー種目）'!X58</f>
        <v/>
      </c>
      <c r="D138" s="17" t="str">
        <f>'申込書（リレー種目）'!Y58</f>
        <v/>
      </c>
      <c r="E138" s="17" t="str">
        <f>'申込書（リレー種目）'!Z58</f>
        <v/>
      </c>
      <c r="F138" s="17" t="str">
        <f>'申込書（リレー種目）'!AA58</f>
        <v/>
      </c>
      <c r="G138" s="18" t="str">
        <f>'申込書（リレー種目）'!AB58</f>
        <v/>
      </c>
      <c r="H138" s="18" t="str">
        <f>'申込書（リレー種目）'!AC58</f>
        <v/>
      </c>
      <c r="I138" s="27" t="str">
        <f>'申込書（リレー種目）'!AD58</f>
        <v/>
      </c>
      <c r="N138" s="144" t="str">
        <f t="shared" si="8"/>
        <v/>
      </c>
      <c r="O138" s="144" t="str">
        <f t="shared" si="9"/>
        <v/>
      </c>
      <c r="P138" s="144"/>
      <c r="Q138" s="145" t="str">
        <f t="shared" si="10"/>
        <v/>
      </c>
      <c r="R138" s="145" t="str">
        <f t="shared" si="11"/>
        <v/>
      </c>
      <c r="S138" s="145"/>
    </row>
    <row r="139" spans="1:19">
      <c r="A139" s="17">
        <v>38</v>
      </c>
      <c r="B139" s="17" t="str">
        <f>'申込書（リレー種目）'!R59</f>
        <v/>
      </c>
      <c r="C139" s="17" t="str">
        <f>'申込書（リレー種目）'!X59</f>
        <v/>
      </c>
      <c r="D139" s="17" t="str">
        <f>'申込書（リレー種目）'!Y59</f>
        <v/>
      </c>
      <c r="E139" s="17" t="str">
        <f>'申込書（リレー種目）'!Z59</f>
        <v/>
      </c>
      <c r="F139" s="17" t="str">
        <f>'申込書（リレー種目）'!AA59</f>
        <v/>
      </c>
      <c r="G139" s="18" t="str">
        <f>'申込書（リレー種目）'!AB59</f>
        <v/>
      </c>
      <c r="H139" s="18" t="str">
        <f>'申込書（リレー種目）'!AC59</f>
        <v/>
      </c>
      <c r="I139" s="27" t="str">
        <f>'申込書（リレー種目）'!AD59</f>
        <v/>
      </c>
      <c r="N139" s="144" t="str">
        <f t="shared" si="8"/>
        <v/>
      </c>
      <c r="O139" s="144" t="str">
        <f t="shared" si="9"/>
        <v/>
      </c>
      <c r="P139" s="144"/>
      <c r="Q139" s="145" t="str">
        <f t="shared" si="10"/>
        <v/>
      </c>
      <c r="R139" s="145" t="str">
        <f t="shared" si="11"/>
        <v/>
      </c>
      <c r="S139" s="145"/>
    </row>
    <row r="140" spans="1:19">
      <c r="A140" s="17">
        <v>39</v>
      </c>
      <c r="B140" s="17" t="str">
        <f>'申込書（リレー種目）'!R60</f>
        <v/>
      </c>
      <c r="C140" s="17" t="str">
        <f>'申込書（リレー種目）'!X60</f>
        <v/>
      </c>
      <c r="D140" s="17" t="str">
        <f>'申込書（リレー種目）'!Y60</f>
        <v/>
      </c>
      <c r="E140" s="17" t="str">
        <f>'申込書（リレー種目）'!Z60</f>
        <v/>
      </c>
      <c r="F140" s="17" t="str">
        <f>'申込書（リレー種目）'!AA60</f>
        <v/>
      </c>
      <c r="G140" s="18" t="str">
        <f>'申込書（リレー種目）'!AB60</f>
        <v/>
      </c>
      <c r="H140" s="18" t="str">
        <f>'申込書（リレー種目）'!AC60</f>
        <v/>
      </c>
      <c r="I140" s="27" t="str">
        <f>'申込書（リレー種目）'!AD60</f>
        <v/>
      </c>
      <c r="N140" s="144" t="str">
        <f t="shared" si="8"/>
        <v/>
      </c>
      <c r="O140" s="144" t="str">
        <f t="shared" si="9"/>
        <v/>
      </c>
      <c r="P140" s="144"/>
      <c r="Q140" s="145" t="str">
        <f t="shared" si="10"/>
        <v/>
      </c>
      <c r="R140" s="145" t="str">
        <f t="shared" si="11"/>
        <v/>
      </c>
      <c r="S140" s="145"/>
    </row>
    <row r="141" spans="1:19">
      <c r="A141" s="17">
        <v>40</v>
      </c>
      <c r="B141" s="17" t="str">
        <f>'申込書（リレー種目）'!R61</f>
        <v/>
      </c>
      <c r="C141" s="17" t="str">
        <f>'申込書（リレー種目）'!X61</f>
        <v/>
      </c>
      <c r="D141" s="17" t="str">
        <f>'申込書（リレー種目）'!Y61</f>
        <v/>
      </c>
      <c r="E141" s="17" t="str">
        <f>'申込書（リレー種目）'!Z61</f>
        <v/>
      </c>
      <c r="F141" s="17" t="str">
        <f>'申込書（リレー種目）'!AA61</f>
        <v/>
      </c>
      <c r="G141" s="18" t="str">
        <f>'申込書（リレー種目）'!AB61</f>
        <v/>
      </c>
      <c r="H141" s="18" t="str">
        <f>'申込書（リレー種目）'!AC61</f>
        <v/>
      </c>
      <c r="I141" s="27" t="str">
        <f>'申込書（リレー種目）'!AD61</f>
        <v/>
      </c>
      <c r="N141" s="144" t="str">
        <f t="shared" si="8"/>
        <v/>
      </c>
      <c r="O141" s="144" t="str">
        <f t="shared" si="9"/>
        <v/>
      </c>
      <c r="P141" s="144"/>
      <c r="Q141" s="145" t="str">
        <f t="shared" si="10"/>
        <v/>
      </c>
      <c r="R141" s="145" t="str">
        <f t="shared" si="11"/>
        <v/>
      </c>
      <c r="S141" s="145"/>
    </row>
    <row r="142" spans="1:19">
      <c r="A142" s="17">
        <v>41</v>
      </c>
      <c r="B142" s="17" t="str">
        <f>'申込書（リレー種目）'!R62</f>
        <v/>
      </c>
      <c r="C142" s="17" t="str">
        <f>'申込書（リレー種目）'!X62</f>
        <v/>
      </c>
      <c r="D142" s="17" t="str">
        <f>'申込書（リレー種目）'!Y62</f>
        <v/>
      </c>
      <c r="E142" s="17" t="str">
        <f>'申込書（リレー種目）'!Z62</f>
        <v/>
      </c>
      <c r="F142" s="17" t="str">
        <f>'申込書（リレー種目）'!AA62</f>
        <v/>
      </c>
      <c r="G142" s="18" t="str">
        <f>'申込書（リレー種目）'!AB62</f>
        <v/>
      </c>
      <c r="H142" s="18" t="str">
        <f>'申込書（リレー種目）'!AC62</f>
        <v/>
      </c>
      <c r="I142" s="27" t="str">
        <f>'申込書（リレー種目）'!AD62</f>
        <v/>
      </c>
      <c r="N142" s="144" t="str">
        <f t="shared" si="8"/>
        <v/>
      </c>
      <c r="O142" s="144" t="str">
        <f t="shared" si="9"/>
        <v/>
      </c>
      <c r="P142" s="144"/>
      <c r="Q142" s="145" t="str">
        <f t="shared" si="10"/>
        <v/>
      </c>
      <c r="R142" s="145" t="str">
        <f t="shared" si="11"/>
        <v/>
      </c>
      <c r="S142" s="145"/>
    </row>
    <row r="143" spans="1:19">
      <c r="A143" s="17">
        <v>42</v>
      </c>
      <c r="B143" s="17" t="str">
        <f>'申込書（リレー種目）'!R63</f>
        <v/>
      </c>
      <c r="C143" s="17" t="str">
        <f>'申込書（リレー種目）'!X63</f>
        <v/>
      </c>
      <c r="D143" s="17" t="str">
        <f>'申込書（リレー種目）'!Y63</f>
        <v/>
      </c>
      <c r="E143" s="17" t="str">
        <f>'申込書（リレー種目）'!Z63</f>
        <v/>
      </c>
      <c r="F143" s="17" t="str">
        <f>'申込書（リレー種目）'!AA63</f>
        <v/>
      </c>
      <c r="G143" s="18" t="str">
        <f>'申込書（リレー種目）'!AB63</f>
        <v/>
      </c>
      <c r="H143" s="18" t="str">
        <f>'申込書（リレー種目）'!AC63</f>
        <v/>
      </c>
      <c r="I143" s="27" t="str">
        <f>'申込書（リレー種目）'!AD63</f>
        <v/>
      </c>
      <c r="N143" s="144" t="str">
        <f t="shared" si="8"/>
        <v/>
      </c>
      <c r="O143" s="144" t="str">
        <f t="shared" si="9"/>
        <v/>
      </c>
      <c r="P143" s="144"/>
      <c r="Q143" s="145" t="str">
        <f t="shared" si="10"/>
        <v/>
      </c>
      <c r="R143" s="145" t="str">
        <f t="shared" si="11"/>
        <v/>
      </c>
      <c r="S143" s="145"/>
    </row>
    <row r="144" spans="1:19">
      <c r="A144" s="17">
        <v>43</v>
      </c>
      <c r="B144" s="17" t="str">
        <f>'申込書（リレー種目）'!R64</f>
        <v/>
      </c>
      <c r="C144" s="17" t="str">
        <f>'申込書（リレー種目）'!X64</f>
        <v/>
      </c>
      <c r="D144" s="17" t="str">
        <f>'申込書（リレー種目）'!Y64</f>
        <v/>
      </c>
      <c r="E144" s="17" t="str">
        <f>'申込書（リレー種目）'!Z64</f>
        <v/>
      </c>
      <c r="F144" s="17" t="str">
        <f>'申込書（リレー種目）'!AA64</f>
        <v/>
      </c>
      <c r="G144" s="18" t="str">
        <f>'申込書（リレー種目）'!AB64</f>
        <v/>
      </c>
      <c r="H144" s="18" t="str">
        <f>'申込書（リレー種目）'!AC64</f>
        <v/>
      </c>
      <c r="I144" s="27" t="str">
        <f>'申込書（リレー種目）'!AD64</f>
        <v/>
      </c>
      <c r="N144" s="144" t="str">
        <f t="shared" si="8"/>
        <v/>
      </c>
      <c r="O144" s="144" t="str">
        <f t="shared" si="9"/>
        <v/>
      </c>
      <c r="P144" s="144"/>
      <c r="Q144" s="145" t="str">
        <f t="shared" si="10"/>
        <v/>
      </c>
      <c r="R144" s="145" t="str">
        <f t="shared" si="11"/>
        <v/>
      </c>
      <c r="S144" s="145"/>
    </row>
    <row r="145" spans="1:19">
      <c r="A145" s="17">
        <v>44</v>
      </c>
      <c r="B145" s="17" t="str">
        <f>'申込書（リレー種目）'!R65</f>
        <v/>
      </c>
      <c r="C145" s="17" t="str">
        <f>'申込書（リレー種目）'!X65</f>
        <v/>
      </c>
      <c r="D145" s="17" t="str">
        <f>'申込書（リレー種目）'!Y65</f>
        <v/>
      </c>
      <c r="E145" s="17" t="str">
        <f>'申込書（リレー種目）'!Z65</f>
        <v/>
      </c>
      <c r="F145" s="17" t="str">
        <f>'申込書（リレー種目）'!AA65</f>
        <v/>
      </c>
      <c r="G145" s="18" t="str">
        <f>'申込書（リレー種目）'!AB65</f>
        <v/>
      </c>
      <c r="H145" s="18" t="str">
        <f>'申込書（リレー種目）'!AC65</f>
        <v/>
      </c>
      <c r="I145" s="27" t="str">
        <f>'申込書（リレー種目）'!AD65</f>
        <v/>
      </c>
      <c r="N145" s="144" t="str">
        <f t="shared" si="8"/>
        <v/>
      </c>
      <c r="O145" s="144" t="str">
        <f t="shared" si="9"/>
        <v/>
      </c>
      <c r="P145" s="144"/>
      <c r="Q145" s="145" t="str">
        <f t="shared" si="10"/>
        <v/>
      </c>
      <c r="R145" s="145" t="str">
        <f t="shared" si="11"/>
        <v/>
      </c>
      <c r="S145" s="145"/>
    </row>
    <row r="146" spans="1:19">
      <c r="A146" s="17">
        <v>45</v>
      </c>
      <c r="B146" s="17" t="str">
        <f>'申込書（リレー種目）'!R66</f>
        <v/>
      </c>
      <c r="C146" s="17" t="str">
        <f>'申込書（リレー種目）'!X66</f>
        <v/>
      </c>
      <c r="D146" s="17" t="str">
        <f>'申込書（リレー種目）'!Y66</f>
        <v/>
      </c>
      <c r="E146" s="17" t="str">
        <f>'申込書（リレー種目）'!Z66</f>
        <v/>
      </c>
      <c r="F146" s="17" t="str">
        <f>'申込書（リレー種目）'!AA66</f>
        <v/>
      </c>
      <c r="G146" s="18" t="str">
        <f>'申込書（リレー種目）'!AB66</f>
        <v/>
      </c>
      <c r="H146" s="18" t="str">
        <f>'申込書（リレー種目）'!AC66</f>
        <v/>
      </c>
      <c r="I146" s="27" t="str">
        <f>'申込書（リレー種目）'!AD66</f>
        <v/>
      </c>
      <c r="N146" s="144" t="str">
        <f t="shared" si="8"/>
        <v/>
      </c>
      <c r="O146" s="144" t="str">
        <f t="shared" si="9"/>
        <v/>
      </c>
      <c r="P146" s="144"/>
      <c r="Q146" s="145" t="str">
        <f t="shared" si="10"/>
        <v/>
      </c>
      <c r="R146" s="145" t="str">
        <f t="shared" si="11"/>
        <v/>
      </c>
      <c r="S146" s="145"/>
    </row>
    <row r="147" spans="1:19">
      <c r="A147" s="17">
        <v>46</v>
      </c>
      <c r="B147" s="17" t="str">
        <f>'申込書（リレー種目）'!R67</f>
        <v/>
      </c>
      <c r="C147" s="17" t="str">
        <f>'申込書（リレー種目）'!X67</f>
        <v/>
      </c>
      <c r="D147" s="17" t="str">
        <f>'申込書（リレー種目）'!Y67</f>
        <v/>
      </c>
      <c r="E147" s="17" t="str">
        <f>'申込書（リレー種目）'!Z67</f>
        <v/>
      </c>
      <c r="F147" s="17" t="str">
        <f>'申込書（リレー種目）'!AA67</f>
        <v/>
      </c>
      <c r="G147" s="18" t="str">
        <f>'申込書（リレー種目）'!AB67</f>
        <v/>
      </c>
      <c r="H147" s="18" t="str">
        <f>'申込書（リレー種目）'!AC67</f>
        <v/>
      </c>
      <c r="I147" s="27" t="str">
        <f>'申込書（リレー種目）'!AD67</f>
        <v/>
      </c>
      <c r="N147" s="144" t="str">
        <f t="shared" si="8"/>
        <v/>
      </c>
      <c r="O147" s="144" t="str">
        <f t="shared" si="9"/>
        <v/>
      </c>
      <c r="P147" s="144"/>
      <c r="Q147" s="145" t="str">
        <f t="shared" si="10"/>
        <v/>
      </c>
      <c r="R147" s="145" t="str">
        <f t="shared" si="11"/>
        <v/>
      </c>
      <c r="S147" s="145"/>
    </row>
    <row r="148" spans="1:19">
      <c r="A148" s="17">
        <v>47</v>
      </c>
      <c r="B148" s="17" t="str">
        <f>'申込書（リレー種目）'!R68</f>
        <v/>
      </c>
      <c r="C148" s="17" t="str">
        <f>'申込書（リレー種目）'!X68</f>
        <v/>
      </c>
      <c r="D148" s="17" t="str">
        <f>'申込書（リレー種目）'!Y68</f>
        <v/>
      </c>
      <c r="E148" s="17" t="str">
        <f>'申込書（リレー種目）'!Z68</f>
        <v/>
      </c>
      <c r="F148" s="17" t="str">
        <f>'申込書（リレー種目）'!AA68</f>
        <v/>
      </c>
      <c r="G148" s="18" t="str">
        <f>'申込書（リレー種目）'!AB68</f>
        <v/>
      </c>
      <c r="H148" s="18" t="str">
        <f>'申込書（リレー種目）'!AC68</f>
        <v/>
      </c>
      <c r="I148" s="27" t="str">
        <f>'申込書（リレー種目）'!AD68</f>
        <v/>
      </c>
      <c r="N148" s="144" t="str">
        <f t="shared" si="8"/>
        <v/>
      </c>
      <c r="O148" s="144" t="str">
        <f t="shared" si="9"/>
        <v/>
      </c>
      <c r="P148" s="144"/>
      <c r="Q148" s="145" t="str">
        <f t="shared" si="10"/>
        <v/>
      </c>
      <c r="R148" s="145" t="str">
        <f t="shared" si="11"/>
        <v/>
      </c>
      <c r="S148" s="145"/>
    </row>
    <row r="149" spans="1:19">
      <c r="A149" s="17">
        <v>48</v>
      </c>
      <c r="B149" s="17" t="str">
        <f>'申込書（リレー種目）'!R69</f>
        <v/>
      </c>
      <c r="C149" s="17" t="str">
        <f>'申込書（リレー種目）'!X69</f>
        <v/>
      </c>
      <c r="D149" s="17" t="str">
        <f>'申込書（リレー種目）'!Y69</f>
        <v/>
      </c>
      <c r="E149" s="17" t="str">
        <f>'申込書（リレー種目）'!Z69</f>
        <v/>
      </c>
      <c r="F149" s="17" t="str">
        <f>'申込書（リレー種目）'!AA69</f>
        <v/>
      </c>
      <c r="G149" s="18" t="str">
        <f>'申込書（リレー種目）'!AB69</f>
        <v/>
      </c>
      <c r="H149" s="18" t="str">
        <f>'申込書（リレー種目）'!AC69</f>
        <v/>
      </c>
      <c r="I149" s="27" t="str">
        <f>'申込書（リレー種目）'!AD69</f>
        <v/>
      </c>
      <c r="N149" s="144" t="str">
        <f t="shared" si="8"/>
        <v/>
      </c>
      <c r="O149" s="144" t="str">
        <f t="shared" si="9"/>
        <v/>
      </c>
      <c r="P149" s="144"/>
      <c r="Q149" s="145" t="str">
        <f t="shared" si="10"/>
        <v/>
      </c>
      <c r="R149" s="145" t="str">
        <f t="shared" si="11"/>
        <v/>
      </c>
      <c r="S149" s="145"/>
    </row>
  </sheetData>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17</vt:i4>
      </vt:variant>
    </vt:vector>
  </HeadingPairs>
  <TitlesOfParts>
    <vt:vector size="27" baseType="lpstr">
      <vt:lpstr>基礎データ</vt:lpstr>
      <vt:lpstr>申込書（個人種目）</vt:lpstr>
      <vt:lpstr>申込書（リレー種目）</vt:lpstr>
      <vt:lpstr>参加料受領書</vt:lpstr>
      <vt:lpstr>自由シート</vt:lpstr>
      <vt:lpstr>(種目・作業用)</vt:lpstr>
      <vt:lpstr>(種目一覧)</vt:lpstr>
      <vt:lpstr>(種目資料・作業用)</vt:lpstr>
      <vt:lpstr>kyougisha転記用</vt:lpstr>
      <vt:lpstr>relay転記用</vt:lpstr>
      <vt:lpstr>gakunen1</vt:lpstr>
      <vt:lpstr>gakunen2</vt:lpstr>
      <vt:lpstr>gender1</vt:lpstr>
      <vt:lpstr>prefec1</vt:lpstr>
      <vt:lpstr>prefec2</vt:lpstr>
      <vt:lpstr>基礎データ!Print_Area</vt:lpstr>
      <vt:lpstr>参加料受領書!Print_Area</vt:lpstr>
      <vt:lpstr>'申込書（リレー種目）'!Print_Area</vt:lpstr>
      <vt:lpstr>'申込書（個人種目）'!Print_Area</vt:lpstr>
      <vt:lpstr>shozoku1</vt:lpstr>
      <vt:lpstr>shubetsu1</vt:lpstr>
      <vt:lpstr>shubetsu2</vt:lpstr>
      <vt:lpstr>shumoku1</vt:lpstr>
      <vt:lpstr>shumoku2</vt:lpstr>
      <vt:lpstr>team2</vt:lpstr>
      <vt:lpstr>女</vt:lpstr>
      <vt:lpstr>男</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YRK14</dc:creator>
  <cp:lastModifiedBy>MSATO</cp:lastModifiedBy>
  <cp:lastPrinted>2018-03-14T07:55:58Z</cp:lastPrinted>
  <dcterms:created xsi:type="dcterms:W3CDTF">2015-11-12T01:11:30Z</dcterms:created>
  <dcterms:modified xsi:type="dcterms:W3CDTF">2018-03-14T07:58:57Z</dcterms:modified>
</cp:coreProperties>
</file>