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01　長距離記録会\2018(H30)\第55回1124\"/>
    </mc:Choice>
  </mc:AlternateContent>
  <workbookProtection workbookPassword="DFF3" lockStructure="1"/>
  <bookViews>
    <workbookView xWindow="0" yWindow="0" windowWidth="10110" windowHeight="7560" tabRatio="711"/>
  </bookViews>
  <sheets>
    <sheet name="基礎データ（最初に入力してください）" sheetId="30" r:id="rId1"/>
    <sheet name="参加申込書" sheetId="1" r:id="rId2"/>
    <sheet name="参加料計算書" sheetId="28" r:id="rId3"/>
    <sheet name="(種目・作業用)" sheetId="2" state="hidden" r:id="rId4"/>
    <sheet name="(種目資料・作業用)" sheetId="6" state="hidden" r:id="rId5"/>
    <sheet name="(所属・作業用)" sheetId="3" state="hidden" r:id="rId6"/>
    <sheet name="kyougisha転記用" sheetId="4" state="hidden" r:id="rId7"/>
    <sheet name="自由シート" sheetId="31" r:id="rId8"/>
  </sheets>
  <definedNames>
    <definedName name="_ken1">参加申込書!$AJ$99:$AJ$146</definedName>
    <definedName name="gakunen1">参加申込書!$E$100:$E$110</definedName>
    <definedName name="gakunen2">#REF!</definedName>
    <definedName name="gender1">参加申込書!$F$100:$F$101</definedName>
    <definedName name="kubun">参加申込書!$G$110:$G$112</definedName>
    <definedName name="_xlnm.Print_Area" localSheetId="1">参加申込書!$A$1:$Q$60</definedName>
    <definedName name="_xlnm.Print_Area" localSheetId="2">参加料計算書!$A$1:$M$12</definedName>
    <definedName name="shubetsu1">参加申込書!$AE$99:$AE$103</definedName>
    <definedName name="shubetsu2">#REF!</definedName>
    <definedName name="shumoku1">参加申込書!$G$100:$G$106</definedName>
    <definedName name="shumoku2">#REF!</definedName>
    <definedName name="team2">#REF!</definedName>
  </definedNames>
  <calcPr calcId="152511"/>
</workbook>
</file>

<file path=xl/calcChain.xml><?xml version="1.0" encoding="utf-8"?>
<calcChain xmlns="http://schemas.openxmlformats.org/spreadsheetml/2006/main">
  <c r="J16" i="4" l="1"/>
  <c r="N34" i="1" l="1"/>
  <c r="N33" i="1"/>
  <c r="C58" i="1"/>
  <c r="H60" i="1"/>
  <c r="G59" i="1"/>
  <c r="AL51" i="1"/>
  <c r="AG51" i="1"/>
  <c r="I31" i="4" s="1"/>
  <c r="AB51" i="1"/>
  <c r="V51" i="1"/>
  <c r="W51" i="1" s="1"/>
  <c r="U51" i="1"/>
  <c r="AL50" i="1"/>
  <c r="AG50" i="1"/>
  <c r="AB50" i="1"/>
  <c r="AI50" i="1" s="1"/>
  <c r="Z50" i="1"/>
  <c r="V50" i="1"/>
  <c r="Y50" i="1" s="1"/>
  <c r="U50" i="1"/>
  <c r="AL49" i="1"/>
  <c r="AG49" i="1"/>
  <c r="AC49" i="1"/>
  <c r="AB49" i="1"/>
  <c r="AF49" i="1" s="1"/>
  <c r="V49" i="1"/>
  <c r="Y49" i="1" s="1"/>
  <c r="U49" i="1"/>
  <c r="Z49" i="1" s="1"/>
  <c r="AL48" i="1"/>
  <c r="AG48" i="1"/>
  <c r="AB48" i="1"/>
  <c r="AF48" i="1" s="1"/>
  <c r="V48" i="1"/>
  <c r="X48" i="1" s="1"/>
  <c r="U48" i="1"/>
  <c r="Z48" i="1" s="1"/>
  <c r="AL47" i="1"/>
  <c r="AG47" i="1"/>
  <c r="AE47" i="1"/>
  <c r="AB47" i="1"/>
  <c r="AF47" i="1" s="1"/>
  <c r="V47" i="1"/>
  <c r="W47" i="1" s="1"/>
  <c r="U47" i="1"/>
  <c r="Z47" i="1" s="1"/>
  <c r="AL46" i="1"/>
  <c r="AG46" i="1"/>
  <c r="AB46" i="1"/>
  <c r="AI46" i="1" s="1"/>
  <c r="V46" i="1"/>
  <c r="W46" i="1" s="1"/>
  <c r="U46" i="1"/>
  <c r="Z46" i="1" s="1"/>
  <c r="AL45" i="1"/>
  <c r="AG45" i="1"/>
  <c r="AB45" i="1"/>
  <c r="AC45" i="1" s="1"/>
  <c r="V45" i="1"/>
  <c r="Y45" i="1" s="1"/>
  <c r="U45" i="1"/>
  <c r="Z45" i="1" s="1"/>
  <c r="AL44" i="1"/>
  <c r="AG44" i="1"/>
  <c r="AB44" i="1"/>
  <c r="AF44" i="1" s="1"/>
  <c r="V44" i="1"/>
  <c r="X44" i="1" s="1"/>
  <c r="U44" i="1"/>
  <c r="Z44" i="1" s="1"/>
  <c r="AL43" i="1"/>
  <c r="AG43" i="1"/>
  <c r="AB43" i="1"/>
  <c r="AE43" i="1" s="1"/>
  <c r="V43" i="1"/>
  <c r="W43" i="1" s="1"/>
  <c r="U43" i="1"/>
  <c r="Z43" i="1" s="1"/>
  <c r="AL42" i="1"/>
  <c r="AG42" i="1"/>
  <c r="AB42" i="1"/>
  <c r="AI42" i="1" s="1"/>
  <c r="V42" i="1"/>
  <c r="X42" i="1" s="1"/>
  <c r="U42" i="1"/>
  <c r="Z42" i="1" s="1"/>
  <c r="AL41" i="1"/>
  <c r="AG41" i="1"/>
  <c r="AB41" i="1"/>
  <c r="AC41" i="1" s="1"/>
  <c r="V41" i="1"/>
  <c r="Y41" i="1" s="1"/>
  <c r="U41" i="1"/>
  <c r="Z41" i="1" s="1"/>
  <c r="AL40" i="1"/>
  <c r="AG40" i="1"/>
  <c r="AB40" i="1"/>
  <c r="AE40" i="1" s="1"/>
  <c r="V40" i="1"/>
  <c r="Y40" i="1" s="1"/>
  <c r="U40" i="1"/>
  <c r="Z40" i="1" s="1"/>
  <c r="AL39" i="1"/>
  <c r="AG39" i="1"/>
  <c r="AB39" i="1"/>
  <c r="AD39" i="1" s="1"/>
  <c r="V39" i="1"/>
  <c r="Y39" i="1" s="1"/>
  <c r="U39" i="1"/>
  <c r="Z39" i="1" s="1"/>
  <c r="AL38" i="1"/>
  <c r="AG38" i="1"/>
  <c r="AB38" i="1"/>
  <c r="AC38" i="1" s="1"/>
  <c r="V38" i="1"/>
  <c r="W38" i="1" s="1"/>
  <c r="U38" i="1"/>
  <c r="Z38" i="1" s="1"/>
  <c r="AL37" i="1"/>
  <c r="AG37" i="1"/>
  <c r="AB37" i="1"/>
  <c r="AE37" i="1" s="1"/>
  <c r="V37" i="1"/>
  <c r="W37" i="1" s="1"/>
  <c r="U37" i="1"/>
  <c r="Z37" i="1" s="1"/>
  <c r="AF34" i="1"/>
  <c r="AA50" i="1" l="1"/>
  <c r="AA49" i="1"/>
  <c r="AD49" i="1"/>
  <c r="AI49" i="1"/>
  <c r="X50" i="1"/>
  <c r="AD47" i="1"/>
  <c r="Y51" i="1"/>
  <c r="AA51" i="1" s="1"/>
  <c r="C31" i="4" s="1"/>
  <c r="AI51" i="1"/>
  <c r="D31" i="4"/>
  <c r="Z51" i="1"/>
  <c r="B31" i="4"/>
  <c r="AE49" i="1"/>
  <c r="AC42" i="1"/>
  <c r="W42" i="1"/>
  <c r="AE48" i="1"/>
  <c r="Y42" i="1"/>
  <c r="AC47" i="1"/>
  <c r="AI47" i="1"/>
  <c r="W48" i="1"/>
  <c r="X51" i="1"/>
  <c r="AD40" i="1"/>
  <c r="AD43" i="1"/>
  <c r="AA42" i="1"/>
  <c r="AA45" i="1"/>
  <c r="Y38" i="1"/>
  <c r="AA38" i="1" s="1"/>
  <c r="X41" i="1"/>
  <c r="AI43" i="1"/>
  <c r="W44" i="1"/>
  <c r="AD44" i="1"/>
  <c r="X45" i="1"/>
  <c r="X46" i="1"/>
  <c r="AI48" i="1"/>
  <c r="W49" i="1"/>
  <c r="X37" i="1"/>
  <c r="AA40" i="1"/>
  <c r="Y37" i="1"/>
  <c r="AA37" i="1" s="1"/>
  <c r="AC39" i="1"/>
  <c r="AI39" i="1"/>
  <c r="W40" i="1"/>
  <c r="AC43" i="1"/>
  <c r="AE44" i="1"/>
  <c r="Y46" i="1"/>
  <c r="AA46" i="1" s="1"/>
  <c r="AD48" i="1"/>
  <c r="AE51" i="1"/>
  <c r="G31" i="4" s="1"/>
  <c r="X38" i="1"/>
  <c r="AE39" i="1"/>
  <c r="AC40" i="1"/>
  <c r="AI40" i="1"/>
  <c r="W41" i="1"/>
  <c r="AC44" i="1"/>
  <c r="AI44" i="1"/>
  <c r="W45" i="1"/>
  <c r="AC46" i="1"/>
  <c r="AA41" i="1"/>
  <c r="AA39" i="1"/>
  <c r="AF45" i="1"/>
  <c r="AC37" i="1"/>
  <c r="AD38" i="1"/>
  <c r="AI38" i="1"/>
  <c r="W39" i="1"/>
  <c r="X40" i="1"/>
  <c r="AD37" i="1"/>
  <c r="AI37" i="1"/>
  <c r="AE38" i="1"/>
  <c r="X39" i="1"/>
  <c r="AD41" i="1"/>
  <c r="AI41" i="1"/>
  <c r="AE42" i="1"/>
  <c r="X43" i="1"/>
  <c r="Y44" i="1"/>
  <c r="AA44" i="1" s="1"/>
  <c r="AD45" i="1"/>
  <c r="AI45" i="1"/>
  <c r="AE46" i="1"/>
  <c r="X47" i="1"/>
  <c r="Y48" i="1"/>
  <c r="AA48" i="1" s="1"/>
  <c r="AC48" i="1"/>
  <c r="W50" i="1"/>
  <c r="AE50" i="1"/>
  <c r="AF51" i="1"/>
  <c r="H31" i="4" s="1"/>
  <c r="AE41" i="1"/>
  <c r="Y43" i="1"/>
  <c r="AA43" i="1" s="1"/>
  <c r="AE45" i="1"/>
  <c r="AF46" i="1"/>
  <c r="Y47" i="1"/>
  <c r="AA47" i="1" s="1"/>
  <c r="AF50" i="1"/>
  <c r="AC51" i="1"/>
  <c r="E31" i="4" s="1"/>
  <c r="X49" i="1"/>
  <c r="AC50" i="1"/>
  <c r="AD51" i="1"/>
  <c r="F31" i="4" s="1"/>
  <c r="AD42" i="1"/>
  <c r="AD46" i="1"/>
  <c r="AD50" i="1"/>
  <c r="O22" i="1"/>
  <c r="O52" i="1" s="1"/>
  <c r="D12" i="30" l="1"/>
  <c r="H10" i="28" s="1"/>
  <c r="G29" i="1"/>
  <c r="H30" i="1"/>
  <c r="C4" i="1" l="1"/>
  <c r="C34" i="1" s="1"/>
  <c r="N4" i="1"/>
  <c r="N3" i="1"/>
  <c r="C3" i="1"/>
  <c r="C33" i="1" s="1"/>
  <c r="AB34" i="1" s="1"/>
  <c r="C12" i="30"/>
  <c r="H9" i="28" s="1"/>
  <c r="I30" i="4" l="1"/>
  <c r="I29" i="4"/>
  <c r="I28" i="4"/>
  <c r="I27" i="4"/>
  <c r="I26" i="4"/>
  <c r="I25" i="4"/>
  <c r="I24" i="4"/>
  <c r="I23" i="4"/>
  <c r="I22" i="4"/>
  <c r="I21" i="4"/>
  <c r="I20" i="4"/>
  <c r="I19" i="4"/>
  <c r="I18" i="4"/>
  <c r="I17" i="4"/>
  <c r="AG21" i="1"/>
  <c r="I16" i="4" s="1"/>
  <c r="AG20" i="1"/>
  <c r="I15" i="4" s="1"/>
  <c r="AG19" i="1"/>
  <c r="I14" i="4" s="1"/>
  <c r="AG18" i="1"/>
  <c r="I13" i="4" s="1"/>
  <c r="AG17" i="1"/>
  <c r="I12" i="4" s="1"/>
  <c r="AG16" i="1"/>
  <c r="I11" i="4" s="1"/>
  <c r="AG15" i="1"/>
  <c r="I10" i="4" s="1"/>
  <c r="AG14" i="1"/>
  <c r="I9" i="4" s="1"/>
  <c r="AG13" i="1"/>
  <c r="I8" i="4" s="1"/>
  <c r="AG12" i="1"/>
  <c r="I7" i="4" s="1"/>
  <c r="AG11" i="1"/>
  <c r="I6" i="4" s="1"/>
  <c r="AG10" i="1"/>
  <c r="I5" i="4" s="1"/>
  <c r="AG9" i="1"/>
  <c r="I4" i="4" s="1"/>
  <c r="AG8" i="1"/>
  <c r="I3" i="4" s="1"/>
  <c r="AG7" i="1"/>
  <c r="I2" i="4" s="1"/>
  <c r="D4" i="28"/>
  <c r="D3" i="28"/>
  <c r="K10" i="28"/>
  <c r="K9" i="28"/>
  <c r="AL13" i="1"/>
  <c r="AL14" i="1"/>
  <c r="AL15" i="1"/>
  <c r="AL16" i="1"/>
  <c r="AL17" i="1"/>
  <c r="AL18" i="1"/>
  <c r="AL19" i="1"/>
  <c r="AL20" i="1"/>
  <c r="AL21" i="1"/>
  <c r="AL12" i="1"/>
  <c r="AL11" i="1"/>
  <c r="AL10" i="1"/>
  <c r="AL9" i="1"/>
  <c r="AL8" i="1"/>
  <c r="AL7" i="1"/>
  <c r="AB4" i="1"/>
  <c r="A31" i="1"/>
  <c r="H30" i="4"/>
  <c r="B30" i="4"/>
  <c r="H27" i="4"/>
  <c r="B27" i="4"/>
  <c r="H25" i="4"/>
  <c r="B25" i="4"/>
  <c r="F24" i="4"/>
  <c r="D22" i="4"/>
  <c r="F21" i="4"/>
  <c r="F19" i="4"/>
  <c r="E17" i="4"/>
  <c r="AB21" i="1"/>
  <c r="V21" i="1"/>
  <c r="U21" i="1"/>
  <c r="B16" i="4" s="1"/>
  <c r="AB20" i="1"/>
  <c r="AI20" i="1" s="1"/>
  <c r="V20" i="1"/>
  <c r="X20" i="1" s="1"/>
  <c r="U20" i="1"/>
  <c r="B15" i="4" s="1"/>
  <c r="AB19" i="1"/>
  <c r="AC19" i="1" s="1"/>
  <c r="E14" i="4" s="1"/>
  <c r="V19" i="1"/>
  <c r="X19" i="1" s="1"/>
  <c r="U19" i="1"/>
  <c r="B14" i="4" s="1"/>
  <c r="AB18" i="1"/>
  <c r="AI18" i="1" s="1"/>
  <c r="V18" i="1"/>
  <c r="U18" i="1"/>
  <c r="AB17" i="1"/>
  <c r="AF17" i="1" s="1"/>
  <c r="H12" i="4" s="1"/>
  <c r="V17" i="1"/>
  <c r="W17" i="1" s="1"/>
  <c r="U17" i="1"/>
  <c r="Z17" i="1" s="1"/>
  <c r="AB16" i="1"/>
  <c r="AE16" i="1" s="1"/>
  <c r="G11" i="4" s="1"/>
  <c r="V16" i="1"/>
  <c r="Y16" i="1" s="1"/>
  <c r="U16" i="1"/>
  <c r="AB15" i="1"/>
  <c r="AE15" i="1" s="1"/>
  <c r="G10" i="4" s="1"/>
  <c r="V15" i="1"/>
  <c r="W15" i="1" s="1"/>
  <c r="U15" i="1"/>
  <c r="B10" i="4" s="1"/>
  <c r="AB14" i="1"/>
  <c r="AI14" i="1" s="1"/>
  <c r="V14" i="1"/>
  <c r="X14" i="1" s="1"/>
  <c r="U14" i="1"/>
  <c r="Z14" i="1" s="1"/>
  <c r="AB13" i="1"/>
  <c r="D8" i="4" s="1"/>
  <c r="V13" i="1"/>
  <c r="W13" i="1" s="1"/>
  <c r="U13" i="1"/>
  <c r="B8" i="4" s="1"/>
  <c r="AB12" i="1"/>
  <c r="AI12" i="1" s="1"/>
  <c r="V12" i="1"/>
  <c r="W12" i="1" s="1"/>
  <c r="U12" i="1"/>
  <c r="Z12" i="1" s="1"/>
  <c r="AB11" i="1"/>
  <c r="V11" i="1"/>
  <c r="X11" i="1" s="1"/>
  <c r="U11" i="1"/>
  <c r="B6" i="4" s="1"/>
  <c r="AB10" i="1"/>
  <c r="V10" i="1"/>
  <c r="Y10" i="1" s="1"/>
  <c r="U10" i="1"/>
  <c r="B5" i="4" s="1"/>
  <c r="AB9" i="1"/>
  <c r="AE9" i="1" s="1"/>
  <c r="G4" i="4" s="1"/>
  <c r="V9" i="1"/>
  <c r="Y9" i="1" s="1"/>
  <c r="U9" i="1"/>
  <c r="Z9" i="1" s="1"/>
  <c r="AB8" i="1"/>
  <c r="AI8" i="1" s="1"/>
  <c r="V8" i="1"/>
  <c r="U8" i="1"/>
  <c r="Z8" i="1" s="1"/>
  <c r="V7" i="1"/>
  <c r="W7" i="1" s="1"/>
  <c r="U7" i="1"/>
  <c r="B2" i="4" s="1"/>
  <c r="AF4" i="1"/>
  <c r="J31" i="4"/>
  <c r="J30" i="4"/>
  <c r="J29" i="4"/>
  <c r="J28" i="4"/>
  <c r="J27" i="4"/>
  <c r="J26" i="4"/>
  <c r="J25" i="4"/>
  <c r="J24" i="4"/>
  <c r="J23" i="4"/>
  <c r="J22" i="4"/>
  <c r="J21" i="4"/>
  <c r="J20" i="4"/>
  <c r="J19" i="4"/>
  <c r="J18" i="4"/>
  <c r="J17" i="4"/>
  <c r="J15" i="4"/>
  <c r="J14" i="4"/>
  <c r="J13" i="4"/>
  <c r="J12" i="4"/>
  <c r="J11" i="4"/>
  <c r="J10" i="4"/>
  <c r="J9" i="4"/>
  <c r="J8" i="4"/>
  <c r="J7" i="4"/>
  <c r="J6" i="4"/>
  <c r="J5" i="4"/>
  <c r="J4" i="4"/>
  <c r="J3" i="4"/>
  <c r="J2" i="4"/>
  <c r="AB7" i="1"/>
  <c r="AI7" i="1" s="1"/>
  <c r="X18" i="1"/>
  <c r="B28" i="4"/>
  <c r="B9" i="4"/>
  <c r="E25" i="4"/>
  <c r="E29" i="4"/>
  <c r="E22" i="4"/>
  <c r="D14" i="4"/>
  <c r="D25" i="4"/>
  <c r="E18" i="4"/>
  <c r="F22" i="4"/>
  <c r="G25" i="4"/>
  <c r="F25" i="4"/>
  <c r="E27" i="4"/>
  <c r="Y13" i="1" l="1"/>
  <c r="AD21" i="1"/>
  <c r="F16" i="4" s="1"/>
  <c r="D16" i="4"/>
  <c r="AD14" i="1"/>
  <c r="F9" i="4" s="1"/>
  <c r="Y15" i="1"/>
  <c r="D13" i="4"/>
  <c r="AI17" i="1"/>
  <c r="AF38" i="1"/>
  <c r="H18" i="4" s="1"/>
  <c r="AF40" i="1"/>
  <c r="H20" i="4" s="1"/>
  <c r="AF37" i="1"/>
  <c r="H17" i="4" s="1"/>
  <c r="AF39" i="1"/>
  <c r="H19" i="4" s="1"/>
  <c r="AF42" i="1"/>
  <c r="H22" i="4" s="1"/>
  <c r="AF43" i="1"/>
  <c r="H23" i="4" s="1"/>
  <c r="AF41" i="1"/>
  <c r="H21" i="4" s="1"/>
  <c r="AC10" i="1"/>
  <c r="E5" i="4" s="1"/>
  <c r="D4" i="4"/>
  <c r="B22" i="4"/>
  <c r="F28" i="4"/>
  <c r="AC21" i="1"/>
  <c r="E16" i="4" s="1"/>
  <c r="X15" i="1"/>
  <c r="AD17" i="1"/>
  <c r="F12" i="4" s="1"/>
  <c r="AC16" i="1"/>
  <c r="E11" i="4" s="1"/>
  <c r="D3" i="4"/>
  <c r="D12" i="4"/>
  <c r="AD10" i="1"/>
  <c r="F5" i="4" s="1"/>
  <c r="AI21" i="1"/>
  <c r="AI16" i="1"/>
  <c r="AD19" i="1"/>
  <c r="F14" i="4" s="1"/>
  <c r="Z15" i="1"/>
  <c r="AA15" i="1" s="1"/>
  <c r="C10" i="4" s="1"/>
  <c r="AD16" i="1"/>
  <c r="F11" i="4" s="1"/>
  <c r="H24" i="4"/>
  <c r="D30" i="4"/>
  <c r="C17" i="4"/>
  <c r="AF16" i="1"/>
  <c r="H11" i="4" s="1"/>
  <c r="B12" i="4"/>
  <c r="F30" i="4"/>
  <c r="AF21" i="1"/>
  <c r="H16" i="4" s="1"/>
  <c r="AE17" i="1"/>
  <c r="G12" i="4" s="1"/>
  <c r="D11" i="4"/>
  <c r="C22" i="4"/>
  <c r="G28" i="4"/>
  <c r="E19" i="4"/>
  <c r="D24" i="4"/>
  <c r="B17" i="4"/>
  <c r="B7" i="4"/>
  <c r="AE8" i="1"/>
  <c r="G3" i="4" s="1"/>
  <c r="AF19" i="1"/>
  <c r="H14" i="4" s="1"/>
  <c r="G24" i="4"/>
  <c r="B19" i="4"/>
  <c r="X13" i="1"/>
  <c r="D20" i="4"/>
  <c r="D28" i="4"/>
  <c r="D21" i="4"/>
  <c r="AC17" i="1"/>
  <c r="E12" i="4" s="1"/>
  <c r="Z20" i="1"/>
  <c r="E24" i="4"/>
  <c r="G30" i="4"/>
  <c r="AI19" i="1"/>
  <c r="E30" i="4"/>
  <c r="E21" i="4"/>
  <c r="AE19" i="1"/>
  <c r="G14" i="4" s="1"/>
  <c r="Y11" i="1"/>
  <c r="AD12" i="1"/>
  <c r="F7" i="4" s="1"/>
  <c r="G21" i="4"/>
  <c r="X17" i="1"/>
  <c r="Y17" i="1"/>
  <c r="AA17" i="1" s="1"/>
  <c r="C12" i="4" s="1"/>
  <c r="W18" i="1"/>
  <c r="Y18" i="1"/>
  <c r="Y21" i="1"/>
  <c r="W21" i="1"/>
  <c r="X21" i="1"/>
  <c r="E23" i="4"/>
  <c r="B26" i="4"/>
  <c r="D23" i="4"/>
  <c r="AD11" i="1"/>
  <c r="F6" i="4" s="1"/>
  <c r="AE11" i="1"/>
  <c r="G6" i="4" s="1"/>
  <c r="Y14" i="1"/>
  <c r="AA14" i="1" s="1"/>
  <c r="C9" i="4" s="1"/>
  <c r="W14" i="1"/>
  <c r="B18" i="4"/>
  <c r="B24" i="4"/>
  <c r="Z16" i="1"/>
  <c r="AA16" i="1" s="1"/>
  <c r="C11" i="4" s="1"/>
  <c r="B11" i="4"/>
  <c r="C25" i="4"/>
  <c r="F23" i="4"/>
  <c r="Z18" i="1"/>
  <c r="B13" i="4"/>
  <c r="Y20" i="1"/>
  <c r="W20" i="1"/>
  <c r="Z21" i="1"/>
  <c r="D18" i="4"/>
  <c r="F18" i="4"/>
  <c r="B21" i="4"/>
  <c r="C29" i="4"/>
  <c r="AD13" i="1"/>
  <c r="F8" i="4" s="1"/>
  <c r="AC13" i="1"/>
  <c r="E8" i="4" s="1"/>
  <c r="AE13" i="1"/>
  <c r="G8" i="4" s="1"/>
  <c r="E26" i="4"/>
  <c r="AE14" i="1"/>
  <c r="G9" i="4" s="1"/>
  <c r="AC14" i="1"/>
  <c r="E9" i="4" s="1"/>
  <c r="AF14" i="1"/>
  <c r="H9" i="4" s="1"/>
  <c r="D9" i="4"/>
  <c r="AI13" i="1"/>
  <c r="W16" i="1"/>
  <c r="X16" i="1"/>
  <c r="AC20" i="1"/>
  <c r="E15" i="4" s="1"/>
  <c r="AF20" i="1"/>
  <c r="H15" i="4" s="1"/>
  <c r="AD20" i="1"/>
  <c r="F15" i="4" s="1"/>
  <c r="D17" i="4"/>
  <c r="F17" i="4"/>
  <c r="G17" i="4"/>
  <c r="B23" i="4"/>
  <c r="H26" i="4"/>
  <c r="F26" i="4"/>
  <c r="D26" i="4"/>
  <c r="G26" i="4"/>
  <c r="AI15" i="1"/>
  <c r="AF15" i="1"/>
  <c r="H10" i="4" s="1"/>
  <c r="AD15" i="1"/>
  <c r="F10" i="4" s="1"/>
  <c r="D10" i="4"/>
  <c r="C21" i="4"/>
  <c r="E28" i="4"/>
  <c r="H28" i="4"/>
  <c r="AF13" i="1"/>
  <c r="H8" i="4" s="1"/>
  <c r="G23" i="4"/>
  <c r="AF10" i="1"/>
  <c r="H5" i="4" s="1"/>
  <c r="Y12" i="1"/>
  <c r="AA12" i="1" s="1"/>
  <c r="C7" i="4" s="1"/>
  <c r="Z13" i="1"/>
  <c r="AA13" i="1" s="1"/>
  <c r="C8" i="4" s="1"/>
  <c r="AE12" i="1"/>
  <c r="G7" i="4" s="1"/>
  <c r="Z10" i="1"/>
  <c r="AA10" i="1" s="1"/>
  <c r="C5" i="4" s="1"/>
  <c r="AC9" i="1"/>
  <c r="E4" i="4" s="1"/>
  <c r="B3" i="4"/>
  <c r="K11" i="28"/>
  <c r="F6" i="28" s="1"/>
  <c r="X12" i="1"/>
  <c r="AC11" i="1"/>
  <c r="E6" i="4" s="1"/>
  <c r="D2" i="4"/>
  <c r="W11" i="1"/>
  <c r="X9" i="1"/>
  <c r="W9" i="1"/>
  <c r="D7" i="4"/>
  <c r="AF12" i="1"/>
  <c r="H7" i="4" s="1"/>
  <c r="AC12" i="1"/>
  <c r="E7" i="4" s="1"/>
  <c r="AF11" i="1"/>
  <c r="H6" i="4" s="1"/>
  <c r="D6" i="4"/>
  <c r="AI11" i="1"/>
  <c r="AE10" i="1"/>
  <c r="G5" i="4" s="1"/>
  <c r="AI10" i="1"/>
  <c r="D5" i="4"/>
  <c r="AI9" i="1"/>
  <c r="AA9" i="1"/>
  <c r="C4" i="4" s="1"/>
  <c r="B4" i="4"/>
  <c r="AF8" i="1"/>
  <c r="H3" i="4" s="1"/>
  <c r="AC8" i="1"/>
  <c r="E3" i="4" s="1"/>
  <c r="AD8" i="1"/>
  <c r="F3" i="4" s="1"/>
  <c r="X7" i="1"/>
  <c r="AC7" i="1"/>
  <c r="E2" i="4" s="1"/>
  <c r="AD7" i="1"/>
  <c r="F2" i="4" s="1"/>
  <c r="AE7" i="1"/>
  <c r="G2" i="4" s="1"/>
  <c r="Y7" i="1"/>
  <c r="AF7" i="1"/>
  <c r="H2" i="4" s="1"/>
  <c r="Z7" i="1"/>
  <c r="W10" i="1"/>
  <c r="X10" i="1"/>
  <c r="F29" i="4"/>
  <c r="AE18" i="1"/>
  <c r="G13" i="4" s="1"/>
  <c r="AF18" i="1"/>
  <c r="H13" i="4" s="1"/>
  <c r="G22" i="4"/>
  <c r="AC18" i="1"/>
  <c r="E13" i="4" s="1"/>
  <c r="C19" i="4"/>
  <c r="AD9" i="1"/>
  <c r="F4" i="4" s="1"/>
  <c r="AF9" i="1"/>
  <c r="H4" i="4" s="1"/>
  <c r="AD18" i="1"/>
  <c r="F13" i="4" s="1"/>
  <c r="G18" i="4"/>
  <c r="D19" i="4"/>
  <c r="G19" i="4"/>
  <c r="E20" i="4"/>
  <c r="G20" i="4"/>
  <c r="G27" i="4"/>
  <c r="D27" i="4"/>
  <c r="G29" i="4"/>
  <c r="Y19" i="1"/>
  <c r="W19" i="1"/>
  <c r="D29" i="4"/>
  <c r="C28" i="4"/>
  <c r="B29" i="4"/>
  <c r="C20" i="4"/>
  <c r="X8" i="1"/>
  <c r="W8" i="1"/>
  <c r="Y8" i="1"/>
  <c r="AA8" i="1" s="1"/>
  <c r="C3" i="4" s="1"/>
  <c r="Z11" i="1"/>
  <c r="AE20" i="1"/>
  <c r="G15" i="4" s="1"/>
  <c r="D15" i="4"/>
  <c r="F20" i="4"/>
  <c r="C27" i="4"/>
  <c r="F27" i="4"/>
  <c r="H29" i="4"/>
  <c r="AC15" i="1"/>
  <c r="E10" i="4" s="1"/>
  <c r="Z19" i="1"/>
  <c r="AE21" i="1"/>
  <c r="G16" i="4" s="1"/>
  <c r="B20" i="4"/>
  <c r="C30" i="4"/>
  <c r="AA18" i="1" l="1"/>
  <c r="C13" i="4" s="1"/>
  <c r="C24" i="4"/>
  <c r="AA11" i="1"/>
  <c r="C6" i="4" s="1"/>
  <c r="C23" i="4"/>
  <c r="AA20" i="1"/>
  <c r="C15" i="4" s="1"/>
  <c r="C18" i="4"/>
  <c r="C26" i="4"/>
  <c r="AA21" i="1"/>
  <c r="C16" i="4" s="1"/>
  <c r="AA7" i="1"/>
  <c r="C2" i="4" s="1"/>
  <c r="AA19" i="1"/>
  <c r="C14" i="4" s="1"/>
</calcChain>
</file>

<file path=xl/comments1.xml><?xml version="1.0" encoding="utf-8"?>
<comments xmlns="http://schemas.openxmlformats.org/spreadsheetml/2006/main">
  <authors>
    <author>soshiis</author>
    <author>MSATO</author>
  </authors>
  <commentList>
    <comment ref="AD4" authorId="0" shapeId="0">
      <text>
        <r>
          <rPr>
            <sz val="9"/>
            <color indexed="81"/>
            <rFont val="ＭＳ Ｐゴシック"/>
            <family val="3"/>
            <charset val="128"/>
          </rPr>
          <t xml:space="preserve">Ａｔｈｌｅ３２用データ作成者が入力してください
</t>
        </r>
      </text>
    </comment>
    <comment ref="AE4" authorId="1" shapeId="0">
      <text>
        <r>
          <rPr>
            <sz val="9"/>
            <color indexed="81"/>
            <rFont val="ＭＳ Ｐゴシック"/>
            <family val="3"/>
            <charset val="128"/>
          </rPr>
          <t xml:space="preserve">Athle32用データ作成者がリストから入力してください。
</t>
        </r>
      </text>
    </comment>
    <comment ref="H5" authorId="1" shapeId="0">
      <text>
        <r>
          <rPr>
            <b/>
            <sz val="9"/>
            <color indexed="81"/>
            <rFont val="ＭＳ Ｐゴシック"/>
            <family val="3"/>
            <charset val="128"/>
          </rPr>
          <t xml:space="preserve">中学生以上は実施要項７（１）に従って①②③のいずれかを選んで記入してください。
①参加標準記録突破者
②全国都道府県対抗駅伝強化指定選手
③山形陸協強化委員会推薦選手
</t>
        </r>
      </text>
    </comment>
    <comment ref="AD34" authorId="0" shapeId="0">
      <text>
        <r>
          <rPr>
            <sz val="9"/>
            <color indexed="81"/>
            <rFont val="ＭＳ Ｐゴシック"/>
            <family val="3"/>
            <charset val="128"/>
          </rPr>
          <t xml:space="preserve">Ａｔｈｌｅ３２用データ作成者が入力してください
</t>
        </r>
      </text>
    </comment>
    <comment ref="AE34" authorId="1" shapeId="0">
      <text>
        <r>
          <rPr>
            <sz val="9"/>
            <color indexed="81"/>
            <rFont val="ＭＳ Ｐゴシック"/>
            <family val="3"/>
            <charset val="128"/>
          </rPr>
          <t xml:space="preserve">Athle32用データ作成者がリストから入力してください。
</t>
        </r>
      </text>
    </comment>
    <comment ref="H35" authorId="1" shapeId="0">
      <text>
        <r>
          <rPr>
            <b/>
            <sz val="9"/>
            <color indexed="81"/>
            <rFont val="ＭＳ Ｐゴシック"/>
            <family val="3"/>
            <charset val="128"/>
          </rPr>
          <t>中学生以上は実施要項７（１）に従って①②③のいずれかを選んで記入してください。</t>
        </r>
      </text>
    </comment>
  </commentList>
</comments>
</file>

<file path=xl/sharedStrings.xml><?xml version="1.0" encoding="utf-8"?>
<sst xmlns="http://schemas.openxmlformats.org/spreadsheetml/2006/main" count="1479" uniqueCount="1209">
  <si>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</si>
  <si>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</si>
  <si>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</si>
  <si>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</si>
  <si>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</si>
  <si>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</si>
  <si>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</si>
  <si>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</si>
  <si>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</si>
  <si>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</si>
  <si>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</si>
  <si>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</si>
  <si>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</si>
  <si>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</si>
  <si>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校 長</t>
    <rPh sb="0" eb="1">
      <t>コウ</t>
    </rPh>
    <rPh sb="2" eb="3">
      <t>チョウ</t>
    </rPh>
    <phoneticPr fontId="1"/>
  </si>
  <si>
    <t>DB</t>
    <phoneticPr fontId="1"/>
  </si>
  <si>
    <t>S1</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</si>
  <si>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</si>
  <si>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</si>
  <si>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</si>
  <si>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</si>
  <si>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</si>
  <si>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</si>
  <si>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</si>
  <si>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</si>
  <si>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</si>
  <si>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</si>
  <si>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</si>
  <si>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</si>
  <si>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</si>
  <si>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</si>
  <si>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</si>
  <si>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</si>
  <si>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</si>
  <si>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</si>
  <si>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</si>
  <si>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</si>
  <si>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</si>
  <si>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</si>
  <si>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</si>
  <si>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</si>
  <si>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</si>
  <si>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</si>
  <si>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</si>
  <si>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</si>
  <si>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</si>
  <si>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</si>
  <si>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</si>
  <si>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</si>
  <si>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</si>
  <si>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</si>
  <si>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</si>
  <si>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</si>
  <si>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</si>
  <si>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</si>
  <si>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</si>
  <si>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</si>
  <si>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</si>
  <si>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</si>
  <si>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</si>
  <si>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</si>
  <si>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</si>
  <si>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</si>
  <si>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</si>
  <si>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</si>
  <si>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</si>
  <si>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</si>
  <si>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</si>
  <si>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</si>
  <si>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</si>
  <si>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</si>
  <si>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</si>
  <si>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</si>
  <si>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</si>
  <si>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</si>
  <si>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</si>
  <si>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</si>
  <si>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</si>
  <si>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</si>
  <si>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</si>
  <si>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</si>
  <si>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</si>
  <si>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</si>
  <si>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</si>
  <si>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</si>
  <si>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</si>
  <si>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</si>
  <si>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</si>
  <si>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</si>
  <si>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</si>
  <si>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</si>
  <si>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</si>
  <si>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</si>
  <si>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</si>
  <si>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</si>
  <si>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</si>
  <si>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</si>
  <si>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</si>
  <si>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</si>
  <si>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</si>
  <si>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</si>
  <si>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</si>
  <si>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</si>
  <si>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</si>
  <si>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</si>
  <si>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</si>
  <si>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</si>
  <si>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</si>
  <si>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</si>
  <si>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</si>
  <si>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</si>
  <si>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</si>
  <si>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</si>
  <si>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</si>
  <si>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</si>
  <si>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</si>
  <si>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</si>
  <si>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</si>
  <si>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</si>
  <si>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</si>
  <si>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</si>
  <si>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</si>
  <si>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</si>
  <si>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</si>
  <si>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</si>
  <si>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</si>
  <si>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</si>
  <si>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</si>
  <si>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</si>
  <si>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</si>
  <si>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</si>
  <si>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</si>
  <si>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</si>
  <si>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</si>
  <si>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</si>
  <si>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</si>
  <si>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</si>
  <si>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</si>
  <si>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</si>
  <si>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</si>
  <si>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</si>
  <si>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</si>
  <si>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</si>
  <si>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</si>
  <si>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</si>
  <si>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</si>
  <si>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</si>
  <si>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</si>
  <si>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</si>
  <si>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</si>
  <si>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</si>
  <si>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</si>
  <si>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</si>
  <si>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</si>
  <si>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</si>
  <si>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</si>
  <si>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</si>
  <si>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</si>
  <si>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</si>
  <si>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</si>
  <si>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</si>
  <si>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</si>
  <si>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</si>
  <si>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</si>
  <si>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</si>
  <si>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</si>
  <si>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</si>
  <si>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</si>
  <si>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</si>
  <si>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</si>
  <si>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</si>
  <si>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</si>
  <si>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</si>
  <si>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</si>
  <si>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</si>
  <si>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</si>
  <si>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</si>
  <si>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</si>
  <si>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</si>
  <si>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</si>
  <si>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</si>
  <si>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</si>
  <si>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</si>
  <si>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</si>
  <si>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</si>
  <si>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</si>
  <si>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</si>
  <si>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</si>
  <si>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</si>
  <si>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</si>
  <si>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</si>
  <si>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</si>
  <si>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</si>
  <si>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</si>
  <si>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</si>
  <si>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</si>
  <si>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</si>
  <si>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</si>
  <si>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</si>
  <si>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</si>
  <si>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</si>
  <si>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</si>
  <si>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</si>
  <si>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</si>
  <si>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</si>
  <si>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</si>
  <si>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</si>
  <si>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</si>
  <si>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</si>
  <si>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</si>
  <si>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</si>
  <si>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</si>
  <si>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</si>
  <si>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</si>
  <si>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</si>
  <si>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</si>
  <si>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</si>
  <si>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</si>
  <si>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</si>
  <si>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</si>
  <si>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</si>
  <si>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</si>
  <si>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</si>
  <si>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</si>
  <si>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</si>
  <si>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</si>
  <si>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</si>
  <si>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</si>
  <si>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</si>
  <si>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</si>
  <si>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</si>
  <si>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</si>
  <si>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</si>
  <si>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</si>
  <si>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</si>
  <si>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</si>
  <si>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</si>
  <si>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</si>
  <si>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</si>
  <si>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</si>
  <si>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</si>
  <si>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</si>
  <si>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</si>
  <si>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</si>
  <si>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</si>
  <si>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</si>
  <si>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</si>
  <si>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</si>
  <si>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</si>
  <si>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</si>
  <si>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</si>
  <si>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</si>
  <si>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</si>
  <si>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</si>
  <si>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</si>
  <si>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</si>
  <si>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</si>
  <si>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</si>
  <si>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</si>
  <si>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</si>
  <si>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</si>
  <si>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</si>
  <si>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</si>
  <si>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</si>
  <si>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</si>
  <si>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</si>
  <si>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</si>
  <si>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</si>
  <si>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</si>
  <si>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</si>
  <si>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</si>
  <si>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</si>
  <si>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</si>
  <si>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</si>
  <si>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</si>
  <si>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</si>
  <si>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</si>
  <si>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</si>
  <si>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</si>
  <si>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</si>
  <si>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</si>
  <si>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</si>
  <si>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</si>
  <si>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</si>
  <si>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</si>
  <si>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</si>
  <si>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</si>
  <si>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</si>
  <si>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</si>
  <si>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</si>
  <si>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</si>
  <si>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</si>
  <si>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</si>
  <si>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</si>
  <si>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</si>
  <si>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</si>
  <si>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</si>
  <si>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</si>
  <si>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</si>
  <si>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</si>
  <si>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</si>
  <si>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</si>
  <si>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</si>
  <si>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</si>
  <si>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</si>
  <si>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</si>
  <si>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</si>
  <si>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</si>
  <si>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</si>
  <si>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</si>
  <si>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</si>
  <si>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</si>
  <si>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</si>
  <si>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</si>
  <si>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</si>
  <si>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</si>
  <si>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</si>
  <si>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</si>
  <si>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</si>
  <si>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</si>
  <si>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</si>
  <si>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</si>
  <si>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</si>
  <si>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</si>
  <si>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</si>
  <si>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</si>
  <si>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</si>
  <si>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</si>
  <si>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</si>
  <si>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</si>
  <si>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</si>
  <si>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</si>
  <si>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</si>
  <si>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</si>
  <si>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</si>
  <si>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</si>
  <si>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</si>
  <si>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</si>
  <si>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</si>
  <si>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</si>
  <si>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</si>
  <si>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</si>
  <si>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</si>
  <si>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</si>
  <si>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</si>
  <si>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</si>
  <si>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</si>
  <si>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</si>
  <si>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</si>
  <si>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</si>
  <si>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</si>
  <si>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</si>
  <si>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</si>
  <si>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</si>
  <si>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</si>
  <si>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</si>
  <si>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</si>
  <si>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</si>
  <si>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</si>
  <si>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</si>
  <si>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</si>
  <si>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</si>
  <si>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</si>
  <si>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</si>
  <si>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</si>
  <si>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</si>
  <si>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</si>
  <si>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</si>
  <si>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</si>
  <si>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</si>
  <si>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</si>
  <si>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</si>
  <si>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</si>
  <si>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</si>
  <si>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</si>
  <si>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</si>
  <si>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</si>
  <si>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</si>
  <si>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</si>
  <si>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</si>
  <si>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</si>
  <si>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</si>
  <si>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</si>
  <si>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</si>
  <si>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</si>
  <si>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</si>
  <si>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</si>
  <si>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</si>
  <si>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</si>
  <si>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</si>
  <si>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</si>
  <si>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</si>
  <si>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</si>
  <si>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</si>
  <si>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</si>
  <si>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</si>
  <si>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</si>
  <si>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</si>
  <si>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</si>
  <si>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</si>
  <si>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</si>
  <si>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</si>
  <si>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</si>
  <si>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</si>
  <si>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</si>
  <si>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</si>
  <si>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</si>
  <si>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</si>
  <si>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</si>
  <si>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</si>
  <si>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</si>
  <si>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</si>
  <si>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</si>
  <si>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</si>
  <si>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</si>
  <si>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</si>
  <si>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</si>
  <si>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</si>
  <si>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</si>
  <si>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</si>
  <si>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</si>
  <si>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</si>
  <si>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</si>
  <si>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</si>
  <si>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</si>
  <si>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</si>
  <si>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</si>
  <si>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</si>
  <si>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</si>
  <si>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</si>
  <si>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</si>
  <si>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</si>
  <si>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</si>
  <si>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</si>
  <si>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</si>
  <si>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</si>
  <si>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</si>
  <si>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</si>
  <si>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</si>
  <si>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</si>
  <si>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</si>
  <si>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</si>
  <si>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</si>
  <si>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</si>
  <si>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</si>
  <si>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</si>
  <si>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</si>
  <si>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</si>
  <si>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</si>
  <si>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</si>
  <si>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</si>
  <si>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</si>
  <si>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</si>
  <si>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</si>
  <si>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</si>
  <si>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</si>
  <si>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</si>
  <si>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</si>
  <si>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</si>
  <si>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</si>
  <si>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</si>
  <si>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</si>
  <si>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</si>
  <si>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</si>
  <si>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</si>
  <si>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</si>
  <si>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</si>
  <si>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</si>
  <si>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</si>
  <si>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</si>
  <si>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</si>
  <si>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</si>
  <si>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</si>
  <si>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</si>
  <si>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</si>
  <si>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</si>
  <si>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</si>
  <si>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</si>
  <si>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</si>
  <si>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</si>
  <si>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</si>
  <si>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</si>
  <si>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</si>
  <si>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</si>
  <si>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</si>
  <si>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</si>
  <si>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</si>
  <si>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</si>
  <si>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</si>
  <si>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</si>
  <si>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</si>
  <si>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</si>
  <si>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</si>
  <si>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</si>
  <si>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</si>
  <si>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</si>
  <si>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</si>
  <si>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</si>
  <si>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</si>
  <si>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</si>
  <si>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</si>
  <si>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</si>
  <si>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</si>
  <si>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</si>
  <si>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</si>
  <si>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</si>
  <si>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</si>
  <si>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</si>
  <si>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</si>
  <si>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</si>
  <si>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</si>
  <si>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</si>
  <si>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</si>
  <si>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</si>
  <si>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</si>
  <si>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</si>
  <si>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</si>
  <si>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</si>
  <si>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</si>
  <si>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</si>
  <si>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</si>
  <si>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</si>
  <si>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</si>
  <si>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</si>
  <si>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</si>
  <si>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</si>
  <si>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</si>
  <si>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</si>
  <si>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</si>
  <si>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</si>
  <si>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</si>
  <si>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</si>
  <si>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</si>
  <si>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</si>
  <si>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</si>
  <si>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</si>
  <si>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</si>
  <si>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</si>
  <si>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</si>
  <si>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</si>
  <si>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</si>
  <si>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</si>
  <si>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</si>
  <si>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</si>
  <si>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</si>
  <si>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</si>
  <si>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</si>
  <si>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</si>
  <si>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</si>
  <si>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</si>
  <si>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</si>
  <si>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</si>
  <si>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</si>
  <si>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</si>
  <si>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</si>
  <si>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</si>
  <si>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</si>
  <si>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</si>
  <si>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</si>
  <si>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</si>
  <si>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</si>
  <si>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</si>
  <si>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</si>
  <si>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</si>
  <si>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</si>
  <si>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</si>
  <si>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</si>
  <si>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</si>
  <si>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</si>
  <si>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</si>
  <si>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</si>
  <si>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</si>
  <si>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</si>
  <si>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</si>
  <si>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</si>
  <si>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</si>
  <si>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</si>
  <si>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</si>
  <si>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</si>
  <si>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</si>
  <si>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</si>
  <si>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</si>
  <si>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</si>
  <si>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</si>
  <si>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</si>
  <si>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</si>
  <si>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</si>
  <si>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</si>
  <si>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</si>
  <si>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</si>
  <si>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</si>
  <si>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</si>
  <si>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</si>
  <si>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</si>
  <si>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</si>
  <si>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</si>
  <si>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</si>
  <si>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</si>
  <si>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</si>
  <si>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</si>
  <si>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</si>
  <si>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</si>
  <si>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</si>
  <si>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</si>
  <si>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</si>
  <si>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</si>
  <si>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</si>
  <si>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</si>
  <si>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</si>
  <si>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</si>
  <si>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</si>
  <si>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</si>
  <si>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</si>
  <si>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</si>
  <si>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</si>
  <si>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</si>
  <si>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</si>
  <si>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</si>
  <si>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</si>
  <si>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</si>
  <si>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</si>
  <si>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</si>
  <si>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</si>
  <si>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</si>
  <si>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</si>
  <si>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</si>
  <si>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</si>
  <si>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</si>
  <si>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</si>
  <si>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</si>
  <si>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</si>
  <si>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</si>
  <si>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</si>
  <si>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</si>
  <si>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</si>
  <si>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</si>
  <si>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</si>
  <si>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</si>
  <si>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</si>
  <si>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</si>
  <si>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</si>
  <si>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</si>
  <si>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</si>
  <si>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</si>
  <si>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</si>
  <si>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</si>
  <si>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</si>
  <si>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</si>
  <si>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</si>
  <si>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</si>
  <si>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</si>
  <si>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</si>
  <si>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</si>
  <si>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</si>
  <si>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</si>
  <si>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</si>
  <si>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</si>
  <si>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</si>
  <si>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</si>
  <si>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</si>
  <si>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</si>
  <si>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</si>
  <si>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</si>
  <si>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</si>
  <si>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</si>
  <si>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</si>
  <si>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</si>
  <si>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</si>
  <si>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</si>
  <si>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</si>
  <si>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</si>
  <si>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</si>
  <si>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</si>
  <si>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</si>
  <si>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</si>
  <si>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</si>
  <si>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</si>
  <si>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</si>
  <si>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</si>
  <si>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</si>
  <si>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</si>
  <si>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</si>
  <si>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</si>
  <si>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</si>
  <si>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</si>
  <si>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</si>
  <si>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</si>
  <si>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</si>
  <si>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</si>
  <si>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</si>
  <si>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</si>
  <si>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</si>
  <si>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</si>
  <si>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</si>
  <si>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</si>
  <si>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</si>
  <si>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</si>
  <si>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</si>
  <si>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</si>
  <si>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</si>
  <si>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</si>
  <si>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</si>
  <si>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</si>
  <si>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</si>
  <si>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</si>
  <si>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</si>
  <si>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</si>
  <si>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</si>
  <si>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</si>
  <si>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</si>
  <si>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</si>
  <si>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</si>
  <si>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</si>
  <si>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</si>
  <si>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</si>
  <si>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</si>
  <si>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</si>
  <si>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</si>
  <si>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</si>
  <si>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</si>
  <si>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</si>
  <si>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</si>
  <si>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</si>
  <si>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</si>
  <si>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</si>
  <si>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</si>
  <si>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</si>
  <si>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</si>
  <si>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</si>
  <si>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</si>
  <si>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</si>
  <si>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</si>
  <si>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</si>
  <si>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</si>
  <si>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</si>
  <si>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</si>
  <si>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</si>
  <si>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</si>
  <si>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</si>
  <si>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</si>
  <si>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</si>
  <si>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</si>
  <si>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</si>
  <si>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</si>
  <si>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</si>
  <si>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</si>
  <si>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</si>
  <si>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</si>
  <si>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</si>
  <si>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</si>
  <si>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</si>
  <si>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</si>
  <si>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</si>
  <si>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</si>
  <si>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</si>
  <si>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</si>
  <si>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</si>
  <si>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</si>
  <si>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</si>
  <si>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</si>
  <si>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</si>
  <si>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</si>
  <si>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</si>
  <si>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</si>
  <si>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</si>
  <si>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</si>
  <si>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</si>
  <si>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</si>
  <si>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</si>
  <si>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</si>
  <si>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</si>
  <si>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</si>
  <si>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</si>
  <si>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</si>
  <si>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</si>
  <si>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</si>
  <si>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</si>
  <si>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</si>
  <si>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</si>
  <si>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</si>
  <si>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</si>
  <si>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</si>
  <si>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</si>
  <si>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</si>
  <si>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</si>
  <si>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</si>
  <si>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</si>
  <si>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</si>
  <si>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</si>
  <si>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</si>
  <si>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</si>
  <si>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</si>
  <si>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</si>
  <si>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</si>
  <si>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</si>
  <si>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</si>
  <si>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</si>
  <si>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</si>
  <si>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</si>
  <si>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</si>
  <si>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</si>
  <si>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</si>
  <si>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</si>
  <si>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</si>
  <si>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</si>
  <si>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</si>
  <si>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</si>
  <si>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</si>
  <si>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</si>
  <si>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</si>
  <si>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</si>
  <si>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</si>
  <si>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</si>
  <si>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</si>
  <si>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</si>
  <si>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</si>
  <si>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</si>
  <si>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</si>
  <si>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</si>
  <si>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</si>
  <si>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</si>
  <si>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</si>
  <si>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</si>
  <si>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</si>
  <si>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</si>
  <si>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</si>
  <si>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</si>
  <si>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</si>
  <si>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</si>
  <si>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</si>
  <si>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</si>
  <si>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</si>
  <si>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</si>
  <si>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</si>
  <si>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</si>
  <si>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</si>
  <si>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</si>
  <si>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</si>
  <si>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</si>
  <si>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</si>
  <si>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</si>
  <si>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</si>
  <si>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</si>
  <si>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</si>
  <si>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</si>
  <si>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</si>
  <si>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種目</t>
    <rPh sb="0" eb="2">
      <t>シュモク</t>
    </rPh>
    <phoneticPr fontId="1"/>
  </si>
  <si>
    <t>種目略称</t>
    <rPh sb="0" eb="2">
      <t>シュモク</t>
    </rPh>
    <rPh sb="2" eb="4">
      <t>リャクショウ</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</si>
  <si>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</si>
  <si>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</si>
  <si>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</si>
  <si>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</si>
  <si>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</si>
  <si>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</si>
  <si>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</si>
  <si>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</si>
  <si>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</si>
  <si>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</si>
  <si>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</si>
  <si>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</si>
  <si>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</si>
  <si>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</si>
  <si>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</si>
  <si>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</si>
  <si>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</si>
  <si>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</si>
  <si>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</si>
  <si>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</si>
  <si>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</si>
  <si>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</si>
  <si>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</si>
  <si>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4"/>
  </si>
  <si>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</si>
  <si>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</si>
  <si>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</si>
  <si>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</si>
  <si>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</si>
  <si>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</si>
  <si>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</si>
  <si>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</si>
  <si>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</si>
  <si>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</si>
  <si>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</si>
  <si>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</si>
  <si>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</si>
  <si>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</si>
  <si>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</si>
  <si>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</si>
  <si>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</si>
  <si>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</si>
  <si>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</si>
  <si>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</si>
  <si>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</si>
  <si>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</si>
  <si>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</si>
  <si>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</si>
  <si>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</si>
  <si>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</si>
  <si>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</si>
  <si>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</si>
  <si>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</si>
  <si>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</si>
  <si>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</si>
  <si>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</si>
  <si>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</si>
  <si>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</si>
  <si>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</si>
  <si>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</si>
  <si>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</si>
  <si>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</si>
  <si>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</si>
  <si>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</si>
  <si>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</si>
  <si>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</si>
  <si>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</si>
  <si>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</si>
  <si>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</si>
  <si>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</si>
  <si>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</si>
  <si>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</si>
  <si>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</si>
  <si>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</si>
  <si>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</si>
  <si>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</si>
  <si>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</si>
  <si>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</si>
  <si>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</si>
  <si>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</si>
  <si>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</si>
  <si>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</si>
  <si>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</si>
  <si>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</si>
  <si>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</si>
  <si>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</si>
  <si>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</si>
  <si>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</si>
  <si>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</si>
  <si>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</si>
  <si>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</si>
  <si>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</si>
  <si>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</si>
  <si>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</si>
  <si>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</si>
  <si>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</si>
  <si>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</si>
  <si>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</si>
  <si>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</si>
  <si>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</si>
  <si>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</si>
  <si>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</si>
  <si>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</si>
  <si>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</si>
  <si>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</si>
  <si>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</si>
  <si>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</si>
  <si>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</si>
  <si>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</si>
  <si>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</si>
  <si>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</si>
  <si>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</si>
  <si>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</si>
  <si>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</si>
  <si>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</si>
  <si>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</si>
  <si>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</si>
  <si>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</si>
  <si>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</si>
  <si>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</si>
  <si>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</si>
  <si>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</si>
  <si>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</si>
  <si>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</si>
  <si>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</si>
  <si>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</si>
  <si>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</si>
  <si>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</si>
  <si>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</si>
  <si>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</si>
  <si>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</si>
  <si>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</si>
  <si>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</si>
  <si>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</si>
  <si>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</si>
  <si>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</si>
  <si>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</si>
  <si>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</si>
  <si>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</si>
  <si>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</si>
  <si>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</si>
  <si>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</si>
  <si>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</si>
  <si>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</si>
  <si>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</si>
  <si>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</si>
  <si>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</si>
  <si>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</si>
  <si>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</si>
  <si>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</si>
  <si>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</si>
  <si>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</si>
  <si>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</si>
  <si>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</si>
  <si>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</si>
  <si>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</si>
  <si>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</si>
  <si>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</si>
  <si>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</si>
  <si>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</si>
  <si>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</si>
  <si>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</si>
  <si>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</si>
  <si>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</si>
  <si>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</si>
  <si>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</si>
  <si>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</si>
  <si>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</si>
  <si>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</si>
  <si>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</si>
  <si>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</si>
  <si>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</si>
  <si>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</si>
  <si>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</si>
  <si>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</si>
  <si>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</si>
  <si>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</si>
  <si>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</si>
  <si>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</si>
  <si>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</si>
  <si>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</si>
  <si>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</si>
  <si>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</si>
  <si>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</si>
  <si>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</si>
  <si>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</si>
  <si>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</si>
  <si>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</si>
  <si>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</si>
  <si>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</si>
  <si>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</si>
  <si>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</si>
  <si>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</si>
  <si>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</si>
  <si>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</si>
  <si>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</si>
  <si>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</si>
  <si>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</si>
  <si>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</si>
  <si>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</si>
  <si>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</si>
  <si>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</si>
  <si>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</si>
  <si>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</si>
  <si>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</si>
  <si>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</si>
  <si>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</si>
  <si>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</si>
  <si>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</si>
  <si>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</si>
  <si>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</si>
  <si>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</si>
  <si>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</si>
  <si>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</si>
  <si>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</si>
  <si>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</si>
  <si>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</si>
  <si>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</si>
  <si>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</si>
  <si>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</si>
  <si>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</si>
  <si>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</si>
  <si>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</si>
  <si>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</si>
  <si>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</si>
  <si>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</si>
  <si>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</si>
  <si>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</si>
  <si>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</si>
  <si>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</si>
  <si>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</si>
  <si>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</si>
  <si>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</si>
  <si>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</si>
  <si>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</si>
  <si>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</si>
  <si>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</si>
  <si>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</si>
  <si>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</si>
  <si>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</si>
  <si>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</si>
  <si>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</si>
  <si>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</si>
  <si>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</si>
  <si>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</si>
  <si>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</si>
  <si>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</si>
  <si>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</si>
  <si>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</si>
  <si>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</si>
  <si>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</si>
  <si>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</si>
  <si>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</si>
  <si>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</si>
  <si>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</si>
  <si>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</si>
  <si>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</si>
  <si>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</si>
  <si>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</si>
  <si>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</si>
  <si>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</si>
  <si>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</si>
  <si>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</si>
  <si>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</si>
  <si>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</si>
  <si>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</si>
  <si>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</si>
  <si>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</si>
  <si>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</si>
  <si>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</si>
  <si>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</si>
  <si>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</si>
  <si>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</si>
  <si>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</si>
  <si>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</si>
  <si>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</si>
  <si>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</si>
  <si>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</si>
  <si>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</si>
  <si>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</si>
  <si>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</si>
  <si>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</si>
  <si>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ﾀﾞﾝｼ 110mH (1.067m)</t>
    <phoneticPr fontId="1"/>
  </si>
  <si>
    <t>男中１１０ｍＨ(0.914m)</t>
    <phoneticPr fontId="1"/>
  </si>
  <si>
    <t>円</t>
  </si>
  <si>
    <t>×</t>
  </si>
  <si>
    <t>合計</t>
  </si>
  <si>
    <t>所属名（学校名）</t>
  </si>
  <si>
    <t>様</t>
  </si>
  <si>
    <t>申込責任者名　　</t>
  </si>
  <si>
    <t>金</t>
    <rPh sb="0" eb="1">
      <t>キン</t>
    </rPh>
    <phoneticPr fontId="1"/>
  </si>
  <si>
    <t>円也</t>
    <phoneticPr fontId="1"/>
  </si>
  <si>
    <t>参加料内訳</t>
    <rPh sb="0" eb="2">
      <t>サンカ</t>
    </rPh>
    <rPh sb="2" eb="3">
      <t>リョウ</t>
    </rPh>
    <rPh sb="3" eb="5">
      <t>ウチワケ</t>
    </rPh>
    <phoneticPr fontId="6"/>
  </si>
  <si>
    <t>SX</t>
    <phoneticPr fontId="1"/>
  </si>
  <si>
    <t>＝</t>
    <phoneticPr fontId="6"/>
  </si>
  <si>
    <t>分</t>
  </si>
  <si>
    <t>秒</t>
  </si>
  <si>
    <t>小学生</t>
    <rPh sb="0" eb="2">
      <t>ショウガク</t>
    </rPh>
    <rPh sb="2" eb="3">
      <t>セイ</t>
    </rPh>
    <phoneticPr fontId="6"/>
  </si>
  <si>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</si>
  <si>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</si>
  <si>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</si>
  <si>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</si>
  <si>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</si>
  <si>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</si>
  <si>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</si>
  <si>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</si>
  <si>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</si>
  <si>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</si>
  <si>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</si>
  <si>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</si>
  <si>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</si>
  <si>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</si>
  <si>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</si>
  <si>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中学生以上</t>
    <rPh sb="0" eb="2">
      <t>チュウガク</t>
    </rPh>
    <rPh sb="2" eb="3">
      <t>セイ</t>
    </rPh>
    <rPh sb="3" eb="5">
      <t>イジョウ</t>
    </rPh>
    <phoneticPr fontId="23"/>
  </si>
  <si>
    <t>小学生</t>
    <rPh sb="0" eb="3">
      <t>ショウガクセイ</t>
    </rPh>
    <phoneticPr fontId="23"/>
  </si>
  <si>
    <t>中学生以上</t>
    <rPh sb="0" eb="2">
      <t>チュウガク</t>
    </rPh>
    <rPh sb="2" eb="3">
      <t>セイ</t>
    </rPh>
    <rPh sb="3" eb="5">
      <t>イジョウ</t>
    </rPh>
    <phoneticPr fontId="6"/>
  </si>
  <si>
    <t>人</t>
    <rPh sb="0" eb="1">
      <t>ニン</t>
    </rPh>
    <phoneticPr fontId="6"/>
  </si>
  <si>
    <r>
      <t>所属・学校名</t>
    </r>
    <r>
      <rPr>
        <b/>
        <sz val="12"/>
        <color rgb="FFFF0000"/>
        <rFont val="ＭＳ Ｐゴシック"/>
        <family val="3"/>
        <charset val="128"/>
        <scheme val="minor"/>
      </rPr>
      <t>（正式フル名称）</t>
    </r>
    <rPh sb="0" eb="2">
      <t>ショゾク</t>
    </rPh>
    <rPh sb="3" eb="5">
      <t>ガッコウ</t>
    </rPh>
    <rPh sb="5" eb="6">
      <t>メイ</t>
    </rPh>
    <rPh sb="7" eb="9">
      <t>セイシキ</t>
    </rPh>
    <rPh sb="11" eb="13">
      <t>メイショウ</t>
    </rPh>
    <phoneticPr fontId="1"/>
  </si>
  <si>
    <t>校長名（中学、高校のみ）</t>
    <rPh sb="0" eb="2">
      <t>コウチョウ</t>
    </rPh>
    <rPh sb="2" eb="3">
      <t>メイ</t>
    </rPh>
    <rPh sb="4" eb="6">
      <t>チュウガク</t>
    </rPh>
    <rPh sb="7" eb="9">
      <t>コウコウ</t>
    </rPh>
    <phoneticPr fontId="1"/>
  </si>
  <si>
    <t>D1</t>
    <phoneticPr fontId="1"/>
  </si>
  <si>
    <t>D2</t>
    <phoneticPr fontId="1"/>
  </si>
  <si>
    <t>D3</t>
    <phoneticPr fontId="1"/>
  </si>
  <si>
    <t>第５５回山形県長距離記録会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</si>
  <si>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所属名</t>
    <rPh sb="0" eb="2">
      <t>ショゾク</t>
    </rPh>
    <rPh sb="2" eb="3">
      <t>ガクメイ</t>
    </rPh>
    <phoneticPr fontId="1"/>
  </si>
  <si>
    <t>問合先携帯電話番号</t>
    <rPh sb="0" eb="2">
      <t>トイアワ</t>
    </rPh>
    <rPh sb="2" eb="3">
      <t>サキ</t>
    </rPh>
    <rPh sb="3" eb="5">
      <t>ケイタイ</t>
    </rPh>
    <rPh sb="5" eb="7">
      <t>デンワ</t>
    </rPh>
    <rPh sb="7" eb="9">
      <t>バンゴウ</t>
    </rPh>
    <phoneticPr fontId="1"/>
  </si>
  <si>
    <t>2018年　　月　　日</t>
    <rPh sb="4" eb="5">
      <t>ネン</t>
    </rPh>
    <rPh sb="7" eb="8">
      <t>ガツ</t>
    </rPh>
    <rPh sb="10" eb="11">
      <t>ニチ</t>
    </rPh>
    <phoneticPr fontId="1"/>
  </si>
  <si>
    <t>参　加　料　計　算　書</t>
    <rPh sb="6" eb="7">
      <t>ケイ</t>
    </rPh>
    <rPh sb="8" eb="9">
      <t>サン</t>
    </rPh>
    <rPh sb="10" eb="11">
      <t>ショ</t>
    </rPh>
    <phoneticPr fontId="6"/>
  </si>
  <si>
    <t>第５５回山形県長距離記録会</t>
    <phoneticPr fontId="6"/>
  </si>
  <si>
    <t>男子中学 3000m</t>
    <rPh sb="0" eb="2">
      <t>ダンシ</t>
    </rPh>
    <rPh sb="2" eb="4">
      <t>チュウガク</t>
    </rPh>
    <phoneticPr fontId="1"/>
  </si>
  <si>
    <t>男子高校 5000m</t>
    <rPh sb="0" eb="2">
      <t>ダンシ</t>
    </rPh>
    <rPh sb="2" eb="4">
      <t>コウコウ</t>
    </rPh>
    <phoneticPr fontId="1"/>
  </si>
  <si>
    <t>男子一般 10000m</t>
    <rPh sb="0" eb="2">
      <t>ダンシ</t>
    </rPh>
    <rPh sb="2" eb="4">
      <t>イッパン</t>
    </rPh>
    <phoneticPr fontId="1"/>
  </si>
  <si>
    <t>女子小学 1500m</t>
    <rPh sb="0" eb="2">
      <t>ジョシ</t>
    </rPh>
    <rPh sb="2" eb="4">
      <t>ショウガク</t>
    </rPh>
    <phoneticPr fontId="1"/>
  </si>
  <si>
    <t>男子小学 1500m</t>
    <rPh sb="0" eb="2">
      <t>ダンシ</t>
    </rPh>
    <rPh sb="2" eb="4">
      <t>ショウガク</t>
    </rPh>
    <phoneticPr fontId="1"/>
  </si>
  <si>
    <t>女子中学 3000m</t>
    <rPh sb="2" eb="4">
      <t>チュウガク</t>
    </rPh>
    <phoneticPr fontId="1"/>
  </si>
  <si>
    <t>女子高校一般 5000m</t>
    <rPh sb="2" eb="4">
      <t>コウコウ</t>
    </rPh>
    <rPh sb="4" eb="6">
      <t>イッパン</t>
    </rPh>
    <phoneticPr fontId="1"/>
  </si>
  <si>
    <t>m 1500</t>
  </si>
  <si>
    <t>m 3000</t>
  </si>
  <si>
    <t>m 5000</t>
  </si>
  <si>
    <t>m 10000</t>
  </si>
  <si>
    <t>w 1500</t>
  </si>
  <si>
    <t>w 3000</t>
  </si>
  <si>
    <t>w 5000</t>
  </si>
  <si>
    <t>00850</t>
    <phoneticPr fontId="1"/>
  </si>
  <si>
    <t>00850</t>
    <phoneticPr fontId="1"/>
  </si>
  <si>
    <t>01040</t>
    <phoneticPr fontId="1"/>
  </si>
  <si>
    <t>01130</t>
    <phoneticPr fontId="1"/>
  </si>
  <si>
    <t>01220</t>
    <phoneticPr fontId="1"/>
  </si>
  <si>
    <t>01110</t>
    <phoneticPr fontId="1"/>
  </si>
  <si>
    <t>天童高</t>
    <rPh sb="0" eb="2">
      <t>テンドウ</t>
    </rPh>
    <rPh sb="2" eb="3">
      <t>コウ</t>
    </rPh>
    <phoneticPr fontId="1"/>
  </si>
  <si>
    <t>申込責任者</t>
    <rPh sb="0" eb="2">
      <t>モウシコ</t>
    </rPh>
    <rPh sb="2" eb="5">
      <t>セキニンシャ</t>
    </rPh>
    <phoneticPr fontId="1"/>
  </si>
  <si>
    <t>印</t>
    <rPh sb="0" eb="1">
      <t>イン</t>
    </rPh>
    <phoneticPr fontId="1"/>
  </si>
  <si>
    <t>年月日</t>
    <rPh sb="0" eb="3">
      <t>ネンガッピ</t>
    </rPh>
    <phoneticPr fontId="1"/>
  </si>
  <si>
    <t>競技会名</t>
    <rPh sb="0" eb="3">
      <t>キョウギカイ</t>
    </rPh>
    <rPh sb="3" eb="4">
      <t>メイ</t>
    </rPh>
    <phoneticPr fontId="1"/>
  </si>
  <si>
    <t>競技場名</t>
    <rPh sb="0" eb="3">
      <t>キョウギジョウ</t>
    </rPh>
    <rPh sb="3" eb="4">
      <t>メイ</t>
    </rPh>
    <phoneticPr fontId="1"/>
  </si>
  <si>
    <t>記録</t>
    <rPh sb="0" eb="2">
      <t>キロク</t>
    </rPh>
    <phoneticPr fontId="1"/>
  </si>
  <si>
    <t>公認最高記録に関する情報（正確に記入してください）</t>
    <rPh sb="0" eb="2">
      <t>コウニン</t>
    </rPh>
    <rPh sb="2" eb="4">
      <t>サイコウ</t>
    </rPh>
    <rPh sb="4" eb="6">
      <t>キロク</t>
    </rPh>
    <rPh sb="7" eb="8">
      <t>カン</t>
    </rPh>
    <rPh sb="10" eb="12">
      <t>ジョウホウ</t>
    </rPh>
    <rPh sb="13" eb="15">
      <t>セイカク</t>
    </rPh>
    <rPh sb="16" eb="18">
      <t>キニュウ</t>
    </rPh>
    <phoneticPr fontId="1"/>
  </si>
  <si>
    <t>申込種目</t>
    <rPh sb="0" eb="2">
      <t>モウシコ</t>
    </rPh>
    <rPh sb="2" eb="3">
      <t>タネ</t>
    </rPh>
    <rPh sb="3" eb="4">
      <t>メ</t>
    </rPh>
    <phoneticPr fontId="1"/>
  </si>
  <si>
    <t>参加
資格</t>
    <rPh sb="0" eb="2">
      <t>サンカ</t>
    </rPh>
    <rPh sb="3" eb="5">
      <t>シカク</t>
    </rPh>
    <phoneticPr fontId="1"/>
  </si>
  <si>
    <t>②</t>
    <phoneticPr fontId="1"/>
  </si>
  <si>
    <t>①</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</si>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</sst>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8"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2">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top/>
      <bottom/>
      <diagonal/>
    </border>
  </borders>
  <cellStyleXfs count="3">
    <xf numFmtId="0" fontId="0" fillId="0" borderId="0">
      <alignment vertical="center"/>
    </xf>
    <xf numFmtId="0" fontId="15" fillId="0" borderId="0">
      <alignment vertical="center"/>
    </xf>
    <xf numFmtId="0" fontId="25" fillId="0" borderId="0" applyNumberFormat="0" applyFill="0" applyBorder="0" applyAlignment="0" applyProtection="0">
      <alignment vertical="center"/>
    </xf>
  </cellStyleXfs>
  <cellXfs count="207">
    <xf numFmtId="0" fontId="0" fillId="0" borderId="0" xfId="0">
      <alignment vertical="center"/>
    </xf>
    <xf numFmtId="0" fontId="15" fillId="0" borderId="0" xfId="1">
      <alignment vertical="center"/>
    </xf>
    <xf numFmtId="49" fontId="15" fillId="0" borderId="0" xfId="1" applyNumberFormat="1">
      <alignmen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quotePrefix="1" applyFont="1" applyFill="1" applyProtection="1">
      <alignment vertical="center"/>
    </xf>
    <xf numFmtId="0" fontId="15" fillId="0" borderId="0" xfId="0" applyFont="1">
      <alignment vertical="center"/>
    </xf>
    <xf numFmtId="49" fontId="15" fillId="0" borderId="0" xfId="0" applyNumberFormat="1" applyFont="1">
      <alignment vertical="center"/>
    </xf>
    <xf numFmtId="0" fontId="15" fillId="3" borderId="0" xfId="0" applyFont="1" applyFill="1">
      <alignment vertical="center"/>
    </xf>
    <xf numFmtId="0" fontId="16" fillId="2" borderId="5" xfId="0" applyFont="1" applyFill="1" applyBorder="1" applyAlignment="1" applyProtection="1">
      <alignment horizontal="center" vertical="center" shrinkToFit="1"/>
      <protection locked="0"/>
    </xf>
    <xf numFmtId="49" fontId="16" fillId="2" borderId="6" xfId="0" applyNumberFormat="1" applyFont="1" applyFill="1" applyBorder="1" applyAlignment="1" applyProtection="1">
      <alignment horizontal="center" vertical="center" shrinkToFit="1"/>
      <protection locked="0"/>
    </xf>
    <xf numFmtId="49" fontId="16" fillId="2" borderId="7" xfId="0" applyNumberFormat="1" applyFont="1" applyFill="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0" fontId="16" fillId="2" borderId="9" xfId="0" applyFont="1" applyFill="1" applyBorder="1" applyAlignment="1" applyProtection="1">
      <alignment horizontal="center" vertical="center" shrinkToFit="1"/>
      <protection locked="0"/>
    </xf>
    <xf numFmtId="0" fontId="16" fillId="2" borderId="10" xfId="0" applyFont="1" applyFill="1" applyBorder="1" applyAlignment="1" applyProtection="1">
      <alignment horizontal="center" vertical="center" shrinkToFit="1"/>
      <protection locked="0"/>
    </xf>
    <xf numFmtId="49" fontId="16" fillId="2" borderId="11" xfId="0" applyNumberFormat="1" applyFont="1" applyFill="1" applyBorder="1" applyAlignment="1" applyProtection="1">
      <alignment horizontal="center" vertical="center" shrinkToFit="1"/>
      <protection locked="0"/>
    </xf>
    <xf numFmtId="49" fontId="16" fillId="2" borderId="12" xfId="0" applyNumberFormat="1" applyFont="1" applyFill="1" applyBorder="1" applyAlignment="1" applyProtection="1">
      <alignment horizontal="center" vertical="center" shrinkToFit="1"/>
      <protection locked="0"/>
    </xf>
    <xf numFmtId="49" fontId="16" fillId="2" borderId="13" xfId="0" applyNumberFormat="1" applyFont="1" applyFill="1" applyBorder="1" applyAlignment="1" applyProtection="1">
      <alignment horizontal="center" vertical="center" shrinkToFit="1"/>
      <protection locked="0"/>
    </xf>
    <xf numFmtId="0" fontId="16" fillId="2" borderId="14" xfId="0" applyFont="1" applyFill="1" applyBorder="1" applyAlignment="1" applyProtection="1">
      <alignment horizontal="center" vertical="center" shrinkToFit="1"/>
      <protection locked="0"/>
    </xf>
    <xf numFmtId="0" fontId="14" fillId="0" borderId="0" xfId="0" applyFont="1">
      <alignment vertical="center"/>
    </xf>
    <xf numFmtId="0" fontId="16" fillId="0" borderId="17"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16" fillId="0" borderId="0" xfId="0" applyFont="1" applyFill="1" applyProtection="1">
      <alignment vertical="center"/>
    </xf>
    <xf numFmtId="0" fontId="16" fillId="0" borderId="0" xfId="0" applyFont="1" applyFill="1" applyAlignment="1" applyProtection="1">
      <alignment vertical="center" shrinkToFit="1"/>
    </xf>
    <xf numFmtId="0" fontId="16" fillId="0" borderId="0" xfId="0" quotePrefix="1" applyFont="1" applyFill="1" applyProtection="1">
      <alignment vertical="center"/>
    </xf>
    <xf numFmtId="0" fontId="16" fillId="3" borderId="0" xfId="0" applyFont="1" applyFill="1" applyAlignment="1" applyProtection="1">
      <alignment vertical="center" shrinkToFit="1"/>
    </xf>
    <xf numFmtId="0" fontId="16" fillId="3" borderId="0" xfId="0" applyFont="1" applyFill="1" applyAlignment="1" applyProtection="1">
      <alignment horizontal="left" vertical="center"/>
    </xf>
    <xf numFmtId="0" fontId="14" fillId="0" borderId="0" xfId="0" applyNumberFormat="1" applyFont="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49" fontId="15" fillId="0" borderId="0" xfId="0" applyNumberFormat="1" applyFont="1" applyFill="1">
      <alignment vertical="center"/>
    </xf>
    <xf numFmtId="0" fontId="15" fillId="0" borderId="0" xfId="0" applyFont="1" applyFill="1">
      <alignment vertical="center"/>
    </xf>
    <xf numFmtId="0" fontId="9" fillId="0" borderId="0" xfId="0" applyFont="1" applyBorder="1" applyAlignment="1">
      <alignment vertical="center"/>
    </xf>
    <xf numFmtId="176" fontId="9" fillId="0" borderId="0" xfId="0" applyNumberFormat="1" applyFont="1" applyBorder="1" applyAlignment="1">
      <alignment vertical="center"/>
    </xf>
    <xf numFmtId="0" fontId="8" fillId="0" borderId="0" xfId="0" applyFont="1" applyBorder="1" applyAlignment="1"/>
    <xf numFmtId="0" fontId="9" fillId="0" borderId="22" xfId="0" applyFont="1" applyBorder="1" applyAlignment="1">
      <alignment vertical="center"/>
    </xf>
    <xf numFmtId="0" fontId="9" fillId="0" borderId="0" xfId="0" applyFont="1" applyBorder="1" applyAlignment="1"/>
    <xf numFmtId="0" fontId="9" fillId="0" borderId="23" xfId="0" applyFont="1" applyBorder="1" applyAlignment="1">
      <alignment vertical="center"/>
    </xf>
    <xf numFmtId="176" fontId="9" fillId="0" borderId="0" xfId="0" applyNumberFormat="1" applyFont="1" applyBorder="1" applyAlignment="1"/>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8" fillId="0" borderId="22" xfId="0" applyFont="1" applyBorder="1" applyAlignment="1"/>
    <xf numFmtId="0" fontId="8" fillId="0" borderId="23" xfId="0" applyFont="1" applyBorder="1" applyAlignment="1"/>
    <xf numFmtId="176" fontId="8" fillId="0" borderId="0" xfId="0" applyNumberFormat="1" applyFont="1" applyBorder="1" applyAlignment="1">
      <alignment horizontal="center"/>
    </xf>
    <xf numFmtId="176" fontId="8" fillId="0" borderId="0" xfId="0" applyNumberFormat="1" applyFont="1" applyBorder="1" applyAlignment="1"/>
    <xf numFmtId="0" fontId="8" fillId="0" borderId="0" xfId="0" applyFont="1" applyBorder="1" applyAlignment="1">
      <alignment horizontal="center"/>
    </xf>
    <xf numFmtId="176" fontId="13" fillId="0" borderId="0" xfId="0" applyNumberFormat="1" applyFont="1" applyBorder="1" applyAlignment="1"/>
    <xf numFmtId="0" fontId="12" fillId="0" borderId="0" xfId="0" applyFont="1" applyBorder="1" applyAlignment="1">
      <alignment horizontal="center"/>
    </xf>
    <xf numFmtId="176" fontId="10" fillId="0" borderId="0" xfId="0" applyNumberFormat="1" applyFont="1" applyBorder="1" applyAlignment="1">
      <alignment horizontal="center"/>
    </xf>
    <xf numFmtId="0" fontId="15" fillId="0" borderId="0" xfId="0" applyNumberFormat="1" applyFont="1" applyFill="1">
      <alignment vertical="center"/>
    </xf>
    <xf numFmtId="49" fontId="16" fillId="2" borderId="29" xfId="0" applyNumberFormat="1" applyFont="1" applyFill="1" applyBorder="1" applyAlignment="1" applyProtection="1">
      <alignment horizontal="center" vertical="center" shrinkToFit="1"/>
    </xf>
    <xf numFmtId="49" fontId="16" fillId="2" borderId="12" xfId="0" applyNumberFormat="1" applyFont="1" applyFill="1" applyBorder="1" applyAlignment="1" applyProtection="1">
      <alignment horizontal="center" vertical="center" shrinkToFit="1"/>
    </xf>
    <xf numFmtId="0" fontId="19" fillId="0" borderId="27" xfId="0" applyFont="1" applyFill="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6" fillId="0" borderId="0" xfId="0" applyNumberFormat="1" applyFont="1" applyFill="1" applyProtection="1">
      <alignment vertical="center"/>
    </xf>
    <xf numFmtId="0" fontId="16" fillId="0" borderId="0" xfId="0" applyNumberFormat="1" applyFont="1" applyFill="1" applyAlignment="1" applyProtection="1">
      <alignment vertical="center" shrinkToFit="1"/>
    </xf>
    <xf numFmtId="0" fontId="16" fillId="3" borderId="0" xfId="0" applyNumberFormat="1" applyFont="1" applyFill="1" applyProtection="1">
      <alignment vertical="center"/>
    </xf>
    <xf numFmtId="0" fontId="16" fillId="0" borderId="0" xfId="0" quotePrefix="1" applyNumberFormat="1" applyFont="1" applyFill="1" applyProtection="1">
      <alignment vertical="center"/>
    </xf>
    <xf numFmtId="49" fontId="16"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19" fillId="0" borderId="27" xfId="0" applyFont="1" applyBorder="1" applyAlignment="1" applyProtection="1">
      <alignment horizontal="left" vertical="center"/>
    </xf>
    <xf numFmtId="49" fontId="26" fillId="0" borderId="27" xfId="2" applyNumberFormat="1"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6" fillId="0" borderId="0" xfId="0" applyFont="1" applyProtection="1">
      <alignment vertical="center"/>
    </xf>
    <xf numFmtId="0" fontId="0" fillId="0" borderId="0" xfId="0" applyFill="1" applyProtection="1">
      <alignment vertical="center"/>
    </xf>
    <xf numFmtId="0" fontId="16" fillId="2" borderId="0" xfId="0" applyFont="1" applyFill="1" applyProtection="1">
      <alignment vertical="center"/>
    </xf>
    <xf numFmtId="0" fontId="16" fillId="0" borderId="15"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4" fillId="0" borderId="0" xfId="0" applyFont="1" applyProtection="1">
      <alignment vertical="center"/>
    </xf>
    <xf numFmtId="0" fontId="16" fillId="2" borderId="19" xfId="0" applyFont="1" applyFill="1" applyBorder="1" applyAlignment="1" applyProtection="1">
      <alignment horizontal="center" vertical="center"/>
    </xf>
    <xf numFmtId="0" fontId="0" fillId="3" borderId="0" xfId="0" applyFill="1" applyProtection="1">
      <alignment vertical="center"/>
    </xf>
    <xf numFmtId="0" fontId="16" fillId="2" borderId="20"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7" fillId="2" borderId="3" xfId="0" applyFont="1" applyFill="1" applyBorder="1" applyAlignment="1" applyProtection="1">
      <alignment horizontal="right" vertical="center"/>
    </xf>
    <xf numFmtId="0" fontId="17" fillId="2" borderId="4" xfId="0" applyFont="1" applyFill="1" applyBorder="1" applyAlignment="1" applyProtection="1">
      <alignment horizontal="center" vertical="center"/>
    </xf>
    <xf numFmtId="0" fontId="16" fillId="0" borderId="0" xfId="0" applyNumberFormat="1" applyFont="1" applyProtection="1">
      <alignment vertical="center"/>
    </xf>
    <xf numFmtId="0" fontId="0" fillId="0" borderId="0" xfId="0" applyNumberFormat="1" applyFill="1" applyProtection="1">
      <alignment vertical="center"/>
    </xf>
    <xf numFmtId="0" fontId="14" fillId="0" borderId="0" xfId="0" applyNumberFormat="1" applyFont="1" applyProtection="1">
      <alignment vertical="center"/>
    </xf>
    <xf numFmtId="0" fontId="0" fillId="0" borderId="0" xfId="0" applyNumberFormat="1" applyProtection="1">
      <alignment vertical="center"/>
    </xf>
    <xf numFmtId="0" fontId="15" fillId="0" borderId="0" xfId="0" applyFont="1" applyProtection="1">
      <alignment vertical="center"/>
    </xf>
    <xf numFmtId="0" fontId="15" fillId="0" borderId="0" xfId="0" applyFont="1" applyFill="1" applyProtection="1">
      <alignment vertical="center"/>
    </xf>
    <xf numFmtId="0" fontId="15" fillId="0" borderId="0" xfId="0" applyFont="1" applyFill="1" applyAlignment="1" applyProtection="1">
      <alignment vertical="center" shrinkToFit="1"/>
    </xf>
    <xf numFmtId="49" fontId="14" fillId="0" borderId="0" xfId="0" applyNumberFormat="1" applyFont="1" applyProtection="1">
      <alignment vertical="center"/>
    </xf>
    <xf numFmtId="0" fontId="14" fillId="0" borderId="0" xfId="0" applyFont="1" applyFill="1" applyProtection="1">
      <alignment vertical="center"/>
    </xf>
    <xf numFmtId="0" fontId="14" fillId="0" borderId="0" xfId="0" applyFont="1" applyFill="1" applyAlignment="1" applyProtection="1">
      <alignment vertical="center" shrinkToFit="1"/>
    </xf>
    <xf numFmtId="49" fontId="18" fillId="2" borderId="3" xfId="0" applyNumberFormat="1" applyFont="1" applyFill="1" applyBorder="1" applyAlignment="1" applyProtection="1">
      <alignment horizontal="center" vertical="center" shrinkToFit="1"/>
    </xf>
    <xf numFmtId="176"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vertical="center"/>
    </xf>
    <xf numFmtId="0" fontId="0" fillId="0" borderId="0" xfId="0" applyBorder="1" applyAlignment="1"/>
    <xf numFmtId="0" fontId="0" fillId="0" borderId="0" xfId="0" applyFont="1" applyBorder="1" applyAlignment="1"/>
    <xf numFmtId="49" fontId="16" fillId="2" borderId="28" xfId="0" applyNumberFormat="1" applyFont="1" applyFill="1" applyBorder="1" applyAlignment="1" applyProtection="1">
      <alignment horizontal="center" vertical="center" shrinkToFit="1"/>
      <protection locked="0"/>
    </xf>
    <xf numFmtId="49" fontId="16" fillId="2" borderId="5" xfId="0" applyNumberFormat="1" applyFont="1" applyFill="1" applyBorder="1" applyAlignment="1" applyProtection="1">
      <alignment horizontal="center" vertical="center" shrinkToFit="1"/>
      <protection locked="0"/>
    </xf>
    <xf numFmtId="49" fontId="16" fillId="2" borderId="10" xfId="0" applyNumberFormat="1" applyFont="1" applyFill="1" applyBorder="1" applyAlignment="1" applyProtection="1">
      <alignment horizontal="center" vertical="center" shrinkToFit="1"/>
      <protection locked="0"/>
    </xf>
    <xf numFmtId="49" fontId="16" fillId="2" borderId="49" xfId="0" applyNumberFormat="1" applyFont="1" applyFill="1" applyBorder="1" applyAlignment="1" applyProtection="1">
      <alignment horizontal="center" vertical="center" shrinkToFit="1"/>
      <protection locked="0"/>
    </xf>
    <xf numFmtId="0" fontId="16" fillId="2" borderId="46" xfId="0" applyFont="1" applyFill="1" applyBorder="1" applyProtection="1">
      <alignment vertical="center"/>
    </xf>
    <xf numFmtId="0" fontId="16" fillId="2" borderId="47" xfId="0" applyFont="1" applyFill="1" applyBorder="1" applyProtection="1">
      <alignment vertical="center"/>
    </xf>
    <xf numFmtId="0" fontId="17" fillId="2" borderId="47" xfId="0" applyFont="1" applyFill="1" applyBorder="1" applyAlignment="1" applyProtection="1">
      <alignment horizontal="right" vertical="center"/>
    </xf>
    <xf numFmtId="0" fontId="18" fillId="2" borderId="47" xfId="0" applyFont="1" applyFill="1" applyBorder="1" applyAlignment="1" applyProtection="1">
      <alignment horizontal="center" vertical="center" shrinkToFit="1"/>
    </xf>
    <xf numFmtId="0" fontId="17" fillId="2" borderId="48" xfId="0" applyFont="1" applyFill="1" applyBorder="1" applyAlignment="1" applyProtection="1">
      <alignment horizontal="center" vertical="center"/>
    </xf>
    <xf numFmtId="0" fontId="16" fillId="2" borderId="22" xfId="0" applyNumberFormat="1" applyFont="1" applyFill="1" applyBorder="1" applyProtection="1">
      <alignment vertical="center"/>
    </xf>
    <xf numFmtId="0" fontId="16" fillId="2" borderId="0" xfId="0" applyNumberFormat="1" applyFont="1" applyFill="1" applyBorder="1" applyProtection="1">
      <alignment vertical="center"/>
    </xf>
    <xf numFmtId="0" fontId="16" fillId="2" borderId="23" xfId="0" applyNumberFormat="1" applyFont="1" applyFill="1" applyBorder="1" applyProtection="1">
      <alignment vertical="center"/>
    </xf>
    <xf numFmtId="0" fontId="16" fillId="0" borderId="0" xfId="0" applyNumberFormat="1" applyFont="1" applyBorder="1" applyProtection="1">
      <alignment vertical="center"/>
    </xf>
    <xf numFmtId="0" fontId="20" fillId="2" borderId="0" xfId="0" applyNumberFormat="1" applyFont="1" applyFill="1" applyBorder="1" applyAlignment="1" applyProtection="1">
      <alignment horizontal="center" vertical="center"/>
    </xf>
    <xf numFmtId="0" fontId="16" fillId="2" borderId="25" xfId="0" applyNumberFormat="1" applyFont="1" applyFill="1" applyBorder="1" applyProtection="1">
      <alignment vertical="center"/>
    </xf>
    <xf numFmtId="0" fontId="16" fillId="2" borderId="24" xfId="0" applyNumberFormat="1" applyFont="1" applyFill="1" applyBorder="1" applyProtection="1">
      <alignment vertical="center"/>
    </xf>
    <xf numFmtId="0" fontId="18" fillId="2" borderId="24" xfId="0" applyNumberFormat="1" applyFont="1" applyFill="1" applyBorder="1" applyAlignment="1" applyProtection="1">
      <alignment horizontal="right" vertical="center"/>
    </xf>
    <xf numFmtId="0" fontId="17" fillId="2" borderId="24" xfId="0" applyNumberFormat="1" applyFont="1" applyFill="1" applyBorder="1" applyAlignment="1" applyProtection="1">
      <alignment horizontal="center" vertical="center"/>
    </xf>
    <xf numFmtId="0" fontId="16" fillId="2" borderId="26" xfId="0" applyNumberFormat="1" applyFont="1" applyFill="1" applyBorder="1" applyProtection="1">
      <alignment vertical="center"/>
    </xf>
    <xf numFmtId="0" fontId="17" fillId="2" borderId="3" xfId="0" applyFont="1" applyFill="1" applyBorder="1" applyAlignment="1" applyProtection="1">
      <alignment horizontal="center" vertical="center" shrinkToFit="1"/>
    </xf>
    <xf numFmtId="0" fontId="17" fillId="2" borderId="3" xfId="0" applyFont="1" applyFill="1" applyBorder="1" applyAlignment="1" applyProtection="1">
      <alignment horizontal="left" vertical="center" shrinkToFit="1"/>
    </xf>
    <xf numFmtId="0" fontId="16" fillId="2" borderId="11" xfId="0" applyFont="1" applyFill="1" applyBorder="1" applyAlignment="1" applyProtection="1">
      <alignment horizontal="left" vertical="center" shrinkToFit="1"/>
      <protection locked="0"/>
    </xf>
    <xf numFmtId="0" fontId="16" fillId="2" borderId="42" xfId="0" applyFont="1" applyFill="1" applyBorder="1" applyAlignment="1" applyProtection="1">
      <alignment horizontal="left" vertical="center" shrinkToFit="1"/>
      <protection locked="0"/>
    </xf>
    <xf numFmtId="0" fontId="16" fillId="0" borderId="15" xfId="0" applyFont="1" applyFill="1" applyBorder="1" applyAlignment="1" applyProtection="1">
      <alignment horizontal="center" vertical="center"/>
    </xf>
    <xf numFmtId="49" fontId="18" fillId="2" borderId="3" xfId="0" applyNumberFormat="1" applyFont="1" applyFill="1" applyBorder="1" applyAlignment="1" applyProtection="1">
      <alignment horizontal="center" vertical="center" shrinkToFit="1"/>
    </xf>
    <xf numFmtId="0" fontId="20" fillId="2" borderId="0" xfId="0" applyNumberFormat="1" applyFont="1" applyFill="1" applyBorder="1" applyAlignment="1" applyProtection="1">
      <alignment horizontal="center" vertical="center"/>
    </xf>
    <xf numFmtId="0" fontId="14" fillId="3" borderId="0" xfId="0" applyFont="1" applyFill="1" applyProtection="1">
      <alignment vertical="center"/>
    </xf>
    <xf numFmtId="0" fontId="14" fillId="0" borderId="0" xfId="0" quotePrefix="1" applyFont="1" applyFill="1" applyProtection="1">
      <alignment vertical="center"/>
    </xf>
    <xf numFmtId="0" fontId="14" fillId="2" borderId="1" xfId="0" applyFont="1" applyFill="1" applyBorder="1" applyAlignment="1" applyProtection="1">
      <alignment horizontal="center" vertical="center" shrinkToFit="1"/>
    </xf>
    <xf numFmtId="0" fontId="16" fillId="2" borderId="59" xfId="0" applyFont="1" applyFill="1" applyBorder="1" applyAlignment="1" applyProtection="1">
      <alignment horizontal="center" vertical="center" shrinkToFit="1"/>
      <protection locked="0"/>
    </xf>
    <xf numFmtId="0" fontId="16" fillId="2" borderId="60" xfId="0" applyFont="1" applyFill="1" applyBorder="1" applyAlignment="1" applyProtection="1">
      <alignment horizontal="center" vertical="center" shrinkToFit="1"/>
      <protection locked="0"/>
    </xf>
    <xf numFmtId="0" fontId="16" fillId="2" borderId="61"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4" fillId="3" borderId="32" xfId="0" applyFont="1" applyFill="1" applyBorder="1" applyAlignment="1" applyProtection="1">
      <alignment horizontal="center" vertical="center" shrinkToFit="1"/>
    </xf>
    <xf numFmtId="0" fontId="19" fillId="0" borderId="27" xfId="0" applyFont="1" applyBorder="1" applyAlignment="1" applyProtection="1">
      <alignment horizontal="left" vertical="center"/>
    </xf>
    <xf numFmtId="0" fontId="19" fillId="0" borderId="27" xfId="0" applyFont="1" applyBorder="1" applyAlignment="1" applyProtection="1">
      <alignment horizontal="center" vertical="center"/>
      <protection locked="0"/>
    </xf>
    <xf numFmtId="0" fontId="22" fillId="3" borderId="0" xfId="0" applyFont="1" applyFill="1" applyAlignment="1" applyProtection="1">
      <alignment horizontal="center" vertical="center"/>
    </xf>
    <xf numFmtId="49" fontId="19" fillId="0" borderId="27" xfId="0" applyNumberFormat="1" applyFont="1" applyBorder="1" applyAlignment="1" applyProtection="1">
      <alignment horizontal="center" vertical="center"/>
      <protection locked="0"/>
    </xf>
    <xf numFmtId="49" fontId="26" fillId="0" borderId="27" xfId="2" applyNumberFormat="1" applyFont="1" applyBorder="1" applyAlignment="1" applyProtection="1">
      <alignment horizontal="center" vertical="center"/>
      <protection locked="0"/>
    </xf>
    <xf numFmtId="0" fontId="22" fillId="3" borderId="0" xfId="0" applyFont="1" applyFill="1" applyAlignment="1" applyProtection="1">
      <alignment vertical="center" wrapText="1"/>
    </xf>
    <xf numFmtId="0" fontId="19" fillId="0" borderId="27" xfId="0" applyFont="1" applyBorder="1" applyAlignment="1" applyProtection="1">
      <alignment horizontal="center" vertical="center"/>
    </xf>
    <xf numFmtId="0" fontId="19" fillId="0" borderId="27" xfId="0" applyFont="1" applyBorder="1" applyAlignment="1" applyProtection="1">
      <alignment horizontal="left" vertical="center" wrapText="1"/>
    </xf>
    <xf numFmtId="0" fontId="17" fillId="2" borderId="37" xfId="0" applyFont="1" applyFill="1" applyBorder="1" applyAlignment="1" applyProtection="1">
      <alignment horizontal="center" vertical="center"/>
    </xf>
    <xf numFmtId="0" fontId="17" fillId="2" borderId="52" xfId="0" applyFont="1" applyFill="1" applyBorder="1" applyAlignment="1" applyProtection="1">
      <alignment horizontal="center" vertical="center"/>
    </xf>
    <xf numFmtId="0" fontId="14" fillId="2" borderId="40" xfId="0" applyFont="1" applyFill="1" applyBorder="1" applyAlignment="1" applyProtection="1">
      <alignment horizontal="center" vertical="center" shrinkToFit="1"/>
    </xf>
    <xf numFmtId="0" fontId="14" fillId="2" borderId="41" xfId="0" applyFont="1" applyFill="1" applyBorder="1" applyAlignment="1" applyProtection="1">
      <alignment horizontal="center" vertical="center" shrinkToFit="1"/>
    </xf>
    <xf numFmtId="0" fontId="16" fillId="2" borderId="0" xfId="0" applyNumberFormat="1" applyFont="1" applyFill="1" applyBorder="1" applyAlignment="1" applyProtection="1">
      <alignment horizontal="right" vertical="center"/>
      <protection locked="0"/>
    </xf>
    <xf numFmtId="49" fontId="18" fillId="2" borderId="3" xfId="0" applyNumberFormat="1" applyFont="1" applyFill="1" applyBorder="1" applyAlignment="1" applyProtection="1">
      <alignment horizontal="center" vertical="center" shrinkToFit="1"/>
    </xf>
    <xf numFmtId="0" fontId="18" fillId="2" borderId="3" xfId="0" applyFont="1" applyFill="1" applyBorder="1" applyAlignment="1" applyProtection="1">
      <alignment horizontal="center" vertical="center" shrinkToFit="1"/>
    </xf>
    <xf numFmtId="0" fontId="14" fillId="2" borderId="35" xfId="0" applyFont="1" applyFill="1" applyBorder="1" applyAlignment="1" applyProtection="1">
      <alignment vertical="center" shrinkToFit="1"/>
    </xf>
    <xf numFmtId="0" fontId="14" fillId="2" borderId="36" xfId="0" applyFont="1" applyFill="1" applyBorder="1" applyAlignment="1" applyProtection="1">
      <alignment vertical="center" shrinkToFit="1"/>
    </xf>
    <xf numFmtId="0" fontId="14" fillId="2" borderId="30"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8" xfId="0" applyFont="1" applyFill="1" applyBorder="1" applyAlignment="1" applyProtection="1">
      <alignment horizontal="center" vertical="center" shrinkToFit="1"/>
    </xf>
    <xf numFmtId="0" fontId="20" fillId="2" borderId="22" xfId="0" applyNumberFormat="1" applyFont="1" applyFill="1" applyBorder="1" applyAlignment="1" applyProtection="1">
      <alignment horizontal="center" vertical="center"/>
    </xf>
    <xf numFmtId="0" fontId="20" fillId="2" borderId="0" xfId="0" applyNumberFormat="1" applyFont="1" applyFill="1" applyBorder="1" applyAlignment="1" applyProtection="1">
      <alignment horizontal="center" vertical="center"/>
    </xf>
    <xf numFmtId="0" fontId="20" fillId="2" borderId="23" xfId="0" applyNumberFormat="1" applyFont="1" applyFill="1" applyBorder="1" applyAlignment="1" applyProtection="1">
      <alignment horizontal="center" vertical="center"/>
    </xf>
    <xf numFmtId="0" fontId="20" fillId="2" borderId="24" xfId="0" applyNumberFormat="1" applyFont="1" applyFill="1" applyBorder="1" applyAlignment="1" applyProtection="1">
      <alignment horizontal="center" vertical="center"/>
    </xf>
    <xf numFmtId="0" fontId="17" fillId="2" borderId="25"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wrapText="1"/>
    </xf>
    <xf numFmtId="49" fontId="18" fillId="2" borderId="55" xfId="0" applyNumberFormat="1" applyFont="1" applyFill="1" applyBorder="1" applyAlignment="1" applyProtection="1">
      <alignment horizontal="left" vertical="center"/>
    </xf>
    <xf numFmtId="49" fontId="18" fillId="2" borderId="38" xfId="0" applyNumberFormat="1" applyFont="1" applyFill="1" applyBorder="1" applyAlignment="1" applyProtection="1">
      <alignment horizontal="left" vertical="center"/>
    </xf>
    <xf numFmtId="49" fontId="18" fillId="2" borderId="39" xfId="0" applyNumberFormat="1" applyFont="1" applyFill="1" applyBorder="1" applyAlignment="1" applyProtection="1">
      <alignment horizontal="left" vertical="center"/>
    </xf>
    <xf numFmtId="49" fontId="18" fillId="2" borderId="56" xfId="0" applyNumberFormat="1" applyFont="1" applyFill="1" applyBorder="1" applyAlignment="1" applyProtection="1">
      <alignment horizontal="left" vertical="center"/>
    </xf>
    <xf numFmtId="49" fontId="18" fillId="2" borderId="34" xfId="0" applyNumberFormat="1" applyFont="1" applyFill="1" applyBorder="1" applyAlignment="1" applyProtection="1">
      <alignment horizontal="left" vertical="center"/>
    </xf>
    <xf numFmtId="49" fontId="18" fillId="2" borderId="51" xfId="0" applyNumberFormat="1" applyFont="1" applyFill="1" applyBorder="1" applyAlignment="1" applyProtection="1">
      <alignment horizontal="left" vertical="center"/>
    </xf>
    <xf numFmtId="0" fontId="14" fillId="3" borderId="32" xfId="0" applyFont="1" applyFill="1" applyBorder="1" applyAlignment="1" applyProtection="1">
      <alignment horizontal="center" vertical="center" shrinkToFit="1"/>
    </xf>
    <xf numFmtId="0" fontId="14" fillId="3" borderId="57" xfId="0"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xf>
    <xf numFmtId="0" fontId="21" fillId="2" borderId="0" xfId="0" applyFont="1" applyFill="1" applyAlignment="1" applyProtection="1">
      <alignment horizontal="center" vertical="center"/>
    </xf>
    <xf numFmtId="0" fontId="18" fillId="2" borderId="55" xfId="0" applyNumberFormat="1" applyFont="1" applyFill="1" applyBorder="1" applyAlignment="1" applyProtection="1">
      <alignment horizontal="left" vertical="center"/>
    </xf>
    <xf numFmtId="0" fontId="18" fillId="2" borderId="38" xfId="0" applyNumberFormat="1" applyFont="1" applyFill="1" applyBorder="1" applyAlignment="1" applyProtection="1">
      <alignment horizontal="left" vertical="center"/>
    </xf>
    <xf numFmtId="0" fontId="18" fillId="2" borderId="39" xfId="0" applyNumberFormat="1" applyFont="1" applyFill="1" applyBorder="1" applyAlignment="1" applyProtection="1">
      <alignment horizontal="left" vertical="center"/>
    </xf>
    <xf numFmtId="0" fontId="16" fillId="0" borderId="43"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44" xfId="0" applyFont="1" applyFill="1" applyBorder="1" applyAlignment="1" applyProtection="1">
      <alignment horizontal="center" vertical="center" shrinkToFit="1"/>
    </xf>
    <xf numFmtId="0" fontId="16" fillId="0" borderId="45" xfId="0" applyFont="1" applyFill="1" applyBorder="1" applyAlignment="1" applyProtection="1">
      <alignment horizontal="center" vertical="center" shrinkToFit="1"/>
    </xf>
    <xf numFmtId="0" fontId="14" fillId="3" borderId="55" xfId="0" applyFont="1" applyFill="1" applyBorder="1" applyAlignment="1" applyProtection="1">
      <alignment horizontal="center" vertical="center" shrinkToFit="1"/>
    </xf>
    <xf numFmtId="0" fontId="14" fillId="3" borderId="38" xfId="0" applyFont="1" applyFill="1" applyBorder="1" applyAlignment="1" applyProtection="1">
      <alignment horizontal="center" vertical="center" shrinkToFit="1"/>
    </xf>
    <xf numFmtId="0" fontId="14" fillId="3" borderId="52" xfId="0" applyFont="1" applyFill="1" applyBorder="1" applyAlignment="1" applyProtection="1">
      <alignment horizontal="center" vertical="center" shrinkToFit="1"/>
    </xf>
    <xf numFmtId="0" fontId="17" fillId="2" borderId="50" xfId="0" applyFont="1" applyFill="1" applyBorder="1" applyAlignment="1" applyProtection="1">
      <alignment horizontal="center" vertical="center" wrapText="1"/>
    </xf>
    <xf numFmtId="0" fontId="17" fillId="2" borderId="53" xfId="0" applyFont="1" applyFill="1" applyBorder="1" applyAlignment="1" applyProtection="1">
      <alignment horizontal="center" vertical="center"/>
    </xf>
    <xf numFmtId="49" fontId="20" fillId="2" borderId="38" xfId="0" applyNumberFormat="1" applyFont="1" applyFill="1" applyBorder="1" applyAlignment="1" applyProtection="1">
      <alignment horizontal="left" vertical="center" shrinkToFit="1"/>
    </xf>
    <xf numFmtId="0" fontId="20" fillId="2" borderId="38" xfId="0" applyFont="1" applyFill="1" applyBorder="1" applyAlignment="1" applyProtection="1">
      <alignment horizontal="left" vertical="center" shrinkToFit="1"/>
    </xf>
    <xf numFmtId="49" fontId="18" fillId="2" borderId="34" xfId="0" applyNumberFormat="1" applyFont="1" applyFill="1" applyBorder="1" applyAlignment="1" applyProtection="1">
      <alignment horizontal="left" vertical="center" shrinkToFit="1"/>
    </xf>
    <xf numFmtId="0" fontId="18" fillId="2" borderId="34" xfId="0" applyFont="1" applyFill="1" applyBorder="1" applyAlignment="1" applyProtection="1">
      <alignment horizontal="left" vertical="center" shrinkToFit="1"/>
    </xf>
    <xf numFmtId="0" fontId="18" fillId="2" borderId="34" xfId="0" applyNumberFormat="1" applyFont="1" applyFill="1" applyBorder="1" applyAlignment="1" applyProtection="1">
      <alignment horizontal="left" vertical="center" shrinkToFit="1"/>
    </xf>
    <xf numFmtId="49" fontId="20" fillId="2" borderId="0" xfId="0" applyNumberFormat="1" applyFont="1" applyFill="1" applyBorder="1" applyAlignment="1" applyProtection="1">
      <alignment horizontal="center" vertical="center"/>
    </xf>
    <xf numFmtId="0" fontId="17" fillId="2" borderId="38" xfId="0" applyFont="1" applyFill="1" applyBorder="1" applyAlignment="1" applyProtection="1">
      <alignment horizontal="center" vertical="center"/>
    </xf>
    <xf numFmtId="0" fontId="20" fillId="2" borderId="38" xfId="0" applyNumberFormat="1" applyFont="1" applyFill="1" applyBorder="1" applyAlignment="1" applyProtection="1">
      <alignment horizontal="left" vertical="center" shrinkToFit="1"/>
    </xf>
    <xf numFmtId="0" fontId="14" fillId="2" borderId="31" xfId="0" applyFont="1" applyFill="1" applyBorder="1" applyAlignment="1" applyProtection="1">
      <alignment horizontal="center" vertical="center" shrinkToFit="1"/>
    </xf>
    <xf numFmtId="0" fontId="14" fillId="2" borderId="32" xfId="0" applyFont="1" applyFill="1" applyBorder="1" applyAlignment="1" applyProtection="1">
      <alignment horizontal="center" vertical="center" shrinkToFit="1"/>
    </xf>
    <xf numFmtId="0" fontId="14" fillId="2" borderId="30" xfId="0" applyFont="1" applyFill="1" applyBorder="1" applyAlignment="1" applyProtection="1">
      <alignment horizontal="center" vertical="center" wrapText="1" shrinkToFit="1"/>
    </xf>
    <xf numFmtId="0" fontId="18" fillId="2" borderId="56" xfId="0" applyNumberFormat="1" applyFont="1" applyFill="1" applyBorder="1" applyAlignment="1" applyProtection="1">
      <alignment horizontal="left" vertical="center"/>
    </xf>
    <xf numFmtId="0" fontId="18" fillId="2" borderId="34" xfId="0" applyNumberFormat="1" applyFont="1" applyFill="1" applyBorder="1" applyAlignment="1" applyProtection="1">
      <alignment horizontal="left" vertical="center"/>
    </xf>
    <xf numFmtId="0" fontId="18" fillId="2" borderId="51" xfId="0" applyNumberFormat="1" applyFont="1" applyFill="1" applyBorder="1" applyAlignment="1" applyProtection="1">
      <alignment horizontal="left" vertical="center"/>
    </xf>
    <xf numFmtId="176" fontId="11" fillId="0" borderId="0" xfId="0" applyNumberFormat="1" applyFont="1" applyBorder="1" applyAlignment="1">
      <alignment horizontal="center" vertical="center"/>
    </xf>
    <xf numFmtId="0" fontId="9" fillId="0" borderId="24" xfId="0" applyFont="1" applyBorder="1" applyAlignment="1">
      <alignment horizontal="center" vertical="center"/>
    </xf>
    <xf numFmtId="176" fontId="13" fillId="0" borderId="0" xfId="0" applyNumberFormat="1" applyFont="1" applyBorder="1" applyAlignment="1">
      <alignment horizontal="right"/>
    </xf>
    <xf numFmtId="0" fontId="9" fillId="0" borderId="46" xfId="0" applyFont="1" applyBorder="1" applyAlignment="1">
      <alignment horizontal="center"/>
    </xf>
    <xf numFmtId="0" fontId="9" fillId="0" borderId="47" xfId="0" applyFont="1" applyBorder="1" applyAlignment="1">
      <alignment horizontal="center"/>
    </xf>
    <xf numFmtId="0" fontId="9" fillId="0" borderId="48" xfId="0" applyFont="1" applyBorder="1" applyAlignment="1">
      <alignment horizontal="center"/>
    </xf>
    <xf numFmtId="176" fontId="9" fillId="0" borderId="0" xfId="0" applyNumberFormat="1"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3" xfId="0" applyFont="1" applyBorder="1" applyAlignment="1">
      <alignment horizontal="center" vertical="center"/>
    </xf>
    <xf numFmtId="0" fontId="9" fillId="0" borderId="0" xfId="0" applyFont="1" applyBorder="1" applyAlignment="1">
      <alignment horizontal="center"/>
    </xf>
    <xf numFmtId="0" fontId="12" fillId="0" borderId="0" xfId="0" applyFont="1" applyBorder="1" applyAlignment="1">
      <alignment horizontal="center"/>
    </xf>
    <xf numFmtId="176" fontId="10" fillId="0" borderId="0" xfId="0" applyNumberFormat="1" applyFont="1" applyBorder="1" applyAlignment="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1504949</xdr:colOff>
      <xdr:row>21</xdr:row>
      <xdr:rowOff>57150</xdr:rowOff>
    </xdr:from>
    <xdr:to>
      <xdr:col>15</xdr:col>
      <xdr:colOff>142874</xdr:colOff>
      <xdr:row>21</xdr:row>
      <xdr:rowOff>228600</xdr:rowOff>
    </xdr:to>
    <xdr:sp macro="" textlink="">
      <xdr:nvSpPr>
        <xdr:cNvPr id="2" name="円/楕円 1"/>
        <xdr:cNvSpPr/>
      </xdr:nvSpPr>
      <xdr:spPr>
        <a:xfrm>
          <a:off x="9105899" y="58578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29</xdr:row>
      <xdr:rowOff>47625</xdr:rowOff>
    </xdr:from>
    <xdr:to>
      <xdr:col>12</xdr:col>
      <xdr:colOff>190501</xdr:colOff>
      <xdr:row>29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59</xdr:row>
      <xdr:rowOff>47625</xdr:rowOff>
    </xdr:from>
    <xdr:to>
      <xdr:col>12</xdr:col>
      <xdr:colOff>190501</xdr:colOff>
      <xdr:row>59</xdr:row>
      <xdr:rowOff>228600</xdr:rowOff>
    </xdr:to>
    <xdr:sp macro="" textlink="">
      <xdr:nvSpPr>
        <xdr:cNvPr id="10" name="正方形/長方形 9"/>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59</xdr:row>
      <xdr:rowOff>47625</xdr:rowOff>
    </xdr:from>
    <xdr:to>
      <xdr:col>12</xdr:col>
      <xdr:colOff>190501</xdr:colOff>
      <xdr:row>59</xdr:row>
      <xdr:rowOff>228600</xdr:rowOff>
    </xdr:to>
    <xdr:sp macro="" textlink="">
      <xdr:nvSpPr>
        <xdr:cNvPr id="12" name="正方形/長方形 11"/>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xdr:col>
      <xdr:colOff>1504949</xdr:colOff>
      <xdr:row>51</xdr:row>
      <xdr:rowOff>57150</xdr:rowOff>
    </xdr:from>
    <xdr:to>
      <xdr:col>15</xdr:col>
      <xdr:colOff>142874</xdr:colOff>
      <xdr:row>51</xdr:row>
      <xdr:rowOff>228600</xdr:rowOff>
    </xdr:to>
    <xdr:sp macro="" textlink="">
      <xdr:nvSpPr>
        <xdr:cNvPr id="9" name="円/楕円 8"/>
        <xdr:cNvSpPr/>
      </xdr:nvSpPr>
      <xdr:spPr>
        <a:xfrm>
          <a:off x="9039224" y="58578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59</xdr:row>
      <xdr:rowOff>47625</xdr:rowOff>
    </xdr:from>
    <xdr:to>
      <xdr:col>12</xdr:col>
      <xdr:colOff>190501</xdr:colOff>
      <xdr:row>59</xdr:row>
      <xdr:rowOff>228600</xdr:rowOff>
    </xdr:to>
    <xdr:sp macro="" textlink="">
      <xdr:nvSpPr>
        <xdr:cNvPr id="14" name="正方形/長方形 13"/>
        <xdr:cNvSpPr/>
      </xdr:nvSpPr>
      <xdr:spPr>
        <a:xfrm>
          <a:off x="6372226" y="74104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1"/>
  <sheetViews>
    <sheetView tabSelected="1" zoomScale="90" zoomScaleNormal="90" workbookViewId="0">
      <selection activeCell="F5" sqref="F5"/>
    </sheetView>
  </sheetViews>
  <sheetFormatPr defaultRowHeight="13.5" x14ac:dyDescent="0.15"/>
  <cols>
    <col min="1" max="1" width="19" style="60" customWidth="1"/>
    <col min="2" max="2" width="19.125" style="60" customWidth="1"/>
    <col min="3" max="4" width="18" style="60" customWidth="1"/>
    <col min="5" max="16384" width="9" style="60"/>
  </cols>
  <sheetData>
    <row r="1" spans="1:4" ht="19.5" customHeight="1" x14ac:dyDescent="0.15">
      <c r="A1" s="133" t="s">
        <v>1148</v>
      </c>
      <c r="B1" s="133"/>
      <c r="C1" s="133"/>
      <c r="D1" s="133"/>
    </row>
    <row r="2" spans="1:4" ht="22.5" customHeight="1" x14ac:dyDescent="0.15">
      <c r="A2" s="131" t="s">
        <v>1165</v>
      </c>
      <c r="B2" s="131"/>
      <c r="C2" s="134"/>
      <c r="D2" s="134"/>
    </row>
    <row r="3" spans="1:4" ht="22.5" customHeight="1" x14ac:dyDescent="0.15">
      <c r="A3" s="131" t="s">
        <v>1150</v>
      </c>
      <c r="B3" s="131"/>
      <c r="C3" s="134"/>
      <c r="D3" s="134"/>
    </row>
    <row r="4" spans="1:4" ht="22.5" customHeight="1" x14ac:dyDescent="0.15">
      <c r="A4" s="131" t="s">
        <v>1166</v>
      </c>
      <c r="B4" s="131"/>
      <c r="C4" s="134"/>
      <c r="D4" s="134"/>
    </row>
    <row r="5" spans="1:4" ht="22.5" customHeight="1" x14ac:dyDescent="0.15">
      <c r="A5" s="131" t="s">
        <v>1152</v>
      </c>
      <c r="B5" s="131"/>
      <c r="C5" s="134"/>
      <c r="D5" s="134"/>
    </row>
    <row r="6" spans="1:4" ht="22.5" customHeight="1" x14ac:dyDescent="0.15">
      <c r="A6" s="131" t="s">
        <v>1153</v>
      </c>
      <c r="B6" s="131"/>
      <c r="C6" s="134"/>
      <c r="D6" s="134"/>
    </row>
    <row r="7" spans="1:4" ht="22.5" customHeight="1" x14ac:dyDescent="0.15">
      <c r="A7" s="131" t="s">
        <v>1154</v>
      </c>
      <c r="B7" s="131"/>
      <c r="C7" s="134"/>
      <c r="D7" s="134"/>
    </row>
    <row r="8" spans="1:4" ht="22.5" customHeight="1" x14ac:dyDescent="0.15">
      <c r="A8" s="131" t="s">
        <v>1155</v>
      </c>
      <c r="B8" s="131"/>
      <c r="C8" s="135"/>
      <c r="D8" s="135"/>
    </row>
    <row r="9" spans="1:4" ht="22.5" customHeight="1" x14ac:dyDescent="0.15">
      <c r="A9" s="61"/>
      <c r="B9" s="61"/>
      <c r="C9" s="62" t="s">
        <v>1161</v>
      </c>
      <c r="D9" s="62" t="s">
        <v>1162</v>
      </c>
    </row>
    <row r="10" spans="1:4" ht="22.5" customHeight="1" x14ac:dyDescent="0.15">
      <c r="A10" s="138" t="s">
        <v>1160</v>
      </c>
      <c r="B10" s="63" t="s">
        <v>1156</v>
      </c>
      <c r="C10" s="53"/>
      <c r="D10" s="53"/>
    </row>
    <row r="11" spans="1:4" ht="22.5" customHeight="1" x14ac:dyDescent="0.15">
      <c r="A11" s="131"/>
      <c r="B11" s="63" t="s">
        <v>1157</v>
      </c>
      <c r="C11" s="53"/>
      <c r="D11" s="53"/>
    </row>
    <row r="12" spans="1:4" ht="22.5" customHeight="1" x14ac:dyDescent="0.15">
      <c r="A12" s="131"/>
      <c r="B12" s="63" t="s">
        <v>1158</v>
      </c>
      <c r="C12" s="64">
        <f>C10+C11</f>
        <v>0</v>
      </c>
      <c r="D12" s="64">
        <f>D10+D11</f>
        <v>0</v>
      </c>
    </row>
    <row r="13" spans="1:4" ht="19.5" customHeight="1" x14ac:dyDescent="0.15">
      <c r="C13" s="65" t="s">
        <v>1159</v>
      </c>
    </row>
    <row r="15" spans="1:4" ht="20.25" customHeight="1" x14ac:dyDescent="0.15">
      <c r="B15" s="136" t="s">
        <v>1149</v>
      </c>
      <c r="C15" s="136"/>
      <c r="D15" s="136"/>
    </row>
    <row r="16" spans="1:4" ht="20.25" customHeight="1" x14ac:dyDescent="0.15">
      <c r="B16" s="136"/>
      <c r="C16" s="136"/>
      <c r="D16" s="136"/>
    </row>
    <row r="17" spans="2:4" ht="20.25" customHeight="1" x14ac:dyDescent="0.15">
      <c r="B17" s="136"/>
      <c r="C17" s="136"/>
      <c r="D17" s="136"/>
    </row>
    <row r="18" spans="2:4" ht="26.25" customHeight="1" x14ac:dyDescent="0.15">
      <c r="B18" s="63" t="s">
        <v>1</v>
      </c>
      <c r="C18" s="137" t="s">
        <v>1151</v>
      </c>
      <c r="D18" s="137"/>
    </row>
    <row r="19" spans="2:4" ht="26.25" customHeight="1" x14ac:dyDescent="0.15">
      <c r="B19" s="54"/>
      <c r="C19" s="132"/>
      <c r="D19" s="132"/>
    </row>
    <row r="20" spans="2:4" ht="26.25" customHeight="1" x14ac:dyDescent="0.15">
      <c r="B20" s="54"/>
      <c r="C20" s="132"/>
      <c r="D20" s="132"/>
    </row>
    <row r="21" spans="2:4" ht="26.25" customHeight="1" x14ac:dyDescent="0.15">
      <c r="B21" s="54"/>
      <c r="C21" s="132"/>
      <c r="D21" s="132"/>
    </row>
  </sheetData>
  <sheetProtection password="DFF3" sheet="1" objects="1" scenarios="1"/>
  <mergeCells count="21">
    <mergeCell ref="C20:D20"/>
    <mergeCell ref="C21:D21"/>
    <mergeCell ref="A1:D1"/>
    <mergeCell ref="C2:D2"/>
    <mergeCell ref="C3:D3"/>
    <mergeCell ref="C4:D4"/>
    <mergeCell ref="C5:D5"/>
    <mergeCell ref="C6:D6"/>
    <mergeCell ref="C7:D7"/>
    <mergeCell ref="C8:D8"/>
    <mergeCell ref="B15:D17"/>
    <mergeCell ref="C18:D18"/>
    <mergeCell ref="C19:D19"/>
    <mergeCell ref="A5:B5"/>
    <mergeCell ref="A10:A12"/>
    <mergeCell ref="A8:B8"/>
    <mergeCell ref="A2:B2"/>
    <mergeCell ref="A3:B3"/>
    <mergeCell ref="A4:B4"/>
    <mergeCell ref="A6:B6"/>
    <mergeCell ref="A7:B7"/>
  </mergeCells>
  <phoneticPr fontId="23"/>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N146"/>
  <sheetViews>
    <sheetView view="pageBreakPreview" zoomScaleNormal="80" zoomScaleSheetLayoutView="100" workbookViewId="0">
      <selection activeCell="H5" sqref="H5:H6"/>
    </sheetView>
  </sheetViews>
  <sheetFormatPr defaultColWidth="3.625" defaultRowHeight="13.5" x14ac:dyDescent="0.15"/>
  <cols>
    <col min="1" max="1" width="4.625" style="66" bestFit="1" customWidth="1"/>
    <col min="2" max="2" width="7.625" style="66" customWidth="1"/>
    <col min="3" max="3" width="13.75" style="66" customWidth="1"/>
    <col min="4" max="4" width="12.25" style="66" customWidth="1"/>
    <col min="5" max="6" width="4.5" style="66" customWidth="1"/>
    <col min="7" max="7" width="19.875" style="66" customWidth="1"/>
    <col min="8" max="8" width="5" style="66" customWidth="1"/>
    <col min="9" max="9" width="3.125" style="66" customWidth="1"/>
    <col min="10" max="10" width="2.5" style="66" customWidth="1"/>
    <col min="11" max="11" width="3.125" style="66" customWidth="1"/>
    <col min="12" max="12" width="2.5" style="66" customWidth="1"/>
    <col min="13" max="13" width="3.125" style="66" customWidth="1"/>
    <col min="14" max="14" width="12.375" style="66" customWidth="1"/>
    <col min="15" max="15" width="20.25" style="66" customWidth="1"/>
    <col min="16" max="16" width="15.125" style="66" customWidth="1"/>
    <col min="17" max="17" width="8.125" style="66" customWidth="1"/>
    <col min="18" max="20" width="3.625" style="66"/>
    <col min="21" max="21" width="10.5" style="22" bestFit="1" customWidth="1"/>
    <col min="22" max="22" width="29" style="23" customWidth="1"/>
    <col min="23" max="25" width="9.5" style="22" bestFit="1" customWidth="1"/>
    <col min="26" max="26" width="8.5" style="22" bestFit="1" customWidth="1"/>
    <col min="27" max="27" width="15" style="22" bestFit="1" customWidth="1"/>
    <col min="28" max="28" width="7" style="22" customWidth="1"/>
    <col min="29" max="29" width="19.375" style="22" bestFit="1" customWidth="1"/>
    <col min="30" max="30" width="12.25" style="22" customWidth="1"/>
    <col min="31" max="31" width="5.5" style="22" bestFit="1" customWidth="1"/>
    <col min="32" max="32" width="7.5" style="22" bestFit="1" customWidth="1"/>
    <col min="33" max="33" width="6.375" style="22" customWidth="1"/>
    <col min="34" max="34" width="6.75" style="22" customWidth="1"/>
    <col min="35" max="35" width="13" style="22" customWidth="1"/>
    <col min="36" max="36" width="7.5" style="67" bestFit="1" customWidth="1"/>
    <col min="37" max="37" width="6.25" style="67" customWidth="1"/>
    <col min="38" max="38" width="14.25" style="60" customWidth="1"/>
    <col min="39" max="40" width="6.25" style="60" customWidth="1"/>
    <col min="41" max="16384" width="3.625" style="66"/>
  </cols>
  <sheetData>
    <row r="1" spans="1:38" ht="32.25" customHeight="1" x14ac:dyDescent="0.15">
      <c r="A1" s="167" t="s">
        <v>1170</v>
      </c>
      <c r="B1" s="167"/>
      <c r="C1" s="167"/>
      <c r="D1" s="167"/>
      <c r="E1" s="167"/>
      <c r="F1" s="167"/>
      <c r="G1" s="167"/>
      <c r="H1" s="167"/>
      <c r="I1" s="167"/>
      <c r="J1" s="167"/>
      <c r="K1" s="167"/>
      <c r="L1" s="167"/>
      <c r="M1" s="167"/>
      <c r="N1" s="167"/>
      <c r="O1" s="167"/>
      <c r="P1" s="167"/>
      <c r="Q1" s="167"/>
    </row>
    <row r="2" spans="1:38" ht="7.5" customHeight="1" x14ac:dyDescent="0.15">
      <c r="A2" s="68"/>
      <c r="B2" s="68"/>
      <c r="C2" s="68"/>
      <c r="D2" s="68"/>
      <c r="E2" s="68"/>
      <c r="F2" s="68"/>
      <c r="G2" s="68"/>
      <c r="H2" s="68"/>
      <c r="I2" s="68"/>
      <c r="J2" s="68"/>
      <c r="K2" s="68"/>
      <c r="L2" s="68"/>
      <c r="M2" s="68"/>
      <c r="N2" s="68"/>
      <c r="O2" s="68"/>
      <c r="P2" s="68"/>
      <c r="Q2" s="68"/>
    </row>
    <row r="3" spans="1:38" ht="22.5" customHeight="1" thickBot="1" x14ac:dyDescent="0.2">
      <c r="A3" s="139" t="s">
        <v>1171</v>
      </c>
      <c r="B3" s="140"/>
      <c r="C3" s="180">
        <f>'基礎データ（最初に入力してください）'!C2</f>
        <v>0</v>
      </c>
      <c r="D3" s="181"/>
      <c r="E3" s="181"/>
      <c r="F3" s="181"/>
      <c r="G3" s="181"/>
      <c r="H3" s="139" t="s">
        <v>10</v>
      </c>
      <c r="I3" s="186"/>
      <c r="J3" s="186"/>
      <c r="K3" s="186"/>
      <c r="L3" s="186"/>
      <c r="M3" s="140"/>
      <c r="N3" s="158">
        <f>'基礎データ（最初に入力してください）'!C6</f>
        <v>0</v>
      </c>
      <c r="O3" s="159"/>
      <c r="P3" s="159"/>
      <c r="Q3" s="160"/>
      <c r="AB3" s="171" t="s">
        <v>500</v>
      </c>
      <c r="AC3" s="172"/>
      <c r="AD3" s="69" t="s">
        <v>501</v>
      </c>
      <c r="AE3" s="69" t="s">
        <v>507</v>
      </c>
      <c r="AF3" s="70" t="s">
        <v>503</v>
      </c>
      <c r="AG3" s="71"/>
    </row>
    <row r="4" spans="1:38" ht="22.5" customHeight="1" thickTop="1" x14ac:dyDescent="0.15">
      <c r="A4" s="178" t="s">
        <v>11</v>
      </c>
      <c r="B4" s="179"/>
      <c r="C4" s="182">
        <f>'基礎データ（最初に入力してください）'!C8</f>
        <v>0</v>
      </c>
      <c r="D4" s="183"/>
      <c r="E4" s="183"/>
      <c r="F4" s="183"/>
      <c r="G4" s="183"/>
      <c r="H4" s="155" t="s">
        <v>1172</v>
      </c>
      <c r="I4" s="156"/>
      <c r="J4" s="156"/>
      <c r="K4" s="156"/>
      <c r="L4" s="156"/>
      <c r="M4" s="157"/>
      <c r="N4" s="161">
        <f>'基礎データ（最初に入力してください）'!C7</f>
        <v>0</v>
      </c>
      <c r="O4" s="162"/>
      <c r="P4" s="162"/>
      <c r="Q4" s="163"/>
      <c r="AB4" s="173">
        <f>C3</f>
        <v>0</v>
      </c>
      <c r="AC4" s="174"/>
      <c r="AD4" s="59"/>
      <c r="AE4" s="20" t="s">
        <v>512</v>
      </c>
      <c r="AF4" s="21" t="e">
        <f>VLOOKUP(AD4,'(所属・作業用)'!A:C,3,FALSE)</f>
        <v>#N/A</v>
      </c>
      <c r="AG4" s="71"/>
    </row>
    <row r="5" spans="1:38" s="72" customFormat="1" ht="17.25" customHeight="1" x14ac:dyDescent="0.15">
      <c r="A5" s="146"/>
      <c r="B5" s="148" t="s">
        <v>0</v>
      </c>
      <c r="C5" s="150" t="s">
        <v>1</v>
      </c>
      <c r="D5" s="150"/>
      <c r="E5" s="148" t="s">
        <v>2</v>
      </c>
      <c r="F5" s="148" t="s">
        <v>3</v>
      </c>
      <c r="G5" s="188" t="s">
        <v>1204</v>
      </c>
      <c r="H5" s="190" t="s">
        <v>1205</v>
      </c>
      <c r="I5" s="175" t="s">
        <v>1203</v>
      </c>
      <c r="J5" s="176"/>
      <c r="K5" s="176"/>
      <c r="L5" s="176"/>
      <c r="M5" s="176"/>
      <c r="N5" s="176"/>
      <c r="O5" s="176"/>
      <c r="P5" s="177"/>
      <c r="Q5" s="141" t="s">
        <v>5</v>
      </c>
      <c r="U5" s="89"/>
      <c r="V5" s="90"/>
      <c r="W5" s="89"/>
      <c r="X5" s="89"/>
      <c r="Y5" s="89"/>
      <c r="Z5" s="89"/>
      <c r="AA5" s="89"/>
      <c r="AB5" s="89"/>
      <c r="AC5" s="123"/>
      <c r="AD5" s="89"/>
      <c r="AE5" s="124"/>
      <c r="AF5" s="89"/>
      <c r="AG5" s="123"/>
      <c r="AH5" s="89"/>
      <c r="AI5" s="89"/>
      <c r="AJ5" s="89"/>
      <c r="AK5" s="89"/>
    </row>
    <row r="6" spans="1:38" s="72" customFormat="1" ht="17.25" customHeight="1" thickBot="1" x14ac:dyDescent="0.2">
      <c r="A6" s="147"/>
      <c r="B6" s="149"/>
      <c r="C6" s="125" t="s">
        <v>9</v>
      </c>
      <c r="D6" s="125" t="s">
        <v>8</v>
      </c>
      <c r="E6" s="149"/>
      <c r="F6" s="149"/>
      <c r="G6" s="189"/>
      <c r="H6" s="149"/>
      <c r="I6" s="164" t="s">
        <v>1202</v>
      </c>
      <c r="J6" s="165"/>
      <c r="K6" s="165"/>
      <c r="L6" s="165"/>
      <c r="M6" s="166"/>
      <c r="N6" s="130" t="s">
        <v>1199</v>
      </c>
      <c r="O6" s="130" t="s">
        <v>1200</v>
      </c>
      <c r="P6" s="130" t="s">
        <v>1201</v>
      </c>
      <c r="Q6" s="142"/>
      <c r="U6" s="89"/>
      <c r="V6" s="90"/>
      <c r="W6" s="89"/>
      <c r="X6" s="89"/>
      <c r="Y6" s="89"/>
      <c r="Z6" s="89"/>
      <c r="AA6" s="89"/>
      <c r="AB6" s="89"/>
      <c r="AC6" s="123"/>
      <c r="AD6" s="89"/>
      <c r="AE6" s="124"/>
      <c r="AF6" s="89"/>
      <c r="AG6" s="123"/>
      <c r="AH6" s="89"/>
      <c r="AI6" s="89"/>
      <c r="AJ6" s="89"/>
      <c r="AK6" s="89"/>
    </row>
    <row r="7" spans="1:38" ht="22.5" customHeight="1" thickTop="1" x14ac:dyDescent="0.15">
      <c r="A7" s="73">
        <v>1</v>
      </c>
      <c r="B7" s="9"/>
      <c r="C7" s="9"/>
      <c r="D7" s="9"/>
      <c r="E7" s="9"/>
      <c r="F7" s="9"/>
      <c r="G7" s="119"/>
      <c r="H7" s="126"/>
      <c r="I7" s="10"/>
      <c r="J7" s="51" t="s">
        <v>1143</v>
      </c>
      <c r="K7" s="11"/>
      <c r="L7" s="51" t="s">
        <v>1144</v>
      </c>
      <c r="M7" s="12"/>
      <c r="N7" s="97"/>
      <c r="O7" s="98"/>
      <c r="P7" s="97"/>
      <c r="Q7" s="13"/>
      <c r="U7" s="4" t="str">
        <f t="shared" ref="U7:U21" si="0">IF(ISBLANK(B7),"",VLOOKUP(CONCATENATE($AE$4,F7),$U$100:$V$109,2,FALSE)+B7*100)</f>
        <v/>
      </c>
      <c r="V7" s="25" t="str">
        <f t="shared" ref="V7:V21" si="1">IF(ISBLANK(G7),"",G7)</f>
        <v/>
      </c>
      <c r="W7" s="3" t="str">
        <f>IF($V7="","",VLOOKUP($V7,'(種目・作業用)'!$A$2:$D$44,2,FALSE))</f>
        <v/>
      </c>
      <c r="X7" s="3" t="str">
        <f>IF($V7="","",VLOOKUP($V7,'(種目・作業用)'!$A$2:$D$44,3,FALSE))</f>
        <v/>
      </c>
      <c r="Y7" s="3" t="str">
        <f>IF($V7="","",VLOOKUP($V7,'(種目・作業用)'!$A$2:$D$44,4,FALSE))</f>
        <v/>
      </c>
      <c r="Z7" s="26" t="str">
        <f t="shared" ref="Z7:Z21" si="2">IF(ISNUMBER(U7),IF(LEN(I7)=2,CONCATENATE("0",I7,K7,M7),IF(LEN(I7)=1,CONCATENATE("00",I7,K7,M7),CONCATENATE("000",K7,M7))),"")</f>
        <v/>
      </c>
      <c r="AA7" s="4" t="str">
        <f>IF(Z7="000",Y7,CONCATENATE(Y7," ",Z7))</f>
        <v xml:space="preserve"> </v>
      </c>
      <c r="AB7" s="4" t="str">
        <f t="shared" ref="AB7:AB21" si="3">IF(ISBLANK(B7),"",B7)</f>
        <v/>
      </c>
      <c r="AC7" s="4" t="str">
        <f t="shared" ref="AC7:AC21" si="4">IF(ISNUMBER(AB7),IF(ISBLANK(E7),AL7,CONCATENATE(AL7,"(",E7,")")),"")</f>
        <v/>
      </c>
      <c r="AD7" s="4" t="str">
        <f t="shared" ref="AD7:AD21" si="5">IF(ISNUMBER(AB7),D7,"")</f>
        <v/>
      </c>
      <c r="AE7" s="5" t="str">
        <f t="shared" ref="AE7:AE21" si="6">IF(ISNUMBER(AB7),VLOOKUP(AJ7,$AJ$99:$AK$146,2,FALSE),"")</f>
        <v/>
      </c>
      <c r="AF7" s="4" t="str">
        <f>IF(ISNUMBER(AB7),$AF$4,"")</f>
        <v/>
      </c>
      <c r="AG7" s="4" t="str">
        <f t="shared" ref="AG7:AG21" si="7">IF(ISBLANK(F7),"",IF(F7="男",1,2))</f>
        <v/>
      </c>
      <c r="AH7" s="4"/>
      <c r="AI7" s="4" t="str">
        <f>IF(ISNUMBER(AB7),$AD$4,"")</f>
        <v/>
      </c>
      <c r="AJ7" s="74" t="s">
        <v>876</v>
      </c>
      <c r="AL7" s="72" t="str">
        <f t="shared" ref="AL7:AL21" si="8">IF(LEN(C7)&gt;6,SUBSTITUTE(C7,"　",""),IF(LEN(C7)=6,C7,IF(LEN(C7)=5,CONCATENATE(C7,"　"),IF(LEN(C7)=4,CONCATENATE(SUBSTITUTE(C7,"　","　　"),"　"),CONCATENATE(SUBSTITUTE(C7,"　","　　　"),"　")))))</f>
        <v>　</v>
      </c>
    </row>
    <row r="8" spans="1:38" ht="22.5" customHeight="1" x14ac:dyDescent="0.15">
      <c r="A8" s="75">
        <v>2</v>
      </c>
      <c r="B8" s="14"/>
      <c r="C8" s="14"/>
      <c r="D8" s="14"/>
      <c r="E8" s="9"/>
      <c r="F8" s="14"/>
      <c r="G8" s="118"/>
      <c r="H8" s="14"/>
      <c r="I8" s="15"/>
      <c r="J8" s="52" t="s">
        <v>1143</v>
      </c>
      <c r="K8" s="16"/>
      <c r="L8" s="52" t="s">
        <v>1144</v>
      </c>
      <c r="M8" s="17"/>
      <c r="N8" s="16"/>
      <c r="O8" s="99"/>
      <c r="P8" s="16"/>
      <c r="Q8" s="18"/>
      <c r="U8" s="4" t="str">
        <f t="shared" si="0"/>
        <v/>
      </c>
      <c r="V8" s="25" t="str">
        <f t="shared" si="1"/>
        <v/>
      </c>
      <c r="W8" s="3" t="str">
        <f>IF($V8="","",VLOOKUP($V8,'(種目・作業用)'!$A$2:$D$44,2,FALSE))</f>
        <v/>
      </c>
      <c r="X8" s="3" t="str">
        <f>IF($V8="","",VLOOKUP($V8,'(種目・作業用)'!$A$2:$D$44,3,FALSE))</f>
        <v/>
      </c>
      <c r="Y8" s="3" t="str">
        <f>IF($V8="","",VLOOKUP($V8,'(種目・作業用)'!$A$2:$D$44,4,FALSE))</f>
        <v/>
      </c>
      <c r="Z8" s="26" t="str">
        <f t="shared" si="2"/>
        <v/>
      </c>
      <c r="AA8" s="4" t="str">
        <f t="shared" ref="AA8:AA21" si="9">IF(Z8="000",Y8,CONCATENATE(Y8," ",Z8))</f>
        <v xml:space="preserve"> </v>
      </c>
      <c r="AB8" s="4" t="str">
        <f t="shared" si="3"/>
        <v/>
      </c>
      <c r="AC8" s="4" t="str">
        <f t="shared" si="4"/>
        <v/>
      </c>
      <c r="AD8" s="4" t="str">
        <f t="shared" si="5"/>
        <v/>
      </c>
      <c r="AE8" s="5" t="str">
        <f t="shared" si="6"/>
        <v/>
      </c>
      <c r="AF8" s="4" t="str">
        <f t="shared" ref="AF8:AF21" si="10">IF(ISNUMBER(AB8),$AF$4,"")</f>
        <v/>
      </c>
      <c r="AG8" s="4" t="str">
        <f t="shared" si="7"/>
        <v/>
      </c>
      <c r="AH8" s="4"/>
      <c r="AI8" s="4" t="str">
        <f t="shared" ref="AI8:AI21" si="11">IF(ISNUMBER(AB8),$AD$4,"")</f>
        <v/>
      </c>
      <c r="AJ8" s="74" t="s">
        <v>876</v>
      </c>
      <c r="AL8" s="72" t="str">
        <f t="shared" si="8"/>
        <v>　</v>
      </c>
    </row>
    <row r="9" spans="1:38" ht="22.5" customHeight="1" x14ac:dyDescent="0.15">
      <c r="A9" s="75">
        <v>3</v>
      </c>
      <c r="B9" s="14"/>
      <c r="C9" s="14"/>
      <c r="D9" s="14"/>
      <c r="E9" s="9"/>
      <c r="F9" s="14"/>
      <c r="G9" s="118"/>
      <c r="H9" s="14"/>
      <c r="I9" s="15"/>
      <c r="J9" s="52" t="s">
        <v>1143</v>
      </c>
      <c r="K9" s="16"/>
      <c r="L9" s="52" t="s">
        <v>1144</v>
      </c>
      <c r="M9" s="17"/>
      <c r="N9" s="16"/>
      <c r="O9" s="99"/>
      <c r="P9" s="16"/>
      <c r="Q9" s="18"/>
      <c r="U9" s="4" t="str">
        <f t="shared" si="0"/>
        <v/>
      </c>
      <c r="V9" s="25" t="str">
        <f t="shared" si="1"/>
        <v/>
      </c>
      <c r="W9" s="3" t="str">
        <f>IF($V9="","",VLOOKUP($V9,'(種目・作業用)'!$A$2:$D$44,2,FALSE))</f>
        <v/>
      </c>
      <c r="X9" s="3" t="str">
        <f>IF($V9="","",VLOOKUP($V9,'(種目・作業用)'!$A$2:$D$44,3,FALSE))</f>
        <v/>
      </c>
      <c r="Y9" s="3" t="str">
        <f>IF($V9="","",VLOOKUP($V9,'(種目・作業用)'!$A$2:$D$44,4,FALSE))</f>
        <v/>
      </c>
      <c r="Z9" s="26" t="str">
        <f t="shared" si="2"/>
        <v/>
      </c>
      <c r="AA9" s="4" t="str">
        <f t="shared" si="9"/>
        <v xml:space="preserve"> </v>
      </c>
      <c r="AB9" s="4" t="str">
        <f t="shared" si="3"/>
        <v/>
      </c>
      <c r="AC9" s="4" t="str">
        <f t="shared" si="4"/>
        <v/>
      </c>
      <c r="AD9" s="4" t="str">
        <f t="shared" si="5"/>
        <v/>
      </c>
      <c r="AE9" s="5" t="str">
        <f t="shared" si="6"/>
        <v/>
      </c>
      <c r="AF9" s="4" t="str">
        <f t="shared" si="10"/>
        <v/>
      </c>
      <c r="AG9" s="4" t="str">
        <f t="shared" si="7"/>
        <v/>
      </c>
      <c r="AH9" s="4"/>
      <c r="AI9" s="4" t="str">
        <f t="shared" si="11"/>
        <v/>
      </c>
      <c r="AJ9" s="74" t="s">
        <v>876</v>
      </c>
      <c r="AL9" s="72" t="str">
        <f t="shared" si="8"/>
        <v>　</v>
      </c>
    </row>
    <row r="10" spans="1:38" ht="22.5" customHeight="1" x14ac:dyDescent="0.15">
      <c r="A10" s="75">
        <v>4</v>
      </c>
      <c r="B10" s="14"/>
      <c r="C10" s="14"/>
      <c r="D10" s="14"/>
      <c r="E10" s="9"/>
      <c r="F10" s="14"/>
      <c r="G10" s="118"/>
      <c r="H10" s="14"/>
      <c r="I10" s="15"/>
      <c r="J10" s="52" t="s">
        <v>1143</v>
      </c>
      <c r="K10" s="16"/>
      <c r="L10" s="52" t="s">
        <v>1144</v>
      </c>
      <c r="M10" s="17"/>
      <c r="N10" s="16"/>
      <c r="O10" s="99"/>
      <c r="P10" s="16"/>
      <c r="Q10" s="18"/>
      <c r="U10" s="4" t="str">
        <f t="shared" si="0"/>
        <v/>
      </c>
      <c r="V10" s="25" t="str">
        <f t="shared" si="1"/>
        <v/>
      </c>
      <c r="W10" s="3" t="str">
        <f>IF($V10="","",VLOOKUP($V10,'(種目・作業用)'!$A$2:$D$44,2,FALSE))</f>
        <v/>
      </c>
      <c r="X10" s="3" t="str">
        <f>IF($V10="","",VLOOKUP($V10,'(種目・作業用)'!$A$2:$D$44,3,FALSE))</f>
        <v/>
      </c>
      <c r="Y10" s="3" t="str">
        <f>IF($V10="","",VLOOKUP($V10,'(種目・作業用)'!$A$2:$D$44,4,FALSE))</f>
        <v/>
      </c>
      <c r="Z10" s="26" t="str">
        <f t="shared" si="2"/>
        <v/>
      </c>
      <c r="AA10" s="4" t="str">
        <f t="shared" si="9"/>
        <v xml:space="preserve"> </v>
      </c>
      <c r="AB10" s="4" t="str">
        <f t="shared" si="3"/>
        <v/>
      </c>
      <c r="AC10" s="4" t="str">
        <f t="shared" si="4"/>
        <v/>
      </c>
      <c r="AD10" s="4" t="str">
        <f t="shared" si="5"/>
        <v/>
      </c>
      <c r="AE10" s="5" t="str">
        <f t="shared" si="6"/>
        <v/>
      </c>
      <c r="AF10" s="4" t="str">
        <f t="shared" si="10"/>
        <v/>
      </c>
      <c r="AG10" s="4" t="str">
        <f t="shared" si="7"/>
        <v/>
      </c>
      <c r="AH10" s="4"/>
      <c r="AI10" s="4" t="str">
        <f t="shared" si="11"/>
        <v/>
      </c>
      <c r="AJ10" s="74" t="s">
        <v>876</v>
      </c>
      <c r="AL10" s="72" t="str">
        <f t="shared" si="8"/>
        <v>　</v>
      </c>
    </row>
    <row r="11" spans="1:38" ht="22.5" customHeight="1" x14ac:dyDescent="0.15">
      <c r="A11" s="75">
        <v>5</v>
      </c>
      <c r="B11" s="14"/>
      <c r="C11" s="14"/>
      <c r="D11" s="14"/>
      <c r="E11" s="9"/>
      <c r="F11" s="14"/>
      <c r="G11" s="118"/>
      <c r="H11" s="14"/>
      <c r="I11" s="15"/>
      <c r="J11" s="52" t="s">
        <v>1143</v>
      </c>
      <c r="K11" s="16"/>
      <c r="L11" s="52" t="s">
        <v>1144</v>
      </c>
      <c r="M11" s="17"/>
      <c r="N11" s="16"/>
      <c r="O11" s="99"/>
      <c r="P11" s="16"/>
      <c r="Q11" s="18"/>
      <c r="U11" s="4" t="str">
        <f t="shared" si="0"/>
        <v/>
      </c>
      <c r="V11" s="25" t="str">
        <f t="shared" si="1"/>
        <v/>
      </c>
      <c r="W11" s="3" t="str">
        <f>IF($V11="","",VLOOKUP($V11,'(種目・作業用)'!$A$2:$D$44,2,FALSE))</f>
        <v/>
      </c>
      <c r="X11" s="3" t="str">
        <f>IF($V11="","",VLOOKUP($V11,'(種目・作業用)'!$A$2:$D$44,3,FALSE))</f>
        <v/>
      </c>
      <c r="Y11" s="3" t="str">
        <f>IF($V11="","",VLOOKUP($V11,'(種目・作業用)'!$A$2:$D$44,4,FALSE))</f>
        <v/>
      </c>
      <c r="Z11" s="26" t="str">
        <f t="shared" si="2"/>
        <v/>
      </c>
      <c r="AA11" s="4" t="str">
        <f t="shared" si="9"/>
        <v xml:space="preserve"> </v>
      </c>
      <c r="AB11" s="4" t="str">
        <f t="shared" si="3"/>
        <v/>
      </c>
      <c r="AC11" s="4" t="str">
        <f t="shared" si="4"/>
        <v/>
      </c>
      <c r="AD11" s="4" t="str">
        <f t="shared" si="5"/>
        <v/>
      </c>
      <c r="AE11" s="5" t="str">
        <f t="shared" si="6"/>
        <v/>
      </c>
      <c r="AF11" s="4" t="str">
        <f t="shared" si="10"/>
        <v/>
      </c>
      <c r="AG11" s="4" t="str">
        <f t="shared" si="7"/>
        <v/>
      </c>
      <c r="AH11" s="4"/>
      <c r="AI11" s="4" t="str">
        <f t="shared" si="11"/>
        <v/>
      </c>
      <c r="AJ11" s="74" t="s">
        <v>876</v>
      </c>
      <c r="AL11" s="72" t="str">
        <f t="shared" si="8"/>
        <v>　</v>
      </c>
    </row>
    <row r="12" spans="1:38" ht="22.5" customHeight="1" x14ac:dyDescent="0.15">
      <c r="A12" s="75">
        <v>6</v>
      </c>
      <c r="B12" s="14"/>
      <c r="C12" s="14"/>
      <c r="D12" s="14"/>
      <c r="E12" s="9"/>
      <c r="F12" s="14"/>
      <c r="G12" s="118"/>
      <c r="H12" s="14"/>
      <c r="I12" s="15"/>
      <c r="J12" s="52" t="s">
        <v>1143</v>
      </c>
      <c r="K12" s="16"/>
      <c r="L12" s="52" t="s">
        <v>1144</v>
      </c>
      <c r="M12" s="17"/>
      <c r="N12" s="16"/>
      <c r="O12" s="99"/>
      <c r="P12" s="16"/>
      <c r="Q12" s="18"/>
      <c r="U12" s="4" t="str">
        <f t="shared" si="0"/>
        <v/>
      </c>
      <c r="V12" s="25" t="str">
        <f t="shared" si="1"/>
        <v/>
      </c>
      <c r="W12" s="3" t="str">
        <f>IF($V12="","",VLOOKUP($V12,'(種目・作業用)'!$A$2:$D$44,2,FALSE))</f>
        <v/>
      </c>
      <c r="X12" s="3" t="str">
        <f>IF($V12="","",VLOOKUP($V12,'(種目・作業用)'!$A$2:$D$44,3,FALSE))</f>
        <v/>
      </c>
      <c r="Y12" s="3" t="str">
        <f>IF($V12="","",VLOOKUP($V12,'(種目・作業用)'!$A$2:$D$44,4,FALSE))</f>
        <v/>
      </c>
      <c r="Z12" s="26" t="str">
        <f t="shared" si="2"/>
        <v/>
      </c>
      <c r="AA12" s="4" t="str">
        <f t="shared" si="9"/>
        <v xml:space="preserve"> </v>
      </c>
      <c r="AB12" s="4" t="str">
        <f t="shared" si="3"/>
        <v/>
      </c>
      <c r="AC12" s="4" t="str">
        <f t="shared" si="4"/>
        <v/>
      </c>
      <c r="AD12" s="4" t="str">
        <f t="shared" si="5"/>
        <v/>
      </c>
      <c r="AE12" s="5" t="str">
        <f t="shared" si="6"/>
        <v/>
      </c>
      <c r="AF12" s="4" t="str">
        <f t="shared" si="10"/>
        <v/>
      </c>
      <c r="AG12" s="4" t="str">
        <f t="shared" si="7"/>
        <v/>
      </c>
      <c r="AH12" s="4"/>
      <c r="AI12" s="4" t="str">
        <f t="shared" si="11"/>
        <v/>
      </c>
      <c r="AJ12" s="74" t="s">
        <v>876</v>
      </c>
      <c r="AL12" s="72" t="str">
        <f t="shared" si="8"/>
        <v>　</v>
      </c>
    </row>
    <row r="13" spans="1:38" ht="22.5" customHeight="1" x14ac:dyDescent="0.15">
      <c r="A13" s="75">
        <v>7</v>
      </c>
      <c r="B13" s="14"/>
      <c r="C13" s="14"/>
      <c r="D13" s="14"/>
      <c r="E13" s="9"/>
      <c r="F13" s="14"/>
      <c r="G13" s="129"/>
      <c r="H13" s="14"/>
      <c r="I13" s="15"/>
      <c r="J13" s="52" t="s">
        <v>1143</v>
      </c>
      <c r="K13" s="16"/>
      <c r="L13" s="52" t="s">
        <v>1144</v>
      </c>
      <c r="M13" s="17"/>
      <c r="N13" s="16"/>
      <c r="O13" s="99"/>
      <c r="P13" s="16"/>
      <c r="Q13" s="18"/>
      <c r="U13" s="4" t="str">
        <f t="shared" si="0"/>
        <v/>
      </c>
      <c r="V13" s="25" t="str">
        <f t="shared" si="1"/>
        <v/>
      </c>
      <c r="W13" s="3" t="str">
        <f>IF($V13="","",VLOOKUP($V13,'(種目・作業用)'!$A$2:$D$44,2,FALSE))</f>
        <v/>
      </c>
      <c r="X13" s="3" t="str">
        <f>IF($V13="","",VLOOKUP($V13,'(種目・作業用)'!$A$2:$D$44,3,FALSE))</f>
        <v/>
      </c>
      <c r="Y13" s="3" t="str">
        <f>IF($V13="","",VLOOKUP($V13,'(種目・作業用)'!$A$2:$D$44,4,FALSE))</f>
        <v/>
      </c>
      <c r="Z13" s="26" t="str">
        <f t="shared" si="2"/>
        <v/>
      </c>
      <c r="AA13" s="4" t="str">
        <f t="shared" si="9"/>
        <v xml:space="preserve"> </v>
      </c>
      <c r="AB13" s="4" t="str">
        <f t="shared" si="3"/>
        <v/>
      </c>
      <c r="AC13" s="4" t="str">
        <f t="shared" si="4"/>
        <v/>
      </c>
      <c r="AD13" s="4" t="str">
        <f t="shared" si="5"/>
        <v/>
      </c>
      <c r="AE13" s="5" t="str">
        <f t="shared" si="6"/>
        <v/>
      </c>
      <c r="AF13" s="4" t="str">
        <f t="shared" si="10"/>
        <v/>
      </c>
      <c r="AG13" s="4" t="str">
        <f t="shared" si="7"/>
        <v/>
      </c>
      <c r="AH13" s="4"/>
      <c r="AI13" s="4" t="str">
        <f t="shared" si="11"/>
        <v/>
      </c>
      <c r="AJ13" s="74" t="s">
        <v>876</v>
      </c>
      <c r="AL13" s="72" t="str">
        <f t="shared" si="8"/>
        <v>　</v>
      </c>
    </row>
    <row r="14" spans="1:38" ht="22.5" customHeight="1" x14ac:dyDescent="0.15">
      <c r="A14" s="75">
        <v>8</v>
      </c>
      <c r="B14" s="9"/>
      <c r="C14" s="9"/>
      <c r="D14" s="9"/>
      <c r="E14" s="9"/>
      <c r="F14" s="9"/>
      <c r="G14" s="128"/>
      <c r="H14" s="14"/>
      <c r="I14" s="15"/>
      <c r="J14" s="52" t="s">
        <v>1143</v>
      </c>
      <c r="K14" s="16"/>
      <c r="L14" s="52" t="s">
        <v>1144</v>
      </c>
      <c r="M14" s="17"/>
      <c r="N14" s="16"/>
      <c r="O14" s="99"/>
      <c r="P14" s="16"/>
      <c r="Q14" s="18"/>
      <c r="U14" s="4" t="str">
        <f t="shared" si="0"/>
        <v/>
      </c>
      <c r="V14" s="25" t="str">
        <f t="shared" si="1"/>
        <v/>
      </c>
      <c r="W14" s="3" t="str">
        <f>IF($V14="","",VLOOKUP($V14,'(種目・作業用)'!$A$2:$D$44,2,FALSE))</f>
        <v/>
      </c>
      <c r="X14" s="3" t="str">
        <f>IF($V14="","",VLOOKUP($V14,'(種目・作業用)'!$A$2:$D$44,3,FALSE))</f>
        <v/>
      </c>
      <c r="Y14" s="3" t="str">
        <f>IF($V14="","",VLOOKUP($V14,'(種目・作業用)'!$A$2:$D$44,4,FALSE))</f>
        <v/>
      </c>
      <c r="Z14" s="26" t="str">
        <f t="shared" si="2"/>
        <v/>
      </c>
      <c r="AA14" s="4" t="str">
        <f t="shared" si="9"/>
        <v xml:space="preserve"> </v>
      </c>
      <c r="AB14" s="4" t="str">
        <f t="shared" si="3"/>
        <v/>
      </c>
      <c r="AC14" s="4" t="str">
        <f t="shared" si="4"/>
        <v/>
      </c>
      <c r="AD14" s="4" t="str">
        <f t="shared" si="5"/>
        <v/>
      </c>
      <c r="AE14" s="5" t="str">
        <f t="shared" si="6"/>
        <v/>
      </c>
      <c r="AF14" s="4" t="str">
        <f t="shared" si="10"/>
        <v/>
      </c>
      <c r="AG14" s="4" t="str">
        <f t="shared" si="7"/>
        <v/>
      </c>
      <c r="AH14" s="4"/>
      <c r="AI14" s="4" t="str">
        <f t="shared" si="11"/>
        <v/>
      </c>
      <c r="AJ14" s="74" t="s">
        <v>876</v>
      </c>
      <c r="AL14" s="72" t="str">
        <f t="shared" si="8"/>
        <v>　</v>
      </c>
    </row>
    <row r="15" spans="1:38" ht="22.5" customHeight="1" x14ac:dyDescent="0.15">
      <c r="A15" s="75">
        <v>9</v>
      </c>
      <c r="B15" s="14"/>
      <c r="C15" s="14"/>
      <c r="D15" s="14"/>
      <c r="E15" s="9"/>
      <c r="F15" s="14"/>
      <c r="G15" s="118"/>
      <c r="H15" s="14"/>
      <c r="I15" s="15"/>
      <c r="J15" s="52" t="s">
        <v>1143</v>
      </c>
      <c r="K15" s="16"/>
      <c r="L15" s="52" t="s">
        <v>1144</v>
      </c>
      <c r="M15" s="17"/>
      <c r="N15" s="16"/>
      <c r="O15" s="99"/>
      <c r="P15" s="16"/>
      <c r="Q15" s="18"/>
      <c r="U15" s="4" t="str">
        <f t="shared" si="0"/>
        <v/>
      </c>
      <c r="V15" s="25" t="str">
        <f t="shared" si="1"/>
        <v/>
      </c>
      <c r="W15" s="3" t="str">
        <f>IF($V15="","",VLOOKUP($V15,'(種目・作業用)'!$A$2:$D$44,2,FALSE))</f>
        <v/>
      </c>
      <c r="X15" s="3" t="str">
        <f>IF($V15="","",VLOOKUP($V15,'(種目・作業用)'!$A$2:$D$44,3,FALSE))</f>
        <v/>
      </c>
      <c r="Y15" s="3" t="str">
        <f>IF($V15="","",VLOOKUP($V15,'(種目・作業用)'!$A$2:$D$44,4,FALSE))</f>
        <v/>
      </c>
      <c r="Z15" s="26" t="str">
        <f t="shared" si="2"/>
        <v/>
      </c>
      <c r="AA15" s="4" t="str">
        <f t="shared" si="9"/>
        <v xml:space="preserve"> </v>
      </c>
      <c r="AB15" s="4" t="str">
        <f t="shared" si="3"/>
        <v/>
      </c>
      <c r="AC15" s="4" t="str">
        <f t="shared" si="4"/>
        <v/>
      </c>
      <c r="AD15" s="4" t="str">
        <f t="shared" si="5"/>
        <v/>
      </c>
      <c r="AE15" s="5" t="str">
        <f t="shared" si="6"/>
        <v/>
      </c>
      <c r="AF15" s="4" t="str">
        <f t="shared" si="10"/>
        <v/>
      </c>
      <c r="AG15" s="4" t="str">
        <f t="shared" si="7"/>
        <v/>
      </c>
      <c r="AH15" s="4"/>
      <c r="AI15" s="4" t="str">
        <f t="shared" si="11"/>
        <v/>
      </c>
      <c r="AJ15" s="74" t="s">
        <v>876</v>
      </c>
      <c r="AL15" s="72" t="str">
        <f t="shared" si="8"/>
        <v>　</v>
      </c>
    </row>
    <row r="16" spans="1:38" ht="22.5" customHeight="1" x14ac:dyDescent="0.15">
      <c r="A16" s="75">
        <v>10</v>
      </c>
      <c r="B16" s="14"/>
      <c r="C16" s="14"/>
      <c r="D16" s="14"/>
      <c r="E16" s="9"/>
      <c r="F16" s="14"/>
      <c r="G16" s="118"/>
      <c r="H16" s="14"/>
      <c r="I16" s="15"/>
      <c r="J16" s="52" t="s">
        <v>1143</v>
      </c>
      <c r="K16" s="16"/>
      <c r="L16" s="52" t="s">
        <v>1144</v>
      </c>
      <c r="M16" s="17"/>
      <c r="N16" s="16"/>
      <c r="O16" s="99"/>
      <c r="P16" s="16"/>
      <c r="Q16" s="18"/>
      <c r="U16" s="4" t="str">
        <f t="shared" si="0"/>
        <v/>
      </c>
      <c r="V16" s="25" t="str">
        <f t="shared" si="1"/>
        <v/>
      </c>
      <c r="W16" s="3" t="str">
        <f>IF($V16="","",VLOOKUP($V16,'(種目・作業用)'!$A$2:$D$44,2,FALSE))</f>
        <v/>
      </c>
      <c r="X16" s="3" t="str">
        <f>IF($V16="","",VLOOKUP($V16,'(種目・作業用)'!$A$2:$D$44,3,FALSE))</f>
        <v/>
      </c>
      <c r="Y16" s="3" t="str">
        <f>IF($V16="","",VLOOKUP($V16,'(種目・作業用)'!$A$2:$D$44,4,FALSE))</f>
        <v/>
      </c>
      <c r="Z16" s="26" t="str">
        <f t="shared" si="2"/>
        <v/>
      </c>
      <c r="AA16" s="4" t="str">
        <f t="shared" si="9"/>
        <v xml:space="preserve"> </v>
      </c>
      <c r="AB16" s="4" t="str">
        <f t="shared" si="3"/>
        <v/>
      </c>
      <c r="AC16" s="4" t="str">
        <f t="shared" si="4"/>
        <v/>
      </c>
      <c r="AD16" s="4" t="str">
        <f t="shared" si="5"/>
        <v/>
      </c>
      <c r="AE16" s="5" t="str">
        <f t="shared" si="6"/>
        <v/>
      </c>
      <c r="AF16" s="4" t="str">
        <f t="shared" si="10"/>
        <v/>
      </c>
      <c r="AG16" s="4" t="str">
        <f t="shared" si="7"/>
        <v/>
      </c>
      <c r="AH16" s="4"/>
      <c r="AI16" s="4" t="str">
        <f t="shared" si="11"/>
        <v/>
      </c>
      <c r="AJ16" s="74" t="s">
        <v>876</v>
      </c>
      <c r="AL16" s="72" t="str">
        <f t="shared" si="8"/>
        <v>　</v>
      </c>
    </row>
    <row r="17" spans="1:40" ht="22.5" customHeight="1" x14ac:dyDescent="0.15">
      <c r="A17" s="75">
        <v>11</v>
      </c>
      <c r="B17" s="14"/>
      <c r="C17" s="14"/>
      <c r="D17" s="14"/>
      <c r="E17" s="9"/>
      <c r="F17" s="14"/>
      <c r="G17" s="118"/>
      <c r="H17" s="14"/>
      <c r="I17" s="15"/>
      <c r="J17" s="52" t="s">
        <v>1143</v>
      </c>
      <c r="K17" s="16"/>
      <c r="L17" s="52" t="s">
        <v>1144</v>
      </c>
      <c r="M17" s="17"/>
      <c r="N17" s="16"/>
      <c r="O17" s="99"/>
      <c r="P17" s="16"/>
      <c r="Q17" s="18"/>
      <c r="U17" s="4" t="str">
        <f t="shared" si="0"/>
        <v/>
      </c>
      <c r="V17" s="25" t="str">
        <f t="shared" si="1"/>
        <v/>
      </c>
      <c r="W17" s="3" t="str">
        <f>IF($V17="","",VLOOKUP($V17,'(種目・作業用)'!$A$2:$D$44,2,FALSE))</f>
        <v/>
      </c>
      <c r="X17" s="3" t="str">
        <f>IF($V17="","",VLOOKUP($V17,'(種目・作業用)'!$A$2:$D$44,3,FALSE))</f>
        <v/>
      </c>
      <c r="Y17" s="3" t="str">
        <f>IF($V17="","",VLOOKUP($V17,'(種目・作業用)'!$A$2:$D$44,4,FALSE))</f>
        <v/>
      </c>
      <c r="Z17" s="26" t="str">
        <f t="shared" si="2"/>
        <v/>
      </c>
      <c r="AA17" s="4" t="str">
        <f t="shared" si="9"/>
        <v xml:space="preserve"> </v>
      </c>
      <c r="AB17" s="4" t="str">
        <f t="shared" si="3"/>
        <v/>
      </c>
      <c r="AC17" s="4" t="str">
        <f t="shared" si="4"/>
        <v/>
      </c>
      <c r="AD17" s="4" t="str">
        <f t="shared" si="5"/>
        <v/>
      </c>
      <c r="AE17" s="5" t="str">
        <f t="shared" si="6"/>
        <v/>
      </c>
      <c r="AF17" s="4" t="str">
        <f t="shared" si="10"/>
        <v/>
      </c>
      <c r="AG17" s="4" t="str">
        <f t="shared" si="7"/>
        <v/>
      </c>
      <c r="AH17" s="4"/>
      <c r="AI17" s="4" t="str">
        <f t="shared" si="11"/>
        <v/>
      </c>
      <c r="AJ17" s="74" t="s">
        <v>876</v>
      </c>
      <c r="AL17" s="72" t="str">
        <f t="shared" si="8"/>
        <v>　</v>
      </c>
    </row>
    <row r="18" spans="1:40" ht="22.5" customHeight="1" x14ac:dyDescent="0.15">
      <c r="A18" s="75">
        <v>12</v>
      </c>
      <c r="B18" s="14"/>
      <c r="C18" s="14"/>
      <c r="D18" s="14"/>
      <c r="E18" s="9"/>
      <c r="F18" s="14"/>
      <c r="G18" s="118"/>
      <c r="H18" s="14"/>
      <c r="I18" s="15"/>
      <c r="J18" s="52" t="s">
        <v>1143</v>
      </c>
      <c r="K18" s="16"/>
      <c r="L18" s="52" t="s">
        <v>1144</v>
      </c>
      <c r="M18" s="17"/>
      <c r="N18" s="16"/>
      <c r="O18" s="99"/>
      <c r="P18" s="16"/>
      <c r="Q18" s="18"/>
      <c r="U18" s="4" t="str">
        <f t="shared" si="0"/>
        <v/>
      </c>
      <c r="V18" s="25" t="str">
        <f t="shared" si="1"/>
        <v/>
      </c>
      <c r="W18" s="3" t="str">
        <f>IF($V18="","",VLOOKUP($V18,'(種目・作業用)'!$A$2:$D$44,2,FALSE))</f>
        <v/>
      </c>
      <c r="X18" s="3" t="str">
        <f>IF($V18="","",VLOOKUP($V18,'(種目・作業用)'!$A$2:$D$44,3,FALSE))</f>
        <v/>
      </c>
      <c r="Y18" s="3" t="str">
        <f>IF($V18="","",VLOOKUP($V18,'(種目・作業用)'!$A$2:$D$44,4,FALSE))</f>
        <v/>
      </c>
      <c r="Z18" s="26" t="str">
        <f t="shared" si="2"/>
        <v/>
      </c>
      <c r="AA18" s="4" t="str">
        <f t="shared" si="9"/>
        <v xml:space="preserve"> </v>
      </c>
      <c r="AB18" s="4" t="str">
        <f t="shared" si="3"/>
        <v/>
      </c>
      <c r="AC18" s="4" t="str">
        <f t="shared" si="4"/>
        <v/>
      </c>
      <c r="AD18" s="4" t="str">
        <f t="shared" si="5"/>
        <v/>
      </c>
      <c r="AE18" s="5" t="str">
        <f t="shared" si="6"/>
        <v/>
      </c>
      <c r="AF18" s="4" t="str">
        <f t="shared" si="10"/>
        <v/>
      </c>
      <c r="AG18" s="4" t="str">
        <f t="shared" si="7"/>
        <v/>
      </c>
      <c r="AH18" s="4"/>
      <c r="AI18" s="4" t="str">
        <f t="shared" si="11"/>
        <v/>
      </c>
      <c r="AJ18" s="74" t="s">
        <v>876</v>
      </c>
      <c r="AL18" s="72" t="str">
        <f t="shared" si="8"/>
        <v>　</v>
      </c>
    </row>
    <row r="19" spans="1:40" ht="22.5" customHeight="1" x14ac:dyDescent="0.15">
      <c r="A19" s="75">
        <v>13</v>
      </c>
      <c r="B19" s="14"/>
      <c r="C19" s="14"/>
      <c r="D19" s="14"/>
      <c r="E19" s="9"/>
      <c r="F19" s="14"/>
      <c r="G19" s="118"/>
      <c r="H19" s="14"/>
      <c r="I19" s="15"/>
      <c r="J19" s="52" t="s">
        <v>1143</v>
      </c>
      <c r="K19" s="16"/>
      <c r="L19" s="52" t="s">
        <v>1144</v>
      </c>
      <c r="M19" s="17"/>
      <c r="N19" s="16"/>
      <c r="O19" s="99"/>
      <c r="P19" s="16"/>
      <c r="Q19" s="18"/>
      <c r="U19" s="4" t="str">
        <f t="shared" si="0"/>
        <v/>
      </c>
      <c r="V19" s="25" t="str">
        <f t="shared" si="1"/>
        <v/>
      </c>
      <c r="W19" s="3" t="str">
        <f>IF($V19="","",VLOOKUP($V19,'(種目・作業用)'!$A$2:$D$44,2,FALSE))</f>
        <v/>
      </c>
      <c r="X19" s="3" t="str">
        <f>IF($V19="","",VLOOKUP($V19,'(種目・作業用)'!$A$2:$D$44,3,FALSE))</f>
        <v/>
      </c>
      <c r="Y19" s="3" t="str">
        <f>IF($V19="","",VLOOKUP($V19,'(種目・作業用)'!$A$2:$D$44,4,FALSE))</f>
        <v/>
      </c>
      <c r="Z19" s="26" t="str">
        <f t="shared" si="2"/>
        <v/>
      </c>
      <c r="AA19" s="4" t="str">
        <f t="shared" si="9"/>
        <v xml:space="preserve"> </v>
      </c>
      <c r="AB19" s="4" t="str">
        <f t="shared" si="3"/>
        <v/>
      </c>
      <c r="AC19" s="4" t="str">
        <f t="shared" si="4"/>
        <v/>
      </c>
      <c r="AD19" s="4" t="str">
        <f t="shared" si="5"/>
        <v/>
      </c>
      <c r="AE19" s="5" t="str">
        <f t="shared" si="6"/>
        <v/>
      </c>
      <c r="AF19" s="4" t="str">
        <f t="shared" si="10"/>
        <v/>
      </c>
      <c r="AG19" s="4" t="str">
        <f t="shared" si="7"/>
        <v/>
      </c>
      <c r="AH19" s="4"/>
      <c r="AI19" s="4" t="str">
        <f t="shared" si="11"/>
        <v/>
      </c>
      <c r="AJ19" s="74" t="s">
        <v>876</v>
      </c>
      <c r="AL19" s="72" t="str">
        <f t="shared" si="8"/>
        <v>　</v>
      </c>
    </row>
    <row r="20" spans="1:40" ht="22.5" customHeight="1" x14ac:dyDescent="0.15">
      <c r="A20" s="75">
        <v>14</v>
      </c>
      <c r="B20" s="14"/>
      <c r="C20" s="14"/>
      <c r="D20" s="14"/>
      <c r="E20" s="9"/>
      <c r="F20" s="14"/>
      <c r="G20" s="118"/>
      <c r="H20" s="14"/>
      <c r="I20" s="15"/>
      <c r="J20" s="52" t="s">
        <v>1143</v>
      </c>
      <c r="K20" s="16"/>
      <c r="L20" s="52" t="s">
        <v>1144</v>
      </c>
      <c r="M20" s="17"/>
      <c r="N20" s="16"/>
      <c r="O20" s="99"/>
      <c r="P20" s="16"/>
      <c r="Q20" s="18"/>
      <c r="U20" s="4" t="str">
        <f t="shared" si="0"/>
        <v/>
      </c>
      <c r="V20" s="25" t="str">
        <f t="shared" si="1"/>
        <v/>
      </c>
      <c r="W20" s="3" t="str">
        <f>IF($V20="","",VLOOKUP($V20,'(種目・作業用)'!$A$2:$D$44,2,FALSE))</f>
        <v/>
      </c>
      <c r="X20" s="3" t="str">
        <f>IF($V20="","",VLOOKUP($V20,'(種目・作業用)'!$A$2:$D$44,3,FALSE))</f>
        <v/>
      </c>
      <c r="Y20" s="3" t="str">
        <f>IF($V20="","",VLOOKUP($V20,'(種目・作業用)'!$A$2:$D$44,4,FALSE))</f>
        <v/>
      </c>
      <c r="Z20" s="26" t="str">
        <f t="shared" si="2"/>
        <v/>
      </c>
      <c r="AA20" s="4" t="str">
        <f t="shared" si="9"/>
        <v xml:space="preserve"> </v>
      </c>
      <c r="AB20" s="4" t="str">
        <f t="shared" si="3"/>
        <v/>
      </c>
      <c r="AC20" s="4" t="str">
        <f t="shared" si="4"/>
        <v/>
      </c>
      <c r="AD20" s="4" t="str">
        <f t="shared" si="5"/>
        <v/>
      </c>
      <c r="AE20" s="5" t="str">
        <f t="shared" si="6"/>
        <v/>
      </c>
      <c r="AF20" s="4" t="str">
        <f t="shared" si="10"/>
        <v/>
      </c>
      <c r="AG20" s="4" t="str">
        <f t="shared" si="7"/>
        <v/>
      </c>
      <c r="AH20" s="4"/>
      <c r="AI20" s="4" t="str">
        <f t="shared" si="11"/>
        <v/>
      </c>
      <c r="AJ20" s="74" t="s">
        <v>876</v>
      </c>
      <c r="AL20" s="72" t="str">
        <f t="shared" si="8"/>
        <v>　</v>
      </c>
    </row>
    <row r="21" spans="1:40" ht="22.5" customHeight="1" x14ac:dyDescent="0.15">
      <c r="A21" s="76">
        <v>15</v>
      </c>
      <c r="B21" s="14"/>
      <c r="C21" s="14"/>
      <c r="D21" s="14"/>
      <c r="E21" s="9"/>
      <c r="F21" s="14"/>
      <c r="G21" s="118"/>
      <c r="H21" s="127"/>
      <c r="I21" s="15"/>
      <c r="J21" s="52" t="s">
        <v>1143</v>
      </c>
      <c r="K21" s="16"/>
      <c r="L21" s="52" t="s">
        <v>1144</v>
      </c>
      <c r="M21" s="17"/>
      <c r="N21" s="16"/>
      <c r="O21" s="100"/>
      <c r="P21" s="16"/>
      <c r="Q21" s="18"/>
      <c r="U21" s="4" t="str">
        <f t="shared" si="0"/>
        <v/>
      </c>
      <c r="V21" s="25" t="str">
        <f t="shared" si="1"/>
        <v/>
      </c>
      <c r="W21" s="3" t="str">
        <f>IF($V21="","",VLOOKUP($V21,'(種目・作業用)'!$A$2:$D$44,2,FALSE))</f>
        <v/>
      </c>
      <c r="X21" s="3" t="str">
        <f>IF($V21="","",VLOOKUP($V21,'(種目・作業用)'!$A$2:$D$44,3,FALSE))</f>
        <v/>
      </c>
      <c r="Y21" s="3" t="str">
        <f>IF($V21="","",VLOOKUP($V21,'(種目・作業用)'!$A$2:$D$44,4,FALSE))</f>
        <v/>
      </c>
      <c r="Z21" s="26" t="str">
        <f t="shared" si="2"/>
        <v/>
      </c>
      <c r="AA21" s="4" t="str">
        <f t="shared" si="9"/>
        <v xml:space="preserve"> </v>
      </c>
      <c r="AB21" s="4" t="str">
        <f t="shared" si="3"/>
        <v/>
      </c>
      <c r="AC21" s="4" t="str">
        <f t="shared" si="4"/>
        <v/>
      </c>
      <c r="AD21" s="4" t="str">
        <f t="shared" si="5"/>
        <v/>
      </c>
      <c r="AE21" s="5" t="str">
        <f t="shared" si="6"/>
        <v/>
      </c>
      <c r="AF21" s="4" t="str">
        <f t="shared" si="10"/>
        <v/>
      </c>
      <c r="AG21" s="4" t="str">
        <f t="shared" si="7"/>
        <v/>
      </c>
      <c r="AH21" s="4"/>
      <c r="AI21" s="4" t="str">
        <f t="shared" si="11"/>
        <v/>
      </c>
      <c r="AJ21" s="74" t="s">
        <v>876</v>
      </c>
      <c r="AL21" s="72" t="str">
        <f t="shared" si="8"/>
        <v>　</v>
      </c>
    </row>
    <row r="22" spans="1:40" ht="22.5" customHeight="1" x14ac:dyDescent="0.15">
      <c r="A22" s="77"/>
      <c r="B22" s="78"/>
      <c r="C22" s="78"/>
      <c r="D22" s="78"/>
      <c r="E22" s="78"/>
      <c r="F22" s="78"/>
      <c r="G22" s="79"/>
      <c r="H22" s="144"/>
      <c r="I22" s="145"/>
      <c r="J22" s="145"/>
      <c r="K22" s="145"/>
      <c r="L22" s="145"/>
      <c r="M22" s="145"/>
      <c r="N22" s="116" t="s">
        <v>1197</v>
      </c>
      <c r="O22" s="91">
        <f>'基礎データ（最初に入力してください）'!C5</f>
        <v>0</v>
      </c>
      <c r="P22" s="117" t="s">
        <v>1198</v>
      </c>
      <c r="Q22" s="80"/>
      <c r="AC22" s="4"/>
      <c r="AE22" s="24"/>
      <c r="AG22" s="4"/>
      <c r="AL22" s="72"/>
    </row>
    <row r="23" spans="1:40" ht="7.5" customHeight="1" x14ac:dyDescent="0.15">
      <c r="A23" s="101"/>
      <c r="B23" s="102"/>
      <c r="C23" s="102"/>
      <c r="D23" s="102"/>
      <c r="E23" s="102"/>
      <c r="F23" s="102"/>
      <c r="G23" s="103"/>
      <c r="H23" s="104"/>
      <c r="I23" s="104"/>
      <c r="J23" s="104"/>
      <c r="K23" s="104"/>
      <c r="L23" s="104"/>
      <c r="M23" s="104"/>
      <c r="N23" s="104"/>
      <c r="O23" s="104"/>
      <c r="P23" s="104"/>
      <c r="Q23" s="105"/>
      <c r="AC23" s="4"/>
      <c r="AE23" s="24"/>
      <c r="AG23" s="4"/>
      <c r="AL23" s="72"/>
    </row>
    <row r="24" spans="1:40" s="81" customFormat="1" ht="22.5" customHeight="1" x14ac:dyDescent="0.15">
      <c r="A24" s="151" t="s">
        <v>1127</v>
      </c>
      <c r="B24" s="152"/>
      <c r="C24" s="152"/>
      <c r="D24" s="152"/>
      <c r="E24" s="152"/>
      <c r="F24" s="152"/>
      <c r="G24" s="152"/>
      <c r="H24" s="152"/>
      <c r="I24" s="152"/>
      <c r="J24" s="152"/>
      <c r="K24" s="152"/>
      <c r="L24" s="152"/>
      <c r="M24" s="152"/>
      <c r="N24" s="152"/>
      <c r="O24" s="152"/>
      <c r="P24" s="152"/>
      <c r="Q24" s="153"/>
      <c r="U24" s="55"/>
      <c r="V24" s="56"/>
      <c r="W24" s="55"/>
      <c r="X24" s="55"/>
      <c r="Y24" s="55"/>
      <c r="Z24" s="55"/>
      <c r="AA24" s="55"/>
      <c r="AB24" s="55"/>
      <c r="AC24" s="57"/>
      <c r="AD24" s="55"/>
      <c r="AE24" s="58"/>
      <c r="AF24" s="55"/>
      <c r="AG24" s="57"/>
      <c r="AH24" s="55"/>
      <c r="AI24" s="55"/>
      <c r="AJ24" s="82"/>
      <c r="AK24" s="82"/>
      <c r="AL24" s="83"/>
      <c r="AM24" s="84"/>
      <c r="AN24" s="84"/>
    </row>
    <row r="25" spans="1:40" s="81" customFormat="1" ht="7.5" customHeight="1" x14ac:dyDescent="0.15">
      <c r="A25" s="106"/>
      <c r="B25" s="107"/>
      <c r="C25" s="107"/>
      <c r="D25" s="107"/>
      <c r="E25" s="107"/>
      <c r="F25" s="107"/>
      <c r="G25" s="107"/>
      <c r="H25" s="107"/>
      <c r="I25" s="107"/>
      <c r="J25" s="107"/>
      <c r="K25" s="107"/>
      <c r="L25" s="107"/>
      <c r="M25" s="107"/>
      <c r="N25" s="107"/>
      <c r="O25" s="107"/>
      <c r="P25" s="107"/>
      <c r="Q25" s="108"/>
      <c r="U25" s="55"/>
      <c r="V25" s="56"/>
      <c r="W25" s="55"/>
      <c r="X25" s="55"/>
      <c r="Y25" s="55"/>
      <c r="Z25" s="55"/>
      <c r="AA25" s="55"/>
      <c r="AB25" s="55"/>
      <c r="AC25" s="57"/>
      <c r="AD25" s="55"/>
      <c r="AE25" s="58"/>
      <c r="AF25" s="55"/>
      <c r="AG25" s="57"/>
      <c r="AH25" s="55"/>
      <c r="AI25" s="55"/>
      <c r="AJ25" s="82"/>
      <c r="AK25" s="82"/>
      <c r="AL25" s="83"/>
      <c r="AM25" s="84"/>
      <c r="AN25" s="84"/>
    </row>
    <row r="26" spans="1:40" s="81" customFormat="1" x14ac:dyDescent="0.15">
      <c r="A26" s="106"/>
      <c r="B26" s="107"/>
      <c r="C26" s="107" t="s">
        <v>13</v>
      </c>
      <c r="D26" s="107"/>
      <c r="E26" s="107"/>
      <c r="F26" s="107"/>
      <c r="G26" s="107"/>
      <c r="H26" s="107"/>
      <c r="I26" s="107"/>
      <c r="J26" s="107"/>
      <c r="K26" s="107"/>
      <c r="L26" s="107"/>
      <c r="M26" s="107"/>
      <c r="N26" s="107"/>
      <c r="O26" s="107"/>
      <c r="P26" s="107"/>
      <c r="Q26" s="108"/>
      <c r="U26" s="55"/>
      <c r="V26" s="56"/>
      <c r="W26" s="55"/>
      <c r="X26" s="55"/>
      <c r="Y26" s="55"/>
      <c r="Z26" s="55"/>
      <c r="AA26" s="55"/>
      <c r="AB26" s="55"/>
      <c r="AC26" s="57"/>
      <c r="AD26" s="55"/>
      <c r="AE26" s="58"/>
      <c r="AF26" s="55"/>
      <c r="AG26" s="57"/>
      <c r="AH26" s="55"/>
      <c r="AI26" s="55"/>
      <c r="AJ26" s="82"/>
      <c r="AK26" s="82"/>
      <c r="AL26" s="83"/>
      <c r="AM26" s="84"/>
      <c r="AN26" s="84"/>
    </row>
    <row r="27" spans="1:40" s="81" customFormat="1" x14ac:dyDescent="0.15">
      <c r="A27" s="106"/>
      <c r="B27" s="107"/>
      <c r="C27" s="107"/>
      <c r="D27" s="107"/>
      <c r="E27" s="107"/>
      <c r="F27" s="107"/>
      <c r="G27" s="107"/>
      <c r="H27" s="107"/>
      <c r="I27" s="107"/>
      <c r="J27" s="107"/>
      <c r="K27" s="107"/>
      <c r="L27" s="107"/>
      <c r="M27" s="107"/>
      <c r="N27" s="107"/>
      <c r="O27" s="107"/>
      <c r="P27" s="107"/>
      <c r="Q27" s="108"/>
      <c r="U27" s="55"/>
      <c r="V27" s="56"/>
      <c r="W27" s="55"/>
      <c r="X27" s="55"/>
      <c r="Y27" s="55"/>
      <c r="Z27" s="55"/>
      <c r="AA27" s="55"/>
      <c r="AB27" s="55"/>
      <c r="AC27" s="57"/>
      <c r="AD27" s="55"/>
      <c r="AE27" s="58"/>
      <c r="AF27" s="55"/>
      <c r="AG27" s="57"/>
      <c r="AH27" s="55"/>
      <c r="AI27" s="55"/>
      <c r="AJ27" s="82"/>
      <c r="AK27" s="82"/>
      <c r="AL27" s="83"/>
      <c r="AM27" s="84"/>
      <c r="AN27" s="84"/>
    </row>
    <row r="28" spans="1:40" s="81" customFormat="1" x14ac:dyDescent="0.15">
      <c r="A28" s="106"/>
      <c r="B28" s="107"/>
      <c r="C28" s="143" t="s">
        <v>1173</v>
      </c>
      <c r="D28" s="143"/>
      <c r="E28" s="107"/>
      <c r="F28" s="107"/>
      <c r="G28" s="107"/>
      <c r="H28" s="107"/>
      <c r="I28" s="107"/>
      <c r="J28" s="107"/>
      <c r="K28" s="107"/>
      <c r="L28" s="107"/>
      <c r="M28" s="107"/>
      <c r="N28" s="107"/>
      <c r="O28" s="107"/>
      <c r="P28" s="107"/>
      <c r="Q28" s="108"/>
      <c r="U28" s="55"/>
      <c r="V28" s="56"/>
      <c r="W28" s="55"/>
      <c r="X28" s="55"/>
      <c r="Y28" s="55"/>
      <c r="Z28" s="55"/>
      <c r="AA28" s="55"/>
      <c r="AB28" s="55"/>
      <c r="AC28" s="57"/>
      <c r="AD28" s="55"/>
      <c r="AE28" s="58"/>
      <c r="AF28" s="55"/>
      <c r="AG28" s="57"/>
      <c r="AH28" s="55"/>
      <c r="AI28" s="55"/>
      <c r="AJ28" s="82"/>
      <c r="AK28" s="82"/>
      <c r="AL28" s="83"/>
      <c r="AM28" s="84"/>
      <c r="AN28" s="84"/>
    </row>
    <row r="29" spans="1:40" s="81" customFormat="1" ht="22.5" customHeight="1" x14ac:dyDescent="0.15">
      <c r="A29" s="106"/>
      <c r="B29" s="107"/>
      <c r="C29" s="107"/>
      <c r="D29" s="107"/>
      <c r="E29" s="107"/>
      <c r="F29" s="109"/>
      <c r="G29" s="185">
        <f>'基礎データ（最初に入力してください）'!$C$2</f>
        <v>0</v>
      </c>
      <c r="H29" s="152"/>
      <c r="I29" s="152"/>
      <c r="J29" s="152"/>
      <c r="K29" s="152"/>
      <c r="L29" s="152"/>
      <c r="M29" s="152"/>
      <c r="N29" s="110"/>
      <c r="O29" s="110"/>
      <c r="P29" s="110"/>
      <c r="Q29" s="108"/>
      <c r="U29" s="55"/>
      <c r="V29" s="56"/>
      <c r="W29" s="55"/>
      <c r="X29" s="55"/>
      <c r="Y29" s="55"/>
      <c r="Z29" s="55"/>
      <c r="AA29" s="55"/>
      <c r="AB29" s="55"/>
      <c r="AC29" s="57"/>
      <c r="AD29" s="55"/>
      <c r="AE29" s="58"/>
      <c r="AF29" s="55"/>
      <c r="AG29" s="57"/>
      <c r="AH29" s="55"/>
      <c r="AI29" s="55"/>
      <c r="AJ29" s="82"/>
      <c r="AK29" s="82"/>
      <c r="AL29" s="83"/>
      <c r="AM29" s="84"/>
      <c r="AN29" s="84"/>
    </row>
    <row r="30" spans="1:40" s="81" customFormat="1" ht="22.5" customHeight="1" x14ac:dyDescent="0.15">
      <c r="A30" s="111"/>
      <c r="B30" s="112"/>
      <c r="C30" s="112"/>
      <c r="D30" s="112"/>
      <c r="E30" s="112"/>
      <c r="F30" s="112"/>
      <c r="G30" s="113" t="s">
        <v>14</v>
      </c>
      <c r="H30" s="154">
        <f>'基礎データ（最初に入力してください）'!$C$4</f>
        <v>0</v>
      </c>
      <c r="I30" s="154"/>
      <c r="J30" s="154"/>
      <c r="K30" s="154"/>
      <c r="L30" s="154"/>
      <c r="M30" s="114" t="s">
        <v>12</v>
      </c>
      <c r="N30" s="114"/>
      <c r="O30" s="114"/>
      <c r="P30" s="114"/>
      <c r="Q30" s="115"/>
      <c r="U30" s="55"/>
      <c r="V30" s="56"/>
      <c r="W30" s="55"/>
      <c r="X30" s="55"/>
      <c r="Y30" s="55"/>
      <c r="Z30" s="55"/>
      <c r="AA30" s="55"/>
      <c r="AB30" s="55"/>
      <c r="AC30" s="57"/>
      <c r="AD30" s="55"/>
      <c r="AE30" s="58"/>
      <c r="AF30" s="55"/>
      <c r="AG30" s="57"/>
      <c r="AH30" s="55"/>
      <c r="AI30" s="55"/>
      <c r="AJ30" s="82"/>
      <c r="AK30" s="82"/>
      <c r="AL30" s="83"/>
      <c r="AM30" s="84"/>
      <c r="AN30" s="84"/>
    </row>
    <row r="31" spans="1:40" ht="32.25" customHeight="1" x14ac:dyDescent="0.15">
      <c r="A31" s="167" t="str">
        <f>A1</f>
        <v>第５５回山形県長距離記録会　参加申込書</v>
      </c>
      <c r="B31" s="167"/>
      <c r="C31" s="167"/>
      <c r="D31" s="167"/>
      <c r="E31" s="167"/>
      <c r="F31" s="167"/>
      <c r="G31" s="167"/>
      <c r="H31" s="167"/>
      <c r="I31" s="167"/>
      <c r="J31" s="167"/>
      <c r="K31" s="167"/>
      <c r="L31" s="167"/>
      <c r="M31" s="167"/>
      <c r="N31" s="167"/>
      <c r="O31" s="167"/>
      <c r="P31" s="167"/>
      <c r="Q31" s="167"/>
      <c r="AC31" s="4"/>
      <c r="AE31" s="24"/>
      <c r="AG31" s="4"/>
      <c r="AL31" s="72"/>
    </row>
    <row r="32" spans="1:40" ht="7.5" customHeight="1" x14ac:dyDescent="0.15">
      <c r="A32" s="68"/>
      <c r="B32" s="68"/>
      <c r="C32" s="68"/>
      <c r="D32" s="68"/>
      <c r="E32" s="68"/>
      <c r="F32" s="68"/>
      <c r="G32" s="68"/>
      <c r="H32" s="68"/>
      <c r="I32" s="68"/>
      <c r="J32" s="68"/>
      <c r="K32" s="68"/>
      <c r="L32" s="68"/>
      <c r="M32" s="68"/>
      <c r="N32" s="68"/>
      <c r="O32" s="68"/>
      <c r="P32" s="68"/>
      <c r="Q32" s="68"/>
      <c r="AC32" s="4"/>
      <c r="AE32" s="24"/>
      <c r="AG32" s="4"/>
      <c r="AL32" s="72"/>
    </row>
    <row r="33" spans="1:38" ht="22.5" customHeight="1" thickBot="1" x14ac:dyDescent="0.2">
      <c r="A33" s="139" t="s">
        <v>1171</v>
      </c>
      <c r="B33" s="140"/>
      <c r="C33" s="180">
        <f>C3</f>
        <v>0</v>
      </c>
      <c r="D33" s="187"/>
      <c r="E33" s="187"/>
      <c r="F33" s="187"/>
      <c r="G33" s="187"/>
      <c r="H33" s="139" t="s">
        <v>10</v>
      </c>
      <c r="I33" s="186"/>
      <c r="J33" s="186"/>
      <c r="K33" s="186"/>
      <c r="L33" s="186"/>
      <c r="M33" s="140"/>
      <c r="N33" s="168">
        <f>'基礎データ（最初に入力してください）'!C6</f>
        <v>0</v>
      </c>
      <c r="O33" s="169"/>
      <c r="P33" s="169"/>
      <c r="Q33" s="170"/>
      <c r="AB33" s="171" t="s">
        <v>500</v>
      </c>
      <c r="AC33" s="172"/>
      <c r="AD33" s="120" t="s">
        <v>501</v>
      </c>
      <c r="AE33" s="120" t="s">
        <v>507</v>
      </c>
      <c r="AF33" s="70" t="s">
        <v>503</v>
      </c>
      <c r="AG33" s="71"/>
    </row>
    <row r="34" spans="1:38" ht="22.5" customHeight="1" thickTop="1" x14ac:dyDescent="0.15">
      <c r="A34" s="178" t="s">
        <v>11</v>
      </c>
      <c r="B34" s="179"/>
      <c r="C34" s="184">
        <f>C4</f>
        <v>0</v>
      </c>
      <c r="D34" s="184"/>
      <c r="E34" s="184"/>
      <c r="F34" s="184"/>
      <c r="G34" s="184"/>
      <c r="H34" s="155" t="s">
        <v>1172</v>
      </c>
      <c r="I34" s="156"/>
      <c r="J34" s="156"/>
      <c r="K34" s="156"/>
      <c r="L34" s="156"/>
      <c r="M34" s="157"/>
      <c r="N34" s="191">
        <f>'基礎データ（最初に入力してください）'!C7</f>
        <v>0</v>
      </c>
      <c r="O34" s="192"/>
      <c r="P34" s="192"/>
      <c r="Q34" s="193"/>
      <c r="AB34" s="173">
        <f>C33</f>
        <v>0</v>
      </c>
      <c r="AC34" s="174"/>
      <c r="AD34" s="59" t="s">
        <v>1196</v>
      </c>
      <c r="AE34" s="20" t="s">
        <v>512</v>
      </c>
      <c r="AF34" s="21" t="str">
        <f>VLOOKUP(AD34,'(所属・作業用)'!A:C,3,FALSE)</f>
        <v>063110</v>
      </c>
      <c r="AG34" s="71"/>
    </row>
    <row r="35" spans="1:38" s="72" customFormat="1" ht="17.25" customHeight="1" x14ac:dyDescent="0.15">
      <c r="A35" s="146"/>
      <c r="B35" s="148" t="s">
        <v>0</v>
      </c>
      <c r="C35" s="150" t="s">
        <v>1</v>
      </c>
      <c r="D35" s="150"/>
      <c r="E35" s="148" t="s">
        <v>2</v>
      </c>
      <c r="F35" s="148" t="s">
        <v>3</v>
      </c>
      <c r="G35" s="188" t="s">
        <v>1204</v>
      </c>
      <c r="H35" s="190" t="s">
        <v>1205</v>
      </c>
      <c r="I35" s="175" t="s">
        <v>1203</v>
      </c>
      <c r="J35" s="176"/>
      <c r="K35" s="176"/>
      <c r="L35" s="176"/>
      <c r="M35" s="176"/>
      <c r="N35" s="176"/>
      <c r="O35" s="176"/>
      <c r="P35" s="177"/>
      <c r="Q35" s="141" t="s">
        <v>5</v>
      </c>
      <c r="U35" s="89"/>
      <c r="V35" s="90"/>
      <c r="W35" s="89"/>
      <c r="X35" s="89"/>
      <c r="Y35" s="89"/>
      <c r="Z35" s="89"/>
      <c r="AA35" s="89"/>
      <c r="AB35" s="89"/>
      <c r="AC35" s="123"/>
      <c r="AD35" s="89"/>
      <c r="AE35" s="124"/>
      <c r="AF35" s="89"/>
      <c r="AG35" s="123"/>
      <c r="AH35" s="89"/>
      <c r="AI35" s="89"/>
      <c r="AJ35" s="89"/>
      <c r="AK35" s="89"/>
    </row>
    <row r="36" spans="1:38" s="72" customFormat="1" ht="17.25" customHeight="1" thickBot="1" x14ac:dyDescent="0.2">
      <c r="A36" s="147"/>
      <c r="B36" s="149"/>
      <c r="C36" s="125" t="s">
        <v>9</v>
      </c>
      <c r="D36" s="125" t="s">
        <v>8</v>
      </c>
      <c r="E36" s="149"/>
      <c r="F36" s="149"/>
      <c r="G36" s="189"/>
      <c r="H36" s="149"/>
      <c r="I36" s="164" t="s">
        <v>1202</v>
      </c>
      <c r="J36" s="165"/>
      <c r="K36" s="165"/>
      <c r="L36" s="165"/>
      <c r="M36" s="166"/>
      <c r="N36" s="130" t="s">
        <v>1199</v>
      </c>
      <c r="O36" s="130" t="s">
        <v>1200</v>
      </c>
      <c r="P36" s="130" t="s">
        <v>1201</v>
      </c>
      <c r="Q36" s="142"/>
      <c r="U36" s="89"/>
      <c r="V36" s="90"/>
      <c r="W36" s="89"/>
      <c r="X36" s="89"/>
      <c r="Y36" s="89"/>
      <c r="Z36" s="89"/>
      <c r="AA36" s="89"/>
      <c r="AB36" s="89"/>
      <c r="AC36" s="123"/>
      <c r="AD36" s="89"/>
      <c r="AE36" s="124"/>
      <c r="AF36" s="89"/>
      <c r="AG36" s="123"/>
      <c r="AH36" s="89"/>
      <c r="AI36" s="89"/>
      <c r="AJ36" s="89"/>
      <c r="AK36" s="89"/>
    </row>
    <row r="37" spans="1:38" ht="22.5" customHeight="1" thickTop="1" x14ac:dyDescent="0.15">
      <c r="A37" s="73">
        <v>16</v>
      </c>
      <c r="B37" s="9"/>
      <c r="C37" s="9"/>
      <c r="D37" s="9"/>
      <c r="E37" s="9"/>
      <c r="F37" s="9"/>
      <c r="G37" s="119"/>
      <c r="H37" s="126"/>
      <c r="I37" s="10"/>
      <c r="J37" s="51" t="s">
        <v>1143</v>
      </c>
      <c r="K37" s="11"/>
      <c r="L37" s="51" t="s">
        <v>1144</v>
      </c>
      <c r="M37" s="12"/>
      <c r="N37" s="97"/>
      <c r="O37" s="98"/>
      <c r="P37" s="97"/>
      <c r="Q37" s="13"/>
      <c r="U37" s="4" t="str">
        <f t="shared" ref="U37:U51" si="12">IF(ISBLANK(B37),"",VLOOKUP(CONCATENATE($AE$4,F37),$U$100:$V$109,2,FALSE)+B37*100)</f>
        <v/>
      </c>
      <c r="V37" s="25" t="str">
        <f t="shared" ref="V37:V51" si="13">IF(ISBLANK(G37),"",G37)</f>
        <v/>
      </c>
      <c r="W37" s="3" t="str">
        <f>IF($V37="","",VLOOKUP($V37,'(種目・作業用)'!$A$2:$D$44,2,FALSE))</f>
        <v/>
      </c>
      <c r="X37" s="3" t="str">
        <f>IF($V37="","",VLOOKUP($V37,'(種目・作業用)'!$A$2:$D$44,3,FALSE))</f>
        <v/>
      </c>
      <c r="Y37" s="3" t="str">
        <f>IF($V37="","",VLOOKUP($V37,'(種目・作業用)'!$A$2:$D$44,4,FALSE))</f>
        <v/>
      </c>
      <c r="Z37" s="26" t="str">
        <f t="shared" ref="Z37:Z51" si="14">IF(ISNUMBER(U37),IF(LEN(I37)=2,CONCATENATE("0",I37,K37,M37),IF(LEN(I37)=1,CONCATENATE("00",I37,K37,M37),CONCATENATE("000",K37,M37))),"")</f>
        <v/>
      </c>
      <c r="AA37" s="4" t="str">
        <f>IF(Z37="000",Y37,CONCATENATE(Y37," ",Z37))</f>
        <v xml:space="preserve"> </v>
      </c>
      <c r="AB37" s="4" t="str">
        <f t="shared" ref="AB37:AB51" si="15">IF(ISBLANK(B37),"",B37)</f>
        <v/>
      </c>
      <c r="AC37" s="4" t="str">
        <f t="shared" ref="AC37:AC51" si="16">IF(ISNUMBER(AB37),IF(ISBLANK(E37),AL37,CONCATENATE(AL37,"(",E37,")")),"")</f>
        <v/>
      </c>
      <c r="AD37" s="4" t="str">
        <f t="shared" ref="AD37:AD51" si="17">IF(ISNUMBER(AB37),D37,"")</f>
        <v/>
      </c>
      <c r="AE37" s="5" t="str">
        <f t="shared" ref="AE37:AE51" si="18">IF(ISNUMBER(AB37),VLOOKUP(AJ37,$AJ$99:$AK$146,2,FALSE),"")</f>
        <v/>
      </c>
      <c r="AF37" s="4" t="str">
        <f>IF(ISNUMBER(AB37),$AF$4,"")</f>
        <v/>
      </c>
      <c r="AG37" s="4" t="str">
        <f t="shared" ref="AG37:AG51" si="19">IF(ISBLANK(F37),"",IF(F37="男",1,2))</f>
        <v/>
      </c>
      <c r="AH37" s="4"/>
      <c r="AI37" s="4" t="str">
        <f>IF(ISNUMBER(AB37),$AD$4,"")</f>
        <v/>
      </c>
      <c r="AJ37" s="74" t="s">
        <v>876</v>
      </c>
      <c r="AL37" s="72" t="str">
        <f t="shared" ref="AL37:AL51" si="20">IF(LEN(C37)&gt;6,SUBSTITUTE(C37,"　",""),IF(LEN(C37)=6,C37,IF(LEN(C37)=5,CONCATENATE(C37,"　"),IF(LEN(C37)=4,CONCATENATE(SUBSTITUTE(C37,"　","　　"),"　"),CONCATENATE(SUBSTITUTE(C37,"　","　　　"),"　")))))</f>
        <v>　</v>
      </c>
    </row>
    <row r="38" spans="1:38" ht="22.5" customHeight="1" x14ac:dyDescent="0.15">
      <c r="A38" s="75">
        <v>17</v>
      </c>
      <c r="B38" s="14"/>
      <c r="C38" s="14"/>
      <c r="D38" s="14"/>
      <c r="E38" s="9"/>
      <c r="F38" s="14"/>
      <c r="G38" s="118"/>
      <c r="H38" s="14"/>
      <c r="I38" s="15"/>
      <c r="J38" s="52" t="s">
        <v>1143</v>
      </c>
      <c r="K38" s="16"/>
      <c r="L38" s="52" t="s">
        <v>1144</v>
      </c>
      <c r="M38" s="17"/>
      <c r="N38" s="16"/>
      <c r="O38" s="99"/>
      <c r="P38" s="16"/>
      <c r="Q38" s="18"/>
      <c r="U38" s="4" t="str">
        <f t="shared" si="12"/>
        <v/>
      </c>
      <c r="V38" s="25" t="str">
        <f t="shared" si="13"/>
        <v/>
      </c>
      <c r="W38" s="3" t="str">
        <f>IF($V38="","",VLOOKUP($V38,'(種目・作業用)'!$A$2:$D$44,2,FALSE))</f>
        <v/>
      </c>
      <c r="X38" s="3" t="str">
        <f>IF($V38="","",VLOOKUP($V38,'(種目・作業用)'!$A$2:$D$44,3,FALSE))</f>
        <v/>
      </c>
      <c r="Y38" s="3" t="str">
        <f>IF($V38="","",VLOOKUP($V38,'(種目・作業用)'!$A$2:$D$44,4,FALSE))</f>
        <v/>
      </c>
      <c r="Z38" s="26" t="str">
        <f t="shared" si="14"/>
        <v/>
      </c>
      <c r="AA38" s="4" t="str">
        <f t="shared" ref="AA38:AA51" si="21">IF(Z38="000",Y38,CONCATENATE(Y38," ",Z38))</f>
        <v xml:space="preserve"> </v>
      </c>
      <c r="AB38" s="4" t="str">
        <f t="shared" si="15"/>
        <v/>
      </c>
      <c r="AC38" s="4" t="str">
        <f t="shared" si="16"/>
        <v/>
      </c>
      <c r="AD38" s="4" t="str">
        <f t="shared" si="17"/>
        <v/>
      </c>
      <c r="AE38" s="5" t="str">
        <f t="shared" si="18"/>
        <v/>
      </c>
      <c r="AF38" s="4" t="str">
        <f t="shared" ref="AF38:AF51" si="22">IF(ISNUMBER(AB38),$AF$4,"")</f>
        <v/>
      </c>
      <c r="AG38" s="4" t="str">
        <f t="shared" si="19"/>
        <v/>
      </c>
      <c r="AH38" s="4"/>
      <c r="AI38" s="4" t="str">
        <f t="shared" ref="AI38:AI51" si="23">IF(ISNUMBER(AB38),$AD$4,"")</f>
        <v/>
      </c>
      <c r="AJ38" s="74" t="s">
        <v>876</v>
      </c>
      <c r="AL38" s="72" t="str">
        <f t="shared" si="20"/>
        <v>　</v>
      </c>
    </row>
    <row r="39" spans="1:38" ht="22.5" customHeight="1" x14ac:dyDescent="0.15">
      <c r="A39" s="75">
        <v>18</v>
      </c>
      <c r="B39" s="14"/>
      <c r="C39" s="14"/>
      <c r="D39" s="14"/>
      <c r="E39" s="9"/>
      <c r="F39" s="14"/>
      <c r="G39" s="118"/>
      <c r="H39" s="14"/>
      <c r="I39" s="15"/>
      <c r="J39" s="52" t="s">
        <v>1143</v>
      </c>
      <c r="K39" s="16"/>
      <c r="L39" s="52" t="s">
        <v>1144</v>
      </c>
      <c r="M39" s="17"/>
      <c r="N39" s="16"/>
      <c r="O39" s="99"/>
      <c r="P39" s="16"/>
      <c r="Q39" s="18"/>
      <c r="U39" s="4" t="str">
        <f t="shared" si="12"/>
        <v/>
      </c>
      <c r="V39" s="25" t="str">
        <f t="shared" si="13"/>
        <v/>
      </c>
      <c r="W39" s="3" t="str">
        <f>IF($V39="","",VLOOKUP($V39,'(種目・作業用)'!$A$2:$D$44,2,FALSE))</f>
        <v/>
      </c>
      <c r="X39" s="3" t="str">
        <f>IF($V39="","",VLOOKUP($V39,'(種目・作業用)'!$A$2:$D$44,3,FALSE))</f>
        <v/>
      </c>
      <c r="Y39" s="3" t="str">
        <f>IF($V39="","",VLOOKUP($V39,'(種目・作業用)'!$A$2:$D$44,4,FALSE))</f>
        <v/>
      </c>
      <c r="Z39" s="26" t="str">
        <f t="shared" si="14"/>
        <v/>
      </c>
      <c r="AA39" s="4" t="str">
        <f t="shared" si="21"/>
        <v xml:space="preserve"> </v>
      </c>
      <c r="AB39" s="4" t="str">
        <f t="shared" si="15"/>
        <v/>
      </c>
      <c r="AC39" s="4" t="str">
        <f t="shared" si="16"/>
        <v/>
      </c>
      <c r="AD39" s="4" t="str">
        <f t="shared" si="17"/>
        <v/>
      </c>
      <c r="AE39" s="5" t="str">
        <f t="shared" si="18"/>
        <v/>
      </c>
      <c r="AF39" s="4" t="str">
        <f t="shared" si="22"/>
        <v/>
      </c>
      <c r="AG39" s="4" t="str">
        <f t="shared" si="19"/>
        <v/>
      </c>
      <c r="AH39" s="4"/>
      <c r="AI39" s="4" t="str">
        <f t="shared" si="23"/>
        <v/>
      </c>
      <c r="AJ39" s="74" t="s">
        <v>876</v>
      </c>
      <c r="AL39" s="72" t="str">
        <f t="shared" si="20"/>
        <v>　</v>
      </c>
    </row>
    <row r="40" spans="1:38" ht="22.5" customHeight="1" x14ac:dyDescent="0.15">
      <c r="A40" s="75">
        <v>19</v>
      </c>
      <c r="B40" s="14"/>
      <c r="C40" s="14"/>
      <c r="D40" s="14"/>
      <c r="E40" s="9"/>
      <c r="F40" s="14"/>
      <c r="G40" s="118"/>
      <c r="H40" s="14"/>
      <c r="I40" s="15"/>
      <c r="J40" s="52" t="s">
        <v>1143</v>
      </c>
      <c r="K40" s="16"/>
      <c r="L40" s="52" t="s">
        <v>1144</v>
      </c>
      <c r="M40" s="17"/>
      <c r="N40" s="16"/>
      <c r="O40" s="99"/>
      <c r="P40" s="16"/>
      <c r="Q40" s="18"/>
      <c r="U40" s="4" t="str">
        <f t="shared" si="12"/>
        <v/>
      </c>
      <c r="V40" s="25" t="str">
        <f t="shared" si="13"/>
        <v/>
      </c>
      <c r="W40" s="3" t="str">
        <f>IF($V40="","",VLOOKUP($V40,'(種目・作業用)'!$A$2:$D$44,2,FALSE))</f>
        <v/>
      </c>
      <c r="X40" s="3" t="str">
        <f>IF($V40="","",VLOOKUP($V40,'(種目・作業用)'!$A$2:$D$44,3,FALSE))</f>
        <v/>
      </c>
      <c r="Y40" s="3" t="str">
        <f>IF($V40="","",VLOOKUP($V40,'(種目・作業用)'!$A$2:$D$44,4,FALSE))</f>
        <v/>
      </c>
      <c r="Z40" s="26" t="str">
        <f t="shared" si="14"/>
        <v/>
      </c>
      <c r="AA40" s="4" t="str">
        <f t="shared" si="21"/>
        <v xml:space="preserve"> </v>
      </c>
      <c r="AB40" s="4" t="str">
        <f t="shared" si="15"/>
        <v/>
      </c>
      <c r="AC40" s="4" t="str">
        <f t="shared" si="16"/>
        <v/>
      </c>
      <c r="AD40" s="4" t="str">
        <f t="shared" si="17"/>
        <v/>
      </c>
      <c r="AE40" s="5" t="str">
        <f t="shared" si="18"/>
        <v/>
      </c>
      <c r="AF40" s="4" t="str">
        <f t="shared" si="22"/>
        <v/>
      </c>
      <c r="AG40" s="4" t="str">
        <f t="shared" si="19"/>
        <v/>
      </c>
      <c r="AH40" s="4"/>
      <c r="AI40" s="4" t="str">
        <f t="shared" si="23"/>
        <v/>
      </c>
      <c r="AJ40" s="74" t="s">
        <v>876</v>
      </c>
      <c r="AL40" s="72" t="str">
        <f t="shared" si="20"/>
        <v>　</v>
      </c>
    </row>
    <row r="41" spans="1:38" ht="22.5" customHeight="1" x14ac:dyDescent="0.15">
      <c r="A41" s="75">
        <v>20</v>
      </c>
      <c r="B41" s="14"/>
      <c r="C41" s="14"/>
      <c r="D41" s="14"/>
      <c r="E41" s="9"/>
      <c r="F41" s="14"/>
      <c r="G41" s="118"/>
      <c r="H41" s="14"/>
      <c r="I41" s="15"/>
      <c r="J41" s="52" t="s">
        <v>1143</v>
      </c>
      <c r="K41" s="16"/>
      <c r="L41" s="52" t="s">
        <v>1144</v>
      </c>
      <c r="M41" s="17"/>
      <c r="N41" s="16"/>
      <c r="O41" s="99"/>
      <c r="P41" s="16"/>
      <c r="Q41" s="18"/>
      <c r="U41" s="4" t="str">
        <f t="shared" si="12"/>
        <v/>
      </c>
      <c r="V41" s="25" t="str">
        <f t="shared" si="13"/>
        <v/>
      </c>
      <c r="W41" s="3" t="str">
        <f>IF($V41="","",VLOOKUP($V41,'(種目・作業用)'!$A$2:$D$44,2,FALSE))</f>
        <v/>
      </c>
      <c r="X41" s="3" t="str">
        <f>IF($V41="","",VLOOKUP($V41,'(種目・作業用)'!$A$2:$D$44,3,FALSE))</f>
        <v/>
      </c>
      <c r="Y41" s="3" t="str">
        <f>IF($V41="","",VLOOKUP($V41,'(種目・作業用)'!$A$2:$D$44,4,FALSE))</f>
        <v/>
      </c>
      <c r="Z41" s="26" t="str">
        <f t="shared" si="14"/>
        <v/>
      </c>
      <c r="AA41" s="4" t="str">
        <f t="shared" si="21"/>
        <v xml:space="preserve"> </v>
      </c>
      <c r="AB41" s="4" t="str">
        <f t="shared" si="15"/>
        <v/>
      </c>
      <c r="AC41" s="4" t="str">
        <f t="shared" si="16"/>
        <v/>
      </c>
      <c r="AD41" s="4" t="str">
        <f t="shared" si="17"/>
        <v/>
      </c>
      <c r="AE41" s="5" t="str">
        <f t="shared" si="18"/>
        <v/>
      </c>
      <c r="AF41" s="4" t="str">
        <f t="shared" si="22"/>
        <v/>
      </c>
      <c r="AG41" s="4" t="str">
        <f t="shared" si="19"/>
        <v/>
      </c>
      <c r="AH41" s="4"/>
      <c r="AI41" s="4" t="str">
        <f t="shared" si="23"/>
        <v/>
      </c>
      <c r="AJ41" s="74" t="s">
        <v>876</v>
      </c>
      <c r="AL41" s="72" t="str">
        <f t="shared" si="20"/>
        <v>　</v>
      </c>
    </row>
    <row r="42" spans="1:38" ht="22.5" customHeight="1" x14ac:dyDescent="0.15">
      <c r="A42" s="75">
        <v>21</v>
      </c>
      <c r="B42" s="14"/>
      <c r="C42" s="14"/>
      <c r="D42" s="14"/>
      <c r="E42" s="9"/>
      <c r="F42" s="14"/>
      <c r="G42" s="118"/>
      <c r="H42" s="14"/>
      <c r="I42" s="15"/>
      <c r="J42" s="52" t="s">
        <v>1143</v>
      </c>
      <c r="K42" s="16"/>
      <c r="L42" s="52" t="s">
        <v>1144</v>
      </c>
      <c r="M42" s="17"/>
      <c r="N42" s="16"/>
      <c r="O42" s="99"/>
      <c r="P42" s="16"/>
      <c r="Q42" s="18"/>
      <c r="U42" s="4" t="str">
        <f t="shared" si="12"/>
        <v/>
      </c>
      <c r="V42" s="25" t="str">
        <f t="shared" si="13"/>
        <v/>
      </c>
      <c r="W42" s="3" t="str">
        <f>IF($V42="","",VLOOKUP($V42,'(種目・作業用)'!$A$2:$D$44,2,FALSE))</f>
        <v/>
      </c>
      <c r="X42" s="3" t="str">
        <f>IF($V42="","",VLOOKUP($V42,'(種目・作業用)'!$A$2:$D$44,3,FALSE))</f>
        <v/>
      </c>
      <c r="Y42" s="3" t="str">
        <f>IF($V42="","",VLOOKUP($V42,'(種目・作業用)'!$A$2:$D$44,4,FALSE))</f>
        <v/>
      </c>
      <c r="Z42" s="26" t="str">
        <f t="shared" si="14"/>
        <v/>
      </c>
      <c r="AA42" s="4" t="str">
        <f t="shared" si="21"/>
        <v xml:space="preserve"> </v>
      </c>
      <c r="AB42" s="4" t="str">
        <f t="shared" si="15"/>
        <v/>
      </c>
      <c r="AC42" s="4" t="str">
        <f t="shared" si="16"/>
        <v/>
      </c>
      <c r="AD42" s="4" t="str">
        <f t="shared" si="17"/>
        <v/>
      </c>
      <c r="AE42" s="5" t="str">
        <f t="shared" si="18"/>
        <v/>
      </c>
      <c r="AF42" s="4" t="str">
        <f t="shared" si="22"/>
        <v/>
      </c>
      <c r="AG42" s="4" t="str">
        <f t="shared" si="19"/>
        <v/>
      </c>
      <c r="AH42" s="4"/>
      <c r="AI42" s="4" t="str">
        <f t="shared" si="23"/>
        <v/>
      </c>
      <c r="AJ42" s="74" t="s">
        <v>876</v>
      </c>
      <c r="AL42" s="72" t="str">
        <f t="shared" si="20"/>
        <v>　</v>
      </c>
    </row>
    <row r="43" spans="1:38" ht="22.5" customHeight="1" x14ac:dyDescent="0.15">
      <c r="A43" s="75">
        <v>22</v>
      </c>
      <c r="B43" s="14"/>
      <c r="C43" s="14"/>
      <c r="D43" s="14"/>
      <c r="E43" s="9"/>
      <c r="F43" s="14"/>
      <c r="G43" s="129"/>
      <c r="H43" s="14"/>
      <c r="I43" s="15"/>
      <c r="J43" s="52" t="s">
        <v>1143</v>
      </c>
      <c r="K43" s="16"/>
      <c r="L43" s="52" t="s">
        <v>1144</v>
      </c>
      <c r="M43" s="17"/>
      <c r="N43" s="16"/>
      <c r="O43" s="99"/>
      <c r="P43" s="16"/>
      <c r="Q43" s="18"/>
      <c r="U43" s="4" t="str">
        <f t="shared" si="12"/>
        <v/>
      </c>
      <c r="V43" s="25" t="str">
        <f t="shared" si="13"/>
        <v/>
      </c>
      <c r="W43" s="3" t="str">
        <f>IF($V43="","",VLOOKUP($V43,'(種目・作業用)'!$A$2:$D$44,2,FALSE))</f>
        <v/>
      </c>
      <c r="X43" s="3" t="str">
        <f>IF($V43="","",VLOOKUP($V43,'(種目・作業用)'!$A$2:$D$44,3,FALSE))</f>
        <v/>
      </c>
      <c r="Y43" s="3" t="str">
        <f>IF($V43="","",VLOOKUP($V43,'(種目・作業用)'!$A$2:$D$44,4,FALSE))</f>
        <v/>
      </c>
      <c r="Z43" s="26" t="str">
        <f t="shared" si="14"/>
        <v/>
      </c>
      <c r="AA43" s="4" t="str">
        <f t="shared" si="21"/>
        <v xml:space="preserve"> </v>
      </c>
      <c r="AB43" s="4" t="str">
        <f t="shared" si="15"/>
        <v/>
      </c>
      <c r="AC43" s="4" t="str">
        <f t="shared" si="16"/>
        <v/>
      </c>
      <c r="AD43" s="4" t="str">
        <f t="shared" si="17"/>
        <v/>
      </c>
      <c r="AE43" s="5" t="str">
        <f t="shared" si="18"/>
        <v/>
      </c>
      <c r="AF43" s="4" t="str">
        <f t="shared" si="22"/>
        <v/>
      </c>
      <c r="AG43" s="4" t="str">
        <f t="shared" si="19"/>
        <v/>
      </c>
      <c r="AH43" s="4"/>
      <c r="AI43" s="4" t="str">
        <f t="shared" si="23"/>
        <v/>
      </c>
      <c r="AJ43" s="74" t="s">
        <v>876</v>
      </c>
      <c r="AL43" s="72" t="str">
        <f t="shared" si="20"/>
        <v>　</v>
      </c>
    </row>
    <row r="44" spans="1:38" ht="22.5" customHeight="1" x14ac:dyDescent="0.15">
      <c r="A44" s="75">
        <v>23</v>
      </c>
      <c r="B44" s="9"/>
      <c r="C44" s="9"/>
      <c r="D44" s="9"/>
      <c r="E44" s="9"/>
      <c r="F44" s="9"/>
      <c r="G44" s="128"/>
      <c r="H44" s="14"/>
      <c r="I44" s="15"/>
      <c r="J44" s="52" t="s">
        <v>1143</v>
      </c>
      <c r="K44" s="16"/>
      <c r="L44" s="52" t="s">
        <v>1144</v>
      </c>
      <c r="M44" s="17"/>
      <c r="N44" s="16"/>
      <c r="O44" s="99"/>
      <c r="P44" s="16"/>
      <c r="Q44" s="18"/>
      <c r="U44" s="4" t="str">
        <f t="shared" si="12"/>
        <v/>
      </c>
      <c r="V44" s="25" t="str">
        <f t="shared" si="13"/>
        <v/>
      </c>
      <c r="W44" s="3" t="str">
        <f>IF($V44="","",VLOOKUP($V44,'(種目・作業用)'!$A$2:$D$44,2,FALSE))</f>
        <v/>
      </c>
      <c r="X44" s="3" t="str">
        <f>IF($V44="","",VLOOKUP($V44,'(種目・作業用)'!$A$2:$D$44,3,FALSE))</f>
        <v/>
      </c>
      <c r="Y44" s="3" t="str">
        <f>IF($V44="","",VLOOKUP($V44,'(種目・作業用)'!$A$2:$D$44,4,FALSE))</f>
        <v/>
      </c>
      <c r="Z44" s="26" t="str">
        <f t="shared" si="14"/>
        <v/>
      </c>
      <c r="AA44" s="4" t="str">
        <f t="shared" si="21"/>
        <v xml:space="preserve"> </v>
      </c>
      <c r="AB44" s="4" t="str">
        <f t="shared" si="15"/>
        <v/>
      </c>
      <c r="AC44" s="4" t="str">
        <f t="shared" si="16"/>
        <v/>
      </c>
      <c r="AD44" s="4" t="str">
        <f t="shared" si="17"/>
        <v/>
      </c>
      <c r="AE44" s="5" t="str">
        <f t="shared" si="18"/>
        <v/>
      </c>
      <c r="AF44" s="4" t="str">
        <f t="shared" si="22"/>
        <v/>
      </c>
      <c r="AG44" s="4" t="str">
        <f t="shared" si="19"/>
        <v/>
      </c>
      <c r="AH44" s="4"/>
      <c r="AI44" s="4" t="str">
        <f t="shared" si="23"/>
        <v/>
      </c>
      <c r="AJ44" s="74" t="s">
        <v>876</v>
      </c>
      <c r="AL44" s="72" t="str">
        <f t="shared" si="20"/>
        <v>　</v>
      </c>
    </row>
    <row r="45" spans="1:38" ht="22.5" customHeight="1" x14ac:dyDescent="0.15">
      <c r="A45" s="75">
        <v>24</v>
      </c>
      <c r="B45" s="14"/>
      <c r="C45" s="14"/>
      <c r="D45" s="14"/>
      <c r="E45" s="9"/>
      <c r="F45" s="14"/>
      <c r="G45" s="118"/>
      <c r="H45" s="14"/>
      <c r="I45" s="15"/>
      <c r="J45" s="52" t="s">
        <v>1143</v>
      </c>
      <c r="K45" s="16"/>
      <c r="L45" s="52" t="s">
        <v>1144</v>
      </c>
      <c r="M45" s="17"/>
      <c r="N45" s="16"/>
      <c r="O45" s="99"/>
      <c r="P45" s="16"/>
      <c r="Q45" s="18"/>
      <c r="U45" s="4" t="str">
        <f t="shared" si="12"/>
        <v/>
      </c>
      <c r="V45" s="25" t="str">
        <f t="shared" si="13"/>
        <v/>
      </c>
      <c r="W45" s="3" t="str">
        <f>IF($V45="","",VLOOKUP($V45,'(種目・作業用)'!$A$2:$D$44,2,FALSE))</f>
        <v/>
      </c>
      <c r="X45" s="3" t="str">
        <f>IF($V45="","",VLOOKUP($V45,'(種目・作業用)'!$A$2:$D$44,3,FALSE))</f>
        <v/>
      </c>
      <c r="Y45" s="3" t="str">
        <f>IF($V45="","",VLOOKUP($V45,'(種目・作業用)'!$A$2:$D$44,4,FALSE))</f>
        <v/>
      </c>
      <c r="Z45" s="26" t="str">
        <f t="shared" si="14"/>
        <v/>
      </c>
      <c r="AA45" s="4" t="str">
        <f t="shared" si="21"/>
        <v xml:space="preserve"> </v>
      </c>
      <c r="AB45" s="4" t="str">
        <f t="shared" si="15"/>
        <v/>
      </c>
      <c r="AC45" s="4" t="str">
        <f t="shared" si="16"/>
        <v/>
      </c>
      <c r="AD45" s="4" t="str">
        <f t="shared" si="17"/>
        <v/>
      </c>
      <c r="AE45" s="5" t="str">
        <f t="shared" si="18"/>
        <v/>
      </c>
      <c r="AF45" s="4" t="str">
        <f t="shared" si="22"/>
        <v/>
      </c>
      <c r="AG45" s="4" t="str">
        <f t="shared" si="19"/>
        <v/>
      </c>
      <c r="AH45" s="4"/>
      <c r="AI45" s="4" t="str">
        <f t="shared" si="23"/>
        <v/>
      </c>
      <c r="AJ45" s="74" t="s">
        <v>876</v>
      </c>
      <c r="AL45" s="72" t="str">
        <f t="shared" si="20"/>
        <v>　</v>
      </c>
    </row>
    <row r="46" spans="1:38" ht="22.5" customHeight="1" x14ac:dyDescent="0.15">
      <c r="A46" s="75">
        <v>25</v>
      </c>
      <c r="B46" s="14"/>
      <c r="C46" s="14"/>
      <c r="D46" s="14"/>
      <c r="E46" s="9"/>
      <c r="F46" s="14"/>
      <c r="G46" s="118"/>
      <c r="H46" s="14"/>
      <c r="I46" s="15"/>
      <c r="J46" s="52" t="s">
        <v>1143</v>
      </c>
      <c r="K46" s="16"/>
      <c r="L46" s="52" t="s">
        <v>1144</v>
      </c>
      <c r="M46" s="17"/>
      <c r="N46" s="16"/>
      <c r="O46" s="99"/>
      <c r="P46" s="16"/>
      <c r="Q46" s="18"/>
      <c r="U46" s="4" t="str">
        <f t="shared" si="12"/>
        <v/>
      </c>
      <c r="V46" s="25" t="str">
        <f t="shared" si="13"/>
        <v/>
      </c>
      <c r="W46" s="3" t="str">
        <f>IF($V46="","",VLOOKUP($V46,'(種目・作業用)'!$A$2:$D$44,2,FALSE))</f>
        <v/>
      </c>
      <c r="X46" s="3" t="str">
        <f>IF($V46="","",VLOOKUP($V46,'(種目・作業用)'!$A$2:$D$44,3,FALSE))</f>
        <v/>
      </c>
      <c r="Y46" s="3" t="str">
        <f>IF($V46="","",VLOOKUP($V46,'(種目・作業用)'!$A$2:$D$44,4,FALSE))</f>
        <v/>
      </c>
      <c r="Z46" s="26" t="str">
        <f t="shared" si="14"/>
        <v/>
      </c>
      <c r="AA46" s="4" t="str">
        <f t="shared" si="21"/>
        <v xml:space="preserve"> </v>
      </c>
      <c r="AB46" s="4" t="str">
        <f t="shared" si="15"/>
        <v/>
      </c>
      <c r="AC46" s="4" t="str">
        <f t="shared" si="16"/>
        <v/>
      </c>
      <c r="AD46" s="4" t="str">
        <f t="shared" si="17"/>
        <v/>
      </c>
      <c r="AE46" s="5" t="str">
        <f t="shared" si="18"/>
        <v/>
      </c>
      <c r="AF46" s="4" t="str">
        <f t="shared" si="22"/>
        <v/>
      </c>
      <c r="AG46" s="4" t="str">
        <f t="shared" si="19"/>
        <v/>
      </c>
      <c r="AH46" s="4"/>
      <c r="AI46" s="4" t="str">
        <f t="shared" si="23"/>
        <v/>
      </c>
      <c r="AJ46" s="74" t="s">
        <v>876</v>
      </c>
      <c r="AL46" s="72" t="str">
        <f t="shared" si="20"/>
        <v>　</v>
      </c>
    </row>
    <row r="47" spans="1:38" ht="22.5" customHeight="1" x14ac:dyDescent="0.15">
      <c r="A47" s="75">
        <v>26</v>
      </c>
      <c r="B47" s="14"/>
      <c r="C47" s="14"/>
      <c r="D47" s="14"/>
      <c r="E47" s="9"/>
      <c r="F47" s="14"/>
      <c r="G47" s="118"/>
      <c r="H47" s="14"/>
      <c r="I47" s="15"/>
      <c r="J47" s="52" t="s">
        <v>1143</v>
      </c>
      <c r="K47" s="16"/>
      <c r="L47" s="52" t="s">
        <v>1144</v>
      </c>
      <c r="M47" s="17"/>
      <c r="N47" s="16"/>
      <c r="O47" s="99"/>
      <c r="P47" s="16"/>
      <c r="Q47" s="18"/>
      <c r="U47" s="4" t="str">
        <f t="shared" si="12"/>
        <v/>
      </c>
      <c r="V47" s="25" t="str">
        <f t="shared" si="13"/>
        <v/>
      </c>
      <c r="W47" s="3" t="str">
        <f>IF($V47="","",VLOOKUP($V47,'(種目・作業用)'!$A$2:$D$44,2,FALSE))</f>
        <v/>
      </c>
      <c r="X47" s="3" t="str">
        <f>IF($V47="","",VLOOKUP($V47,'(種目・作業用)'!$A$2:$D$44,3,FALSE))</f>
        <v/>
      </c>
      <c r="Y47" s="3" t="str">
        <f>IF($V47="","",VLOOKUP($V47,'(種目・作業用)'!$A$2:$D$44,4,FALSE))</f>
        <v/>
      </c>
      <c r="Z47" s="26" t="str">
        <f t="shared" si="14"/>
        <v/>
      </c>
      <c r="AA47" s="4" t="str">
        <f t="shared" si="21"/>
        <v xml:space="preserve"> </v>
      </c>
      <c r="AB47" s="4" t="str">
        <f t="shared" si="15"/>
        <v/>
      </c>
      <c r="AC47" s="4" t="str">
        <f t="shared" si="16"/>
        <v/>
      </c>
      <c r="AD47" s="4" t="str">
        <f t="shared" si="17"/>
        <v/>
      </c>
      <c r="AE47" s="5" t="str">
        <f t="shared" si="18"/>
        <v/>
      </c>
      <c r="AF47" s="4" t="str">
        <f t="shared" si="22"/>
        <v/>
      </c>
      <c r="AG47" s="4" t="str">
        <f t="shared" si="19"/>
        <v/>
      </c>
      <c r="AH47" s="4"/>
      <c r="AI47" s="4" t="str">
        <f t="shared" si="23"/>
        <v/>
      </c>
      <c r="AJ47" s="74" t="s">
        <v>876</v>
      </c>
      <c r="AL47" s="72" t="str">
        <f t="shared" si="20"/>
        <v>　</v>
      </c>
    </row>
    <row r="48" spans="1:38" ht="22.5" customHeight="1" x14ac:dyDescent="0.15">
      <c r="A48" s="75">
        <v>27</v>
      </c>
      <c r="B48" s="14"/>
      <c r="C48" s="14"/>
      <c r="D48" s="14"/>
      <c r="E48" s="9"/>
      <c r="F48" s="14"/>
      <c r="G48" s="118"/>
      <c r="H48" s="14"/>
      <c r="I48" s="15"/>
      <c r="J48" s="52" t="s">
        <v>1143</v>
      </c>
      <c r="K48" s="16"/>
      <c r="L48" s="52" t="s">
        <v>1144</v>
      </c>
      <c r="M48" s="17"/>
      <c r="N48" s="16"/>
      <c r="O48" s="99"/>
      <c r="P48" s="16"/>
      <c r="Q48" s="18"/>
      <c r="U48" s="4" t="str">
        <f t="shared" si="12"/>
        <v/>
      </c>
      <c r="V48" s="25" t="str">
        <f t="shared" si="13"/>
        <v/>
      </c>
      <c r="W48" s="3" t="str">
        <f>IF($V48="","",VLOOKUP($V48,'(種目・作業用)'!$A$2:$D$44,2,FALSE))</f>
        <v/>
      </c>
      <c r="X48" s="3" t="str">
        <f>IF($V48="","",VLOOKUP($V48,'(種目・作業用)'!$A$2:$D$44,3,FALSE))</f>
        <v/>
      </c>
      <c r="Y48" s="3" t="str">
        <f>IF($V48="","",VLOOKUP($V48,'(種目・作業用)'!$A$2:$D$44,4,FALSE))</f>
        <v/>
      </c>
      <c r="Z48" s="26" t="str">
        <f t="shared" si="14"/>
        <v/>
      </c>
      <c r="AA48" s="4" t="str">
        <f t="shared" si="21"/>
        <v xml:space="preserve"> </v>
      </c>
      <c r="AB48" s="4" t="str">
        <f t="shared" si="15"/>
        <v/>
      </c>
      <c r="AC48" s="4" t="str">
        <f t="shared" si="16"/>
        <v/>
      </c>
      <c r="AD48" s="4" t="str">
        <f t="shared" si="17"/>
        <v/>
      </c>
      <c r="AE48" s="5" t="str">
        <f t="shared" si="18"/>
        <v/>
      </c>
      <c r="AF48" s="4" t="str">
        <f t="shared" si="22"/>
        <v/>
      </c>
      <c r="AG48" s="4" t="str">
        <f t="shared" si="19"/>
        <v/>
      </c>
      <c r="AH48" s="4"/>
      <c r="AI48" s="4" t="str">
        <f t="shared" si="23"/>
        <v/>
      </c>
      <c r="AJ48" s="74" t="s">
        <v>876</v>
      </c>
      <c r="AL48" s="72" t="str">
        <f t="shared" si="20"/>
        <v>　</v>
      </c>
    </row>
    <row r="49" spans="1:40" ht="22.5" customHeight="1" x14ac:dyDescent="0.15">
      <c r="A49" s="75">
        <v>28</v>
      </c>
      <c r="B49" s="14"/>
      <c r="C49" s="14"/>
      <c r="D49" s="14"/>
      <c r="E49" s="9"/>
      <c r="F49" s="14"/>
      <c r="G49" s="118"/>
      <c r="H49" s="14"/>
      <c r="I49" s="15"/>
      <c r="J49" s="52" t="s">
        <v>1143</v>
      </c>
      <c r="K49" s="16"/>
      <c r="L49" s="52" t="s">
        <v>1144</v>
      </c>
      <c r="M49" s="17"/>
      <c r="N49" s="16"/>
      <c r="O49" s="99"/>
      <c r="P49" s="16"/>
      <c r="Q49" s="18"/>
      <c r="U49" s="4" t="str">
        <f t="shared" si="12"/>
        <v/>
      </c>
      <c r="V49" s="25" t="str">
        <f t="shared" si="13"/>
        <v/>
      </c>
      <c r="W49" s="3" t="str">
        <f>IF($V49="","",VLOOKUP($V49,'(種目・作業用)'!$A$2:$D$44,2,FALSE))</f>
        <v/>
      </c>
      <c r="X49" s="3" t="str">
        <f>IF($V49="","",VLOOKUP($V49,'(種目・作業用)'!$A$2:$D$44,3,FALSE))</f>
        <v/>
      </c>
      <c r="Y49" s="3" t="str">
        <f>IF($V49="","",VLOOKUP($V49,'(種目・作業用)'!$A$2:$D$44,4,FALSE))</f>
        <v/>
      </c>
      <c r="Z49" s="26" t="str">
        <f t="shared" si="14"/>
        <v/>
      </c>
      <c r="AA49" s="4" t="str">
        <f t="shared" si="21"/>
        <v xml:space="preserve"> </v>
      </c>
      <c r="AB49" s="4" t="str">
        <f t="shared" si="15"/>
        <v/>
      </c>
      <c r="AC49" s="4" t="str">
        <f t="shared" si="16"/>
        <v/>
      </c>
      <c r="AD49" s="4" t="str">
        <f t="shared" si="17"/>
        <v/>
      </c>
      <c r="AE49" s="5" t="str">
        <f t="shared" si="18"/>
        <v/>
      </c>
      <c r="AF49" s="4" t="str">
        <f t="shared" si="22"/>
        <v/>
      </c>
      <c r="AG49" s="4" t="str">
        <f t="shared" si="19"/>
        <v/>
      </c>
      <c r="AH49" s="4"/>
      <c r="AI49" s="4" t="str">
        <f t="shared" si="23"/>
        <v/>
      </c>
      <c r="AJ49" s="74" t="s">
        <v>876</v>
      </c>
      <c r="AL49" s="72" t="str">
        <f t="shared" si="20"/>
        <v>　</v>
      </c>
    </row>
    <row r="50" spans="1:40" ht="22.5" customHeight="1" x14ac:dyDescent="0.15">
      <c r="A50" s="75">
        <v>29</v>
      </c>
      <c r="B50" s="14"/>
      <c r="C50" s="14"/>
      <c r="D50" s="14"/>
      <c r="E50" s="9"/>
      <c r="F50" s="14"/>
      <c r="G50" s="118"/>
      <c r="H50" s="14"/>
      <c r="I50" s="15"/>
      <c r="J50" s="52" t="s">
        <v>1143</v>
      </c>
      <c r="K50" s="16"/>
      <c r="L50" s="52" t="s">
        <v>1144</v>
      </c>
      <c r="M50" s="17"/>
      <c r="N50" s="16"/>
      <c r="O50" s="99"/>
      <c r="P50" s="16"/>
      <c r="Q50" s="18"/>
      <c r="U50" s="4" t="str">
        <f t="shared" si="12"/>
        <v/>
      </c>
      <c r="V50" s="25" t="str">
        <f t="shared" si="13"/>
        <v/>
      </c>
      <c r="W50" s="3" t="str">
        <f>IF($V50="","",VLOOKUP($V50,'(種目・作業用)'!$A$2:$D$44,2,FALSE))</f>
        <v/>
      </c>
      <c r="X50" s="3" t="str">
        <f>IF($V50="","",VLOOKUP($V50,'(種目・作業用)'!$A$2:$D$44,3,FALSE))</f>
        <v/>
      </c>
      <c r="Y50" s="3" t="str">
        <f>IF($V50="","",VLOOKUP($V50,'(種目・作業用)'!$A$2:$D$44,4,FALSE))</f>
        <v/>
      </c>
      <c r="Z50" s="26" t="str">
        <f t="shared" si="14"/>
        <v/>
      </c>
      <c r="AA50" s="4" t="str">
        <f t="shared" si="21"/>
        <v xml:space="preserve"> </v>
      </c>
      <c r="AB50" s="4" t="str">
        <f t="shared" si="15"/>
        <v/>
      </c>
      <c r="AC50" s="4" t="str">
        <f t="shared" si="16"/>
        <v/>
      </c>
      <c r="AD50" s="4" t="str">
        <f t="shared" si="17"/>
        <v/>
      </c>
      <c r="AE50" s="5" t="str">
        <f t="shared" si="18"/>
        <v/>
      </c>
      <c r="AF50" s="4" t="str">
        <f t="shared" si="22"/>
        <v/>
      </c>
      <c r="AG50" s="4" t="str">
        <f t="shared" si="19"/>
        <v/>
      </c>
      <c r="AH50" s="4"/>
      <c r="AI50" s="4" t="str">
        <f t="shared" si="23"/>
        <v/>
      </c>
      <c r="AJ50" s="74" t="s">
        <v>876</v>
      </c>
      <c r="AL50" s="72" t="str">
        <f t="shared" si="20"/>
        <v>　</v>
      </c>
    </row>
    <row r="51" spans="1:40" ht="22.5" customHeight="1" x14ac:dyDescent="0.15">
      <c r="A51" s="75">
        <v>30</v>
      </c>
      <c r="B51" s="14"/>
      <c r="C51" s="14"/>
      <c r="D51" s="14"/>
      <c r="E51" s="9"/>
      <c r="F51" s="14"/>
      <c r="G51" s="118"/>
      <c r="H51" s="127"/>
      <c r="I51" s="15"/>
      <c r="J51" s="52" t="s">
        <v>1143</v>
      </c>
      <c r="K51" s="16"/>
      <c r="L51" s="52" t="s">
        <v>1144</v>
      </c>
      <c r="M51" s="17"/>
      <c r="N51" s="16"/>
      <c r="O51" s="100"/>
      <c r="P51" s="16"/>
      <c r="Q51" s="18"/>
      <c r="U51" s="4" t="str">
        <f t="shared" si="12"/>
        <v/>
      </c>
      <c r="V51" s="25" t="str">
        <f t="shared" si="13"/>
        <v/>
      </c>
      <c r="W51" s="3" t="str">
        <f>IF($V51="","",VLOOKUP($V51,'(種目・作業用)'!$A$2:$D$44,2,FALSE))</f>
        <v/>
      </c>
      <c r="X51" s="3" t="str">
        <f>IF($V51="","",VLOOKUP($V51,'(種目・作業用)'!$A$2:$D$44,3,FALSE))</f>
        <v/>
      </c>
      <c r="Y51" s="3" t="str">
        <f>IF($V51="","",VLOOKUP($V51,'(種目・作業用)'!$A$2:$D$44,4,FALSE))</f>
        <v/>
      </c>
      <c r="Z51" s="26" t="str">
        <f t="shared" si="14"/>
        <v/>
      </c>
      <c r="AA51" s="4" t="str">
        <f t="shared" si="21"/>
        <v xml:space="preserve"> </v>
      </c>
      <c r="AB51" s="4" t="str">
        <f t="shared" si="15"/>
        <v/>
      </c>
      <c r="AC51" s="4" t="str">
        <f t="shared" si="16"/>
        <v/>
      </c>
      <c r="AD51" s="4" t="str">
        <f t="shared" si="17"/>
        <v/>
      </c>
      <c r="AE51" s="5" t="str">
        <f t="shared" si="18"/>
        <v/>
      </c>
      <c r="AF51" s="4" t="str">
        <f t="shared" si="22"/>
        <v/>
      </c>
      <c r="AG51" s="4" t="str">
        <f t="shared" si="19"/>
        <v/>
      </c>
      <c r="AH51" s="4"/>
      <c r="AI51" s="4" t="str">
        <f t="shared" si="23"/>
        <v/>
      </c>
      <c r="AJ51" s="74" t="s">
        <v>876</v>
      </c>
      <c r="AL51" s="72" t="str">
        <f t="shared" si="20"/>
        <v>　</v>
      </c>
    </row>
    <row r="52" spans="1:40" ht="22.5" customHeight="1" x14ac:dyDescent="0.15">
      <c r="A52" s="77"/>
      <c r="B52" s="78"/>
      <c r="C52" s="78"/>
      <c r="D52" s="78"/>
      <c r="E52" s="78"/>
      <c r="F52" s="78"/>
      <c r="G52" s="79"/>
      <c r="H52" s="144"/>
      <c r="I52" s="145"/>
      <c r="J52" s="145"/>
      <c r="K52" s="145"/>
      <c r="L52" s="145"/>
      <c r="M52" s="145"/>
      <c r="N52" s="116" t="s">
        <v>1197</v>
      </c>
      <c r="O52" s="121">
        <f>O22</f>
        <v>0</v>
      </c>
      <c r="P52" s="117" t="s">
        <v>12</v>
      </c>
      <c r="Q52" s="80"/>
      <c r="AC52" s="4"/>
      <c r="AE52" s="24"/>
      <c r="AG52" s="4"/>
      <c r="AL52" s="72"/>
    </row>
    <row r="53" spans="1:40" ht="7.5" customHeight="1" x14ac:dyDescent="0.15">
      <c r="A53" s="101"/>
      <c r="B53" s="102"/>
      <c r="C53" s="102"/>
      <c r="D53" s="102"/>
      <c r="E53" s="102"/>
      <c r="F53" s="102"/>
      <c r="G53" s="103"/>
      <c r="H53" s="104"/>
      <c r="I53" s="104"/>
      <c r="J53" s="104"/>
      <c r="K53" s="104"/>
      <c r="L53" s="104"/>
      <c r="M53" s="104"/>
      <c r="N53" s="104"/>
      <c r="O53" s="104"/>
      <c r="P53" s="104"/>
      <c r="Q53" s="105"/>
      <c r="AC53" s="4"/>
      <c r="AE53" s="24"/>
      <c r="AG53" s="4"/>
      <c r="AL53" s="72"/>
    </row>
    <row r="54" spans="1:40" s="81" customFormat="1" ht="22.5" customHeight="1" x14ac:dyDescent="0.15">
      <c r="A54" s="151" t="s">
        <v>1127</v>
      </c>
      <c r="B54" s="152"/>
      <c r="C54" s="152"/>
      <c r="D54" s="152"/>
      <c r="E54" s="152"/>
      <c r="F54" s="152"/>
      <c r="G54" s="152"/>
      <c r="H54" s="152"/>
      <c r="I54" s="152"/>
      <c r="J54" s="152"/>
      <c r="K54" s="152"/>
      <c r="L54" s="152"/>
      <c r="M54" s="152"/>
      <c r="N54" s="152"/>
      <c r="O54" s="152"/>
      <c r="P54" s="152"/>
      <c r="Q54" s="153"/>
      <c r="U54" s="55"/>
      <c r="V54" s="56"/>
      <c r="W54" s="55"/>
      <c r="X54" s="55"/>
      <c r="Y54" s="55"/>
      <c r="Z54" s="55"/>
      <c r="AA54" s="55"/>
      <c r="AB54" s="55"/>
      <c r="AC54" s="57"/>
      <c r="AD54" s="55"/>
      <c r="AE54" s="58"/>
      <c r="AF54" s="55"/>
      <c r="AG54" s="57"/>
      <c r="AH54" s="55"/>
      <c r="AI54" s="55"/>
      <c r="AJ54" s="82"/>
      <c r="AK54" s="82"/>
      <c r="AL54" s="83"/>
      <c r="AM54" s="84"/>
      <c r="AN54" s="84"/>
    </row>
    <row r="55" spans="1:40" s="81" customFormat="1" ht="7.5" customHeight="1" x14ac:dyDescent="0.15">
      <c r="A55" s="106"/>
      <c r="B55" s="107"/>
      <c r="C55" s="107"/>
      <c r="D55" s="107"/>
      <c r="E55" s="107"/>
      <c r="F55" s="107"/>
      <c r="G55" s="107"/>
      <c r="H55" s="107"/>
      <c r="I55" s="107"/>
      <c r="J55" s="107"/>
      <c r="K55" s="107"/>
      <c r="L55" s="107"/>
      <c r="M55" s="107"/>
      <c r="N55" s="107"/>
      <c r="O55" s="107"/>
      <c r="P55" s="107"/>
      <c r="Q55" s="108"/>
      <c r="U55" s="55"/>
      <c r="V55" s="56"/>
      <c r="W55" s="55"/>
      <c r="X55" s="55"/>
      <c r="Y55" s="55"/>
      <c r="Z55" s="55"/>
      <c r="AA55" s="55"/>
      <c r="AB55" s="55"/>
      <c r="AC55" s="57"/>
      <c r="AD55" s="55"/>
      <c r="AE55" s="58"/>
      <c r="AF55" s="55"/>
      <c r="AG55" s="57"/>
      <c r="AH55" s="55"/>
      <c r="AI55" s="55"/>
      <c r="AJ55" s="82"/>
      <c r="AK55" s="82"/>
      <c r="AL55" s="83"/>
      <c r="AM55" s="84"/>
      <c r="AN55" s="84"/>
    </row>
    <row r="56" spans="1:40" s="81" customFormat="1" x14ac:dyDescent="0.15">
      <c r="A56" s="106"/>
      <c r="B56" s="107"/>
      <c r="C56" s="107" t="s">
        <v>13</v>
      </c>
      <c r="D56" s="107"/>
      <c r="E56" s="107"/>
      <c r="F56" s="107"/>
      <c r="G56" s="107"/>
      <c r="H56" s="107"/>
      <c r="I56" s="107"/>
      <c r="J56" s="107"/>
      <c r="K56" s="107"/>
      <c r="L56" s="107"/>
      <c r="M56" s="107"/>
      <c r="N56" s="107"/>
      <c r="O56" s="107"/>
      <c r="P56" s="107"/>
      <c r="Q56" s="108"/>
      <c r="U56" s="55"/>
      <c r="V56" s="56"/>
      <c r="W56" s="55"/>
      <c r="X56" s="55"/>
      <c r="Y56" s="55"/>
      <c r="Z56" s="55"/>
      <c r="AA56" s="55"/>
      <c r="AB56" s="55"/>
      <c r="AC56" s="57"/>
      <c r="AD56" s="55"/>
      <c r="AE56" s="58"/>
      <c r="AF56" s="55"/>
      <c r="AG56" s="57"/>
      <c r="AH56" s="55"/>
      <c r="AI56" s="55"/>
      <c r="AJ56" s="82"/>
      <c r="AK56" s="82"/>
      <c r="AL56" s="83"/>
      <c r="AM56" s="84"/>
      <c r="AN56" s="84"/>
    </row>
    <row r="57" spans="1:40" s="81" customFormat="1" x14ac:dyDescent="0.15">
      <c r="A57" s="106"/>
      <c r="B57" s="107"/>
      <c r="C57" s="107"/>
      <c r="D57" s="107"/>
      <c r="E57" s="107"/>
      <c r="F57" s="107"/>
      <c r="G57" s="107"/>
      <c r="H57" s="107"/>
      <c r="I57" s="107"/>
      <c r="J57" s="107"/>
      <c r="K57" s="107"/>
      <c r="L57" s="107"/>
      <c r="M57" s="107"/>
      <c r="N57" s="107"/>
      <c r="O57" s="107"/>
      <c r="P57" s="107"/>
      <c r="Q57" s="108"/>
      <c r="U57" s="55"/>
      <c r="V57" s="56"/>
      <c r="W57" s="55"/>
      <c r="X57" s="55"/>
      <c r="Y57" s="55"/>
      <c r="Z57" s="55"/>
      <c r="AA57" s="55"/>
      <c r="AB57" s="55"/>
      <c r="AC57" s="57"/>
      <c r="AD57" s="55"/>
      <c r="AE57" s="58"/>
      <c r="AF57" s="55"/>
      <c r="AG57" s="57"/>
      <c r="AH57" s="55"/>
      <c r="AI57" s="55"/>
      <c r="AJ57" s="82"/>
      <c r="AK57" s="82"/>
      <c r="AL57" s="83"/>
      <c r="AM57" s="84"/>
      <c r="AN57" s="84"/>
    </row>
    <row r="58" spans="1:40" s="81" customFormat="1" x14ac:dyDescent="0.15">
      <c r="A58" s="106"/>
      <c r="B58" s="107"/>
      <c r="C58" s="143" t="str">
        <f>C28</f>
        <v>2018年　　月　　日</v>
      </c>
      <c r="D58" s="143"/>
      <c r="E58" s="107"/>
      <c r="F58" s="107"/>
      <c r="G58" s="107"/>
      <c r="H58" s="107"/>
      <c r="I58" s="107"/>
      <c r="J58" s="107"/>
      <c r="K58" s="107"/>
      <c r="L58" s="107"/>
      <c r="M58" s="107"/>
      <c r="N58" s="107"/>
      <c r="O58" s="107"/>
      <c r="P58" s="107"/>
      <c r="Q58" s="108"/>
      <c r="U58" s="55"/>
      <c r="V58" s="56"/>
      <c r="W58" s="55"/>
      <c r="X58" s="55"/>
      <c r="Y58" s="55"/>
      <c r="Z58" s="55"/>
      <c r="AA58" s="55"/>
      <c r="AB58" s="55"/>
      <c r="AC58" s="57"/>
      <c r="AD58" s="55"/>
      <c r="AE58" s="58"/>
      <c r="AF58" s="55"/>
      <c r="AG58" s="57"/>
      <c r="AH58" s="55"/>
      <c r="AI58" s="55"/>
      <c r="AJ58" s="82"/>
      <c r="AK58" s="82"/>
      <c r="AL58" s="83"/>
      <c r="AM58" s="84"/>
      <c r="AN58" s="84"/>
    </row>
    <row r="59" spans="1:40" s="81" customFormat="1" ht="22.5" customHeight="1" x14ac:dyDescent="0.15">
      <c r="A59" s="106"/>
      <c r="B59" s="107"/>
      <c r="C59" s="107"/>
      <c r="D59" s="107"/>
      <c r="E59" s="107"/>
      <c r="F59" s="109"/>
      <c r="G59" s="185">
        <f>'基礎データ（最初に入力してください）'!$C$2</f>
        <v>0</v>
      </c>
      <c r="H59" s="152"/>
      <c r="I59" s="152"/>
      <c r="J59" s="152"/>
      <c r="K59" s="152"/>
      <c r="L59" s="152"/>
      <c r="M59" s="152"/>
      <c r="N59" s="122"/>
      <c r="O59" s="122"/>
      <c r="P59" s="122"/>
      <c r="Q59" s="108"/>
      <c r="U59" s="55"/>
      <c r="V59" s="56"/>
      <c r="W59" s="55"/>
      <c r="X59" s="55"/>
      <c r="Y59" s="55"/>
      <c r="Z59" s="55"/>
      <c r="AA59" s="55"/>
      <c r="AB59" s="55"/>
      <c r="AC59" s="57"/>
      <c r="AD59" s="55"/>
      <c r="AE59" s="58"/>
      <c r="AF59" s="55"/>
      <c r="AG59" s="57"/>
      <c r="AH59" s="55"/>
      <c r="AI59" s="55"/>
      <c r="AJ59" s="82"/>
      <c r="AK59" s="82"/>
      <c r="AL59" s="83"/>
      <c r="AM59" s="84"/>
      <c r="AN59" s="84"/>
    </row>
    <row r="60" spans="1:40" s="81" customFormat="1" ht="22.5" customHeight="1" x14ac:dyDescent="0.15">
      <c r="A60" s="111"/>
      <c r="B60" s="112"/>
      <c r="C60" s="112"/>
      <c r="D60" s="112"/>
      <c r="E60" s="112"/>
      <c r="F60" s="112"/>
      <c r="G60" s="113" t="s">
        <v>14</v>
      </c>
      <c r="H60" s="154">
        <f>'基礎データ（最初に入力してください）'!$C$4</f>
        <v>0</v>
      </c>
      <c r="I60" s="154"/>
      <c r="J60" s="154"/>
      <c r="K60" s="154"/>
      <c r="L60" s="154"/>
      <c r="M60" s="114" t="s">
        <v>12</v>
      </c>
      <c r="N60" s="114"/>
      <c r="O60" s="114"/>
      <c r="P60" s="114"/>
      <c r="Q60" s="115"/>
      <c r="U60" s="55"/>
      <c r="V60" s="56"/>
      <c r="W60" s="55"/>
      <c r="X60" s="55"/>
      <c r="Y60" s="55"/>
      <c r="Z60" s="55"/>
      <c r="AA60" s="55"/>
      <c r="AB60" s="55"/>
      <c r="AC60" s="57"/>
      <c r="AD60" s="55"/>
      <c r="AE60" s="58"/>
      <c r="AF60" s="55"/>
      <c r="AG60" s="57"/>
      <c r="AH60" s="55"/>
      <c r="AI60" s="55"/>
      <c r="AJ60" s="82"/>
      <c r="AK60" s="82"/>
      <c r="AL60" s="83"/>
      <c r="AM60" s="84"/>
      <c r="AN60" s="84"/>
    </row>
    <row r="99" spans="5:37" x14ac:dyDescent="0.15">
      <c r="E99" s="85" t="s">
        <v>2</v>
      </c>
      <c r="F99" s="85" t="s">
        <v>3</v>
      </c>
      <c r="G99" s="85" t="s">
        <v>4</v>
      </c>
      <c r="H99" s="85"/>
      <c r="I99" s="85"/>
      <c r="J99" s="85"/>
      <c r="K99" s="85"/>
      <c r="L99" s="85"/>
      <c r="M99" s="85"/>
      <c r="N99" s="85"/>
      <c r="O99" s="85"/>
      <c r="P99" s="85"/>
      <c r="Q99" s="85"/>
      <c r="R99" s="85"/>
      <c r="S99" s="85"/>
      <c r="T99" s="85"/>
      <c r="U99" s="86" t="s">
        <v>513</v>
      </c>
      <c r="V99" s="87"/>
      <c r="AE99" s="22" t="s">
        <v>508</v>
      </c>
      <c r="AJ99" s="85" t="s">
        <v>867</v>
      </c>
      <c r="AK99" s="88" t="s">
        <v>871</v>
      </c>
    </row>
    <row r="100" spans="5:37" x14ac:dyDescent="0.15">
      <c r="E100" s="85">
        <v>1</v>
      </c>
      <c r="F100" s="85" t="s">
        <v>6</v>
      </c>
      <c r="G100" s="85" t="s">
        <v>1180</v>
      </c>
      <c r="H100" s="85"/>
      <c r="I100" s="85"/>
      <c r="J100" s="85"/>
      <c r="K100" s="85"/>
      <c r="L100" s="85"/>
      <c r="M100" s="85"/>
      <c r="N100" s="85"/>
      <c r="O100" s="85"/>
      <c r="P100" s="85"/>
      <c r="Q100" s="85"/>
      <c r="R100" s="85"/>
      <c r="S100" s="85"/>
      <c r="T100" s="85"/>
      <c r="U100" s="86" t="s">
        <v>514</v>
      </c>
      <c r="V100" s="87">
        <v>100000000</v>
      </c>
      <c r="AE100" s="22" t="s">
        <v>509</v>
      </c>
      <c r="AJ100" s="85" t="s">
        <v>872</v>
      </c>
      <c r="AK100" s="88" t="s">
        <v>858</v>
      </c>
    </row>
    <row r="101" spans="5:37" x14ac:dyDescent="0.15">
      <c r="E101" s="85">
        <v>2</v>
      </c>
      <c r="F101" s="85" t="s">
        <v>7</v>
      </c>
      <c r="G101" s="85" t="s">
        <v>1176</v>
      </c>
      <c r="H101" s="85"/>
      <c r="I101" s="85"/>
      <c r="J101" s="85"/>
      <c r="K101" s="85"/>
      <c r="L101" s="85"/>
      <c r="M101" s="85"/>
      <c r="N101" s="85"/>
      <c r="O101" s="85"/>
      <c r="P101" s="85"/>
      <c r="Q101" s="85"/>
      <c r="R101" s="85"/>
      <c r="S101" s="85"/>
      <c r="T101" s="85"/>
      <c r="U101" s="86" t="s">
        <v>515</v>
      </c>
      <c r="V101" s="87">
        <v>110000000</v>
      </c>
      <c r="AE101" s="22" t="s">
        <v>512</v>
      </c>
      <c r="AJ101" s="85" t="s">
        <v>873</v>
      </c>
      <c r="AK101" s="88" t="s">
        <v>859</v>
      </c>
    </row>
    <row r="102" spans="5:37" x14ac:dyDescent="0.15">
      <c r="E102" s="85">
        <v>3</v>
      </c>
      <c r="F102" s="85"/>
      <c r="G102" s="85" t="s">
        <v>1177</v>
      </c>
      <c r="H102" s="85"/>
      <c r="I102" s="85"/>
      <c r="J102" s="85"/>
      <c r="K102" s="85"/>
      <c r="L102" s="85"/>
      <c r="M102" s="85"/>
      <c r="N102" s="85"/>
      <c r="O102" s="85"/>
      <c r="P102" s="85"/>
      <c r="Q102" s="85"/>
      <c r="R102" s="85"/>
      <c r="S102" s="85"/>
      <c r="T102" s="85"/>
      <c r="U102" s="86" t="s">
        <v>516</v>
      </c>
      <c r="V102" s="87">
        <v>120000000</v>
      </c>
      <c r="AE102" s="22" t="s">
        <v>510</v>
      </c>
      <c r="AJ102" s="85" t="s">
        <v>874</v>
      </c>
      <c r="AK102" s="88" t="s">
        <v>860</v>
      </c>
    </row>
    <row r="103" spans="5:37" x14ac:dyDescent="0.15">
      <c r="E103" s="85">
        <v>4</v>
      </c>
      <c r="F103" s="85"/>
      <c r="G103" s="66" t="s">
        <v>1178</v>
      </c>
      <c r="H103" s="85"/>
      <c r="I103" s="85"/>
      <c r="J103" s="85"/>
      <c r="K103" s="85"/>
      <c r="L103" s="85"/>
      <c r="M103" s="85"/>
      <c r="N103" s="85"/>
      <c r="O103" s="85"/>
      <c r="P103" s="85"/>
      <c r="Q103" s="85"/>
      <c r="R103" s="85"/>
      <c r="S103" s="85"/>
      <c r="T103" s="85"/>
      <c r="U103" s="86" t="s">
        <v>517</v>
      </c>
      <c r="V103" s="87">
        <v>130000000</v>
      </c>
      <c r="AE103" s="22" t="s">
        <v>511</v>
      </c>
      <c r="AJ103" s="85" t="s">
        <v>875</v>
      </c>
      <c r="AK103" s="88" t="s">
        <v>861</v>
      </c>
    </row>
    <row r="104" spans="5:37" x14ac:dyDescent="0.15">
      <c r="E104" s="85">
        <v>5</v>
      </c>
      <c r="F104" s="85"/>
      <c r="G104" s="85" t="s">
        <v>1179</v>
      </c>
      <c r="H104" s="85"/>
      <c r="I104" s="85"/>
      <c r="J104" s="85"/>
      <c r="K104" s="85"/>
      <c r="L104" s="85"/>
      <c r="M104" s="85"/>
      <c r="N104" s="85"/>
      <c r="O104" s="85"/>
      <c r="P104" s="85"/>
      <c r="Q104" s="85"/>
      <c r="R104" s="85"/>
      <c r="S104" s="85"/>
      <c r="T104" s="85"/>
      <c r="U104" s="86" t="s">
        <v>518</v>
      </c>
      <c r="V104" s="87">
        <v>140000000</v>
      </c>
      <c r="AJ104" s="85" t="s">
        <v>876</v>
      </c>
      <c r="AK104" s="88" t="s">
        <v>862</v>
      </c>
    </row>
    <row r="105" spans="5:37" x14ac:dyDescent="0.15">
      <c r="E105" s="85">
        <v>6</v>
      </c>
      <c r="F105" s="85"/>
      <c r="G105" s="85" t="s">
        <v>1181</v>
      </c>
      <c r="H105" s="85"/>
      <c r="I105" s="85"/>
      <c r="J105" s="85"/>
      <c r="K105" s="85"/>
      <c r="L105" s="85"/>
      <c r="M105" s="85"/>
      <c r="N105" s="85"/>
      <c r="O105" s="85"/>
      <c r="P105" s="85"/>
      <c r="Q105" s="85"/>
      <c r="R105" s="85"/>
      <c r="S105" s="85"/>
      <c r="T105" s="85"/>
      <c r="U105" s="86" t="s">
        <v>519</v>
      </c>
      <c r="V105" s="87">
        <v>200000000</v>
      </c>
      <c r="AJ105" s="85" t="s">
        <v>877</v>
      </c>
      <c r="AK105" s="88" t="s">
        <v>863</v>
      </c>
    </row>
    <row r="106" spans="5:37" x14ac:dyDescent="0.15">
      <c r="E106" s="85" t="s">
        <v>1128</v>
      </c>
      <c r="F106" s="85"/>
      <c r="G106" s="85" t="s">
        <v>1182</v>
      </c>
      <c r="H106" s="85"/>
      <c r="I106" s="85"/>
      <c r="J106" s="85"/>
      <c r="K106" s="85"/>
      <c r="L106" s="85"/>
      <c r="M106" s="85"/>
      <c r="N106" s="85"/>
      <c r="O106" s="85"/>
      <c r="P106" s="85"/>
      <c r="Q106" s="85"/>
      <c r="R106" s="85"/>
      <c r="S106" s="85"/>
      <c r="T106" s="85"/>
      <c r="U106" s="86" t="s">
        <v>520</v>
      </c>
      <c r="V106" s="87">
        <v>210000000</v>
      </c>
      <c r="AJ106" s="85" t="s">
        <v>878</v>
      </c>
      <c r="AK106" s="88" t="s">
        <v>864</v>
      </c>
    </row>
    <row r="107" spans="5:37" x14ac:dyDescent="0.15">
      <c r="E107" s="85" t="s">
        <v>1129</v>
      </c>
      <c r="F107" s="85"/>
      <c r="H107" s="85"/>
      <c r="I107" s="85"/>
      <c r="J107" s="85"/>
      <c r="K107" s="85"/>
      <c r="L107" s="85"/>
      <c r="M107" s="85"/>
      <c r="N107" s="85"/>
      <c r="O107" s="85"/>
      <c r="P107" s="85"/>
      <c r="Q107" s="85"/>
      <c r="R107" s="85"/>
      <c r="S107" s="85"/>
      <c r="T107" s="85"/>
      <c r="U107" s="86" t="s">
        <v>521</v>
      </c>
      <c r="V107" s="87">
        <v>220000000</v>
      </c>
      <c r="AJ107" s="85" t="s">
        <v>879</v>
      </c>
      <c r="AK107" s="88" t="s">
        <v>865</v>
      </c>
    </row>
    <row r="108" spans="5:37" x14ac:dyDescent="0.15">
      <c r="E108" s="85" t="s">
        <v>1167</v>
      </c>
      <c r="F108" s="85"/>
      <c r="G108" s="85"/>
      <c r="H108" s="85"/>
      <c r="I108" s="85"/>
      <c r="J108" s="85"/>
      <c r="K108" s="85"/>
      <c r="L108" s="85"/>
      <c r="M108" s="85"/>
      <c r="N108" s="85"/>
      <c r="O108" s="85"/>
      <c r="P108" s="85"/>
      <c r="Q108" s="85"/>
      <c r="R108" s="85"/>
      <c r="S108" s="85"/>
      <c r="T108" s="85"/>
      <c r="U108" s="86" t="s">
        <v>522</v>
      </c>
      <c r="V108" s="87">
        <v>230000000</v>
      </c>
      <c r="AJ108" s="85" t="s">
        <v>880</v>
      </c>
      <c r="AK108" s="88">
        <v>10</v>
      </c>
    </row>
    <row r="109" spans="5:37" x14ac:dyDescent="0.15">
      <c r="E109" s="85" t="s">
        <v>1168</v>
      </c>
      <c r="F109" s="85"/>
      <c r="G109" s="85"/>
      <c r="H109" s="85"/>
      <c r="I109" s="85"/>
      <c r="J109" s="85"/>
      <c r="K109" s="85"/>
      <c r="L109" s="85"/>
      <c r="M109" s="85"/>
      <c r="N109" s="85"/>
      <c r="O109" s="85"/>
      <c r="P109" s="85"/>
      <c r="Q109" s="85"/>
      <c r="R109" s="85"/>
      <c r="S109" s="85"/>
      <c r="T109" s="85"/>
      <c r="U109" s="86" t="s">
        <v>523</v>
      </c>
      <c r="V109" s="87">
        <v>240000000</v>
      </c>
      <c r="AJ109" s="85" t="s">
        <v>881</v>
      </c>
      <c r="AK109" s="88">
        <v>11</v>
      </c>
    </row>
    <row r="110" spans="5:37" x14ac:dyDescent="0.15">
      <c r="E110" s="85" t="s">
        <v>1169</v>
      </c>
      <c r="F110" s="85"/>
      <c r="G110" s="85" t="s">
        <v>1207</v>
      </c>
      <c r="H110" s="85"/>
      <c r="I110" s="85"/>
      <c r="J110" s="85"/>
      <c r="K110" s="85"/>
      <c r="L110" s="85"/>
      <c r="M110" s="85"/>
      <c r="N110" s="85"/>
      <c r="O110" s="85"/>
      <c r="P110" s="85"/>
      <c r="Q110" s="85"/>
      <c r="R110" s="85"/>
      <c r="S110" s="85"/>
      <c r="T110" s="85"/>
      <c r="U110" s="86"/>
      <c r="V110" s="87"/>
      <c r="AJ110" s="85" t="s">
        <v>882</v>
      </c>
      <c r="AK110" s="88">
        <v>12</v>
      </c>
    </row>
    <row r="111" spans="5:37" x14ac:dyDescent="0.15">
      <c r="E111" s="85"/>
      <c r="F111" s="85"/>
      <c r="G111" s="85" t="s">
        <v>1206</v>
      </c>
      <c r="H111" s="85"/>
      <c r="I111" s="85"/>
      <c r="J111" s="85"/>
      <c r="K111" s="85"/>
      <c r="L111" s="85"/>
      <c r="M111" s="85"/>
      <c r="N111" s="85"/>
      <c r="O111" s="85"/>
      <c r="P111" s="85"/>
      <c r="Q111" s="85"/>
      <c r="R111" s="85"/>
      <c r="S111" s="85"/>
      <c r="T111" s="85"/>
      <c r="U111" s="86"/>
      <c r="V111" s="87"/>
      <c r="AJ111" s="85" t="s">
        <v>883</v>
      </c>
      <c r="AK111" s="88">
        <v>13</v>
      </c>
    </row>
    <row r="112" spans="5:37" x14ac:dyDescent="0.15">
      <c r="E112" s="85"/>
      <c r="F112" s="85"/>
      <c r="G112" s="85" t="s">
        <v>1208</v>
      </c>
      <c r="H112" s="85"/>
      <c r="I112" s="85"/>
      <c r="J112" s="85"/>
      <c r="K112" s="85"/>
      <c r="L112" s="85"/>
      <c r="M112" s="85"/>
      <c r="N112" s="85"/>
      <c r="O112" s="85"/>
      <c r="P112" s="85"/>
      <c r="Q112" s="85"/>
      <c r="R112" s="85"/>
      <c r="S112" s="85"/>
      <c r="T112" s="85"/>
      <c r="U112" s="86"/>
      <c r="V112" s="87"/>
      <c r="AJ112" s="85" t="s">
        <v>868</v>
      </c>
      <c r="AK112" s="88">
        <v>14</v>
      </c>
    </row>
    <row r="113" spans="5:37" x14ac:dyDescent="0.15">
      <c r="E113" s="85"/>
      <c r="F113" s="85"/>
      <c r="G113" s="85"/>
      <c r="H113" s="85"/>
      <c r="I113" s="85"/>
      <c r="J113" s="85"/>
      <c r="K113" s="85"/>
      <c r="L113" s="85"/>
      <c r="M113" s="85"/>
      <c r="N113" s="85"/>
      <c r="O113" s="85"/>
      <c r="P113" s="85"/>
      <c r="Q113" s="85"/>
      <c r="R113" s="85"/>
      <c r="S113" s="85"/>
      <c r="T113" s="85"/>
      <c r="U113" s="86"/>
      <c r="V113" s="87"/>
      <c r="AJ113" s="85" t="s">
        <v>884</v>
      </c>
      <c r="AK113" s="88">
        <v>15</v>
      </c>
    </row>
    <row r="114" spans="5:37" x14ac:dyDescent="0.15">
      <c r="E114" s="85"/>
      <c r="F114" s="85"/>
      <c r="G114" s="85"/>
      <c r="H114" s="85"/>
      <c r="I114" s="85"/>
      <c r="J114" s="85"/>
      <c r="K114" s="85"/>
      <c r="L114" s="85"/>
      <c r="M114" s="85"/>
      <c r="N114" s="85"/>
      <c r="O114" s="85"/>
      <c r="P114" s="85"/>
      <c r="Q114" s="85"/>
      <c r="R114" s="85"/>
      <c r="S114" s="85"/>
      <c r="T114" s="85"/>
      <c r="U114" s="86"/>
      <c r="V114" s="87"/>
      <c r="AJ114" s="85" t="s">
        <v>885</v>
      </c>
      <c r="AK114" s="88">
        <v>16</v>
      </c>
    </row>
    <row r="115" spans="5:37" x14ac:dyDescent="0.15">
      <c r="E115" s="85"/>
      <c r="F115" s="85"/>
      <c r="G115" s="85"/>
      <c r="H115" s="85"/>
      <c r="I115" s="85"/>
      <c r="J115" s="85"/>
      <c r="K115" s="85"/>
      <c r="L115" s="85"/>
      <c r="M115" s="85"/>
      <c r="N115" s="85"/>
      <c r="O115" s="85"/>
      <c r="P115" s="85"/>
      <c r="Q115" s="85"/>
      <c r="R115" s="85"/>
      <c r="S115" s="85"/>
      <c r="T115" s="85"/>
      <c r="U115" s="86"/>
      <c r="V115" s="87"/>
      <c r="AJ115" s="85" t="s">
        <v>886</v>
      </c>
      <c r="AK115" s="88">
        <v>17</v>
      </c>
    </row>
    <row r="116" spans="5:37" x14ac:dyDescent="0.15">
      <c r="E116" s="85"/>
      <c r="F116" s="85"/>
      <c r="G116" s="85"/>
      <c r="H116" s="85"/>
      <c r="I116" s="85"/>
      <c r="J116" s="85"/>
      <c r="K116" s="85"/>
      <c r="L116" s="85"/>
      <c r="M116" s="85"/>
      <c r="N116" s="85"/>
      <c r="O116" s="85"/>
      <c r="P116" s="85"/>
      <c r="Q116" s="85"/>
      <c r="R116" s="85"/>
      <c r="S116" s="85"/>
      <c r="T116" s="85"/>
      <c r="U116" s="86"/>
      <c r="V116" s="87"/>
      <c r="AJ116" s="85" t="s">
        <v>887</v>
      </c>
      <c r="AK116" s="88">
        <v>18</v>
      </c>
    </row>
    <row r="117" spans="5:37" x14ac:dyDescent="0.15">
      <c r="E117" s="85"/>
      <c r="F117" s="85"/>
      <c r="G117" s="85"/>
      <c r="H117" s="85"/>
      <c r="I117" s="85"/>
      <c r="J117" s="85"/>
      <c r="K117" s="85"/>
      <c r="L117" s="85"/>
      <c r="M117" s="85"/>
      <c r="N117" s="85"/>
      <c r="O117" s="85"/>
      <c r="P117" s="85"/>
      <c r="Q117" s="85"/>
      <c r="R117" s="85"/>
      <c r="S117" s="85"/>
      <c r="T117" s="85"/>
      <c r="U117" s="86"/>
      <c r="V117" s="87"/>
      <c r="AJ117" s="85" t="s">
        <v>888</v>
      </c>
      <c r="AK117" s="88">
        <v>19</v>
      </c>
    </row>
    <row r="118" spans="5:37" x14ac:dyDescent="0.15">
      <c r="E118" s="85"/>
      <c r="F118" s="85"/>
      <c r="G118" s="85"/>
      <c r="H118" s="85"/>
      <c r="I118" s="85"/>
      <c r="J118" s="85"/>
      <c r="K118" s="85"/>
      <c r="L118" s="85"/>
      <c r="M118" s="85"/>
      <c r="N118" s="85"/>
      <c r="O118" s="85"/>
      <c r="P118" s="85"/>
      <c r="Q118" s="85"/>
      <c r="R118" s="85"/>
      <c r="S118" s="85"/>
      <c r="T118" s="85"/>
      <c r="U118" s="86"/>
      <c r="V118" s="87"/>
      <c r="AJ118" s="85" t="s">
        <v>889</v>
      </c>
      <c r="AK118" s="88">
        <v>20</v>
      </c>
    </row>
    <row r="119" spans="5:37" x14ac:dyDescent="0.15">
      <c r="E119" s="85"/>
      <c r="F119" s="85"/>
      <c r="G119" s="85"/>
      <c r="H119" s="85"/>
      <c r="I119" s="85"/>
      <c r="J119" s="85"/>
      <c r="K119" s="85"/>
      <c r="L119" s="85"/>
      <c r="M119" s="85"/>
      <c r="N119" s="85"/>
      <c r="O119" s="85"/>
      <c r="P119" s="85"/>
      <c r="Q119" s="85"/>
      <c r="R119" s="85"/>
      <c r="S119" s="85"/>
      <c r="T119" s="85"/>
      <c r="U119" s="86"/>
      <c r="V119" s="87"/>
      <c r="AJ119" s="85" t="s">
        <v>890</v>
      </c>
      <c r="AK119" s="88">
        <v>21</v>
      </c>
    </row>
    <row r="120" spans="5:37" x14ac:dyDescent="0.15">
      <c r="E120" s="85"/>
      <c r="F120" s="85"/>
      <c r="G120" s="85"/>
      <c r="H120" s="85"/>
      <c r="I120" s="85"/>
      <c r="J120" s="85"/>
      <c r="K120" s="85"/>
      <c r="L120" s="85"/>
      <c r="M120" s="85"/>
      <c r="N120" s="85"/>
      <c r="O120" s="85"/>
      <c r="P120" s="85"/>
      <c r="Q120" s="85"/>
      <c r="R120" s="85"/>
      <c r="S120" s="85"/>
      <c r="T120" s="85"/>
      <c r="U120" s="86"/>
      <c r="V120" s="87"/>
      <c r="AJ120" s="85" t="s">
        <v>891</v>
      </c>
      <c r="AK120" s="88">
        <v>22</v>
      </c>
    </row>
    <row r="121" spans="5:37" x14ac:dyDescent="0.15">
      <c r="E121" s="85"/>
      <c r="F121" s="85"/>
      <c r="G121" s="85"/>
      <c r="H121" s="85"/>
      <c r="I121" s="85"/>
      <c r="J121" s="85"/>
      <c r="K121" s="85"/>
      <c r="L121" s="85"/>
      <c r="M121" s="85"/>
      <c r="N121" s="85"/>
      <c r="O121" s="85"/>
      <c r="P121" s="85"/>
      <c r="Q121" s="85"/>
      <c r="R121" s="85"/>
      <c r="S121" s="85"/>
      <c r="T121" s="85"/>
      <c r="U121" s="86"/>
      <c r="V121" s="87"/>
      <c r="AJ121" s="85" t="s">
        <v>892</v>
      </c>
      <c r="AK121" s="88">
        <v>23</v>
      </c>
    </row>
    <row r="122" spans="5:37" x14ac:dyDescent="0.15">
      <c r="E122" s="85"/>
      <c r="F122" s="85"/>
      <c r="G122" s="85"/>
      <c r="H122" s="85"/>
      <c r="I122" s="85"/>
      <c r="J122" s="85"/>
      <c r="K122" s="85"/>
      <c r="L122" s="85"/>
      <c r="M122" s="85"/>
      <c r="N122" s="85"/>
      <c r="O122" s="85"/>
      <c r="P122" s="85"/>
      <c r="Q122" s="85"/>
      <c r="R122" s="85"/>
      <c r="S122" s="85"/>
      <c r="T122" s="85"/>
      <c r="U122" s="86"/>
      <c r="V122" s="87"/>
      <c r="AJ122" s="85" t="s">
        <v>893</v>
      </c>
      <c r="AK122" s="88">
        <v>24</v>
      </c>
    </row>
    <row r="123" spans="5:37" x14ac:dyDescent="0.15">
      <c r="E123" s="85"/>
      <c r="F123" s="85"/>
      <c r="G123" s="85"/>
      <c r="H123" s="85"/>
      <c r="I123" s="85"/>
      <c r="J123" s="85"/>
      <c r="K123" s="85"/>
      <c r="L123" s="85"/>
      <c r="M123" s="85"/>
      <c r="N123" s="85"/>
      <c r="O123" s="85"/>
      <c r="P123" s="85"/>
      <c r="Q123" s="85"/>
      <c r="R123" s="85"/>
      <c r="S123" s="85"/>
      <c r="T123" s="85"/>
      <c r="U123" s="86"/>
      <c r="V123" s="87"/>
      <c r="AJ123" s="85" t="s">
        <v>894</v>
      </c>
      <c r="AK123" s="88">
        <v>25</v>
      </c>
    </row>
    <row r="124" spans="5:37" x14ac:dyDescent="0.15">
      <c r="E124" s="85"/>
      <c r="F124" s="85"/>
      <c r="G124" s="85"/>
      <c r="H124" s="85"/>
      <c r="I124" s="85"/>
      <c r="J124" s="85"/>
      <c r="K124" s="85"/>
      <c r="L124" s="85"/>
      <c r="M124" s="85"/>
      <c r="N124" s="85"/>
      <c r="O124" s="85"/>
      <c r="P124" s="85"/>
      <c r="Q124" s="85"/>
      <c r="R124" s="85"/>
      <c r="S124" s="85"/>
      <c r="T124" s="85"/>
      <c r="U124" s="86"/>
      <c r="V124" s="87"/>
      <c r="AJ124" s="85" t="s">
        <v>895</v>
      </c>
      <c r="AK124" s="88">
        <v>26</v>
      </c>
    </row>
    <row r="125" spans="5:37" x14ac:dyDescent="0.15">
      <c r="E125" s="85"/>
      <c r="F125" s="85"/>
      <c r="G125" s="85"/>
      <c r="H125" s="85"/>
      <c r="I125" s="85"/>
      <c r="J125" s="85"/>
      <c r="K125" s="85"/>
      <c r="L125" s="85"/>
      <c r="M125" s="85"/>
      <c r="N125" s="85"/>
      <c r="O125" s="85"/>
      <c r="P125" s="85"/>
      <c r="Q125" s="85"/>
      <c r="R125" s="85"/>
      <c r="S125" s="85"/>
      <c r="T125" s="85"/>
      <c r="U125" s="86"/>
      <c r="V125" s="87"/>
      <c r="AJ125" s="85" t="s">
        <v>896</v>
      </c>
      <c r="AK125" s="88">
        <v>27</v>
      </c>
    </row>
    <row r="126" spans="5:37" s="72" customFormat="1" x14ac:dyDescent="0.15">
      <c r="E126" s="85"/>
      <c r="F126" s="85"/>
      <c r="G126" s="85"/>
      <c r="H126" s="85"/>
      <c r="I126" s="85"/>
      <c r="J126" s="85"/>
      <c r="K126" s="85"/>
      <c r="L126" s="85"/>
      <c r="M126" s="85"/>
      <c r="N126" s="85"/>
      <c r="O126" s="85"/>
      <c r="P126" s="85"/>
      <c r="Q126" s="85"/>
      <c r="R126" s="85"/>
      <c r="S126" s="85"/>
      <c r="T126" s="85"/>
      <c r="U126" s="86"/>
      <c r="V126" s="87"/>
      <c r="W126" s="89"/>
      <c r="X126" s="89"/>
      <c r="Y126" s="89"/>
      <c r="Z126" s="89"/>
      <c r="AA126" s="89"/>
      <c r="AB126" s="89"/>
      <c r="AC126" s="89"/>
      <c r="AD126" s="89"/>
      <c r="AE126" s="89"/>
      <c r="AF126" s="89"/>
      <c r="AG126" s="89"/>
      <c r="AH126" s="89"/>
      <c r="AI126" s="89"/>
      <c r="AJ126" s="85" t="s">
        <v>897</v>
      </c>
      <c r="AK126" s="88">
        <v>28</v>
      </c>
    </row>
    <row r="127" spans="5:37" s="72" customFormat="1" x14ac:dyDescent="0.15">
      <c r="E127" s="85"/>
      <c r="F127" s="85"/>
      <c r="G127" s="85"/>
      <c r="H127" s="85"/>
      <c r="I127" s="85"/>
      <c r="J127" s="85"/>
      <c r="K127" s="85"/>
      <c r="L127" s="85"/>
      <c r="M127" s="85"/>
      <c r="N127" s="85"/>
      <c r="O127" s="85"/>
      <c r="P127" s="85"/>
      <c r="Q127" s="85"/>
      <c r="R127" s="85"/>
      <c r="S127" s="85"/>
      <c r="T127" s="85"/>
      <c r="U127" s="86"/>
      <c r="V127" s="87"/>
      <c r="W127" s="89"/>
      <c r="X127" s="89"/>
      <c r="Y127" s="89"/>
      <c r="Z127" s="89"/>
      <c r="AA127" s="89"/>
      <c r="AB127" s="89"/>
      <c r="AC127" s="89"/>
      <c r="AD127" s="89"/>
      <c r="AE127" s="89"/>
      <c r="AF127" s="89"/>
      <c r="AG127" s="89"/>
      <c r="AH127" s="89"/>
      <c r="AI127" s="89"/>
      <c r="AJ127" s="85" t="s">
        <v>898</v>
      </c>
      <c r="AK127" s="88">
        <v>29</v>
      </c>
    </row>
    <row r="128" spans="5:37" s="72" customFormat="1" x14ac:dyDescent="0.15">
      <c r="E128" s="85"/>
      <c r="F128" s="85"/>
      <c r="H128" s="85"/>
      <c r="I128" s="85"/>
      <c r="J128" s="85"/>
      <c r="K128" s="85"/>
      <c r="L128" s="85"/>
      <c r="M128" s="85"/>
      <c r="N128" s="85"/>
      <c r="O128" s="85"/>
      <c r="P128" s="85"/>
      <c r="Q128" s="85"/>
      <c r="R128" s="85"/>
      <c r="S128" s="85"/>
      <c r="T128" s="85"/>
      <c r="U128" s="86"/>
      <c r="V128" s="87"/>
      <c r="W128" s="89"/>
      <c r="X128" s="89"/>
      <c r="Y128" s="89"/>
      <c r="Z128" s="89"/>
      <c r="AA128" s="89"/>
      <c r="AB128" s="89"/>
      <c r="AC128" s="89"/>
      <c r="AD128" s="89"/>
      <c r="AE128" s="89"/>
      <c r="AF128" s="89"/>
      <c r="AG128" s="89"/>
      <c r="AH128" s="89"/>
      <c r="AI128" s="89"/>
      <c r="AJ128" s="85" t="s">
        <v>869</v>
      </c>
      <c r="AK128" s="88">
        <v>30</v>
      </c>
    </row>
    <row r="129" spans="5:37" s="72" customFormat="1" x14ac:dyDescent="0.15">
      <c r="E129" s="85"/>
      <c r="F129" s="85"/>
      <c r="H129" s="85"/>
      <c r="I129" s="85"/>
      <c r="J129" s="85"/>
      <c r="K129" s="85"/>
      <c r="L129" s="85"/>
      <c r="M129" s="85"/>
      <c r="N129" s="85"/>
      <c r="O129" s="85"/>
      <c r="P129" s="85"/>
      <c r="Q129" s="85"/>
      <c r="R129" s="85"/>
      <c r="S129" s="85"/>
      <c r="T129" s="85"/>
      <c r="U129" s="86"/>
      <c r="V129" s="87"/>
      <c r="W129" s="89"/>
      <c r="X129" s="89"/>
      <c r="Y129" s="89"/>
      <c r="Z129" s="89"/>
      <c r="AA129" s="89"/>
      <c r="AB129" s="89"/>
      <c r="AC129" s="89"/>
      <c r="AD129" s="89"/>
      <c r="AE129" s="89"/>
      <c r="AF129" s="89"/>
      <c r="AG129" s="89"/>
      <c r="AH129" s="89"/>
      <c r="AI129" s="89"/>
      <c r="AJ129" s="85" t="s">
        <v>899</v>
      </c>
      <c r="AK129" s="88">
        <v>31</v>
      </c>
    </row>
    <row r="130" spans="5:37" s="72" customFormat="1" x14ac:dyDescent="0.15">
      <c r="E130" s="85"/>
      <c r="F130" s="85"/>
      <c r="H130" s="85"/>
      <c r="I130" s="85"/>
      <c r="J130" s="85"/>
      <c r="K130" s="85"/>
      <c r="L130" s="85"/>
      <c r="M130" s="85"/>
      <c r="N130" s="85"/>
      <c r="O130" s="85"/>
      <c r="P130" s="85"/>
      <c r="Q130" s="85"/>
      <c r="R130" s="85"/>
      <c r="S130" s="85"/>
      <c r="T130" s="85"/>
      <c r="U130" s="86"/>
      <c r="V130" s="87"/>
      <c r="W130" s="89"/>
      <c r="X130" s="89"/>
      <c r="Y130" s="89"/>
      <c r="Z130" s="89"/>
      <c r="AA130" s="89"/>
      <c r="AB130" s="89"/>
      <c r="AC130" s="89"/>
      <c r="AD130" s="89"/>
      <c r="AE130" s="89"/>
      <c r="AF130" s="89"/>
      <c r="AG130" s="89"/>
      <c r="AH130" s="89"/>
      <c r="AI130" s="89"/>
      <c r="AJ130" s="85" t="s">
        <v>900</v>
      </c>
      <c r="AK130" s="88">
        <v>32</v>
      </c>
    </row>
    <row r="131" spans="5:37" s="72" customFormat="1" x14ac:dyDescent="0.15">
      <c r="U131" s="89"/>
      <c r="V131" s="90"/>
      <c r="W131" s="89"/>
      <c r="X131" s="89"/>
      <c r="Y131" s="89"/>
      <c r="Z131" s="89"/>
      <c r="AA131" s="89"/>
      <c r="AB131" s="89"/>
      <c r="AC131" s="89"/>
      <c r="AD131" s="89"/>
      <c r="AE131" s="89"/>
      <c r="AF131" s="89"/>
      <c r="AG131" s="89"/>
      <c r="AH131" s="89"/>
      <c r="AI131" s="89"/>
      <c r="AJ131" s="85" t="s">
        <v>901</v>
      </c>
      <c r="AK131" s="88">
        <v>33</v>
      </c>
    </row>
    <row r="132" spans="5:37" s="72" customFormat="1" x14ac:dyDescent="0.15">
      <c r="U132" s="89"/>
      <c r="V132" s="90"/>
      <c r="W132" s="89"/>
      <c r="X132" s="89"/>
      <c r="Y132" s="89"/>
      <c r="Z132" s="89"/>
      <c r="AA132" s="89"/>
      <c r="AB132" s="89"/>
      <c r="AC132" s="89"/>
      <c r="AD132" s="89"/>
      <c r="AE132" s="89"/>
      <c r="AF132" s="89"/>
      <c r="AG132" s="89"/>
      <c r="AH132" s="89"/>
      <c r="AI132" s="89"/>
      <c r="AJ132" s="85" t="s">
        <v>902</v>
      </c>
      <c r="AK132" s="88">
        <v>34</v>
      </c>
    </row>
    <row r="133" spans="5:37" s="72" customFormat="1" x14ac:dyDescent="0.15">
      <c r="U133" s="89"/>
      <c r="V133" s="90"/>
      <c r="W133" s="89"/>
      <c r="X133" s="89"/>
      <c r="Y133" s="89"/>
      <c r="Z133" s="89"/>
      <c r="AA133" s="89"/>
      <c r="AB133" s="89"/>
      <c r="AC133" s="89"/>
      <c r="AD133" s="89"/>
      <c r="AE133" s="89"/>
      <c r="AF133" s="89"/>
      <c r="AG133" s="89"/>
      <c r="AH133" s="89"/>
      <c r="AI133" s="89"/>
      <c r="AJ133" s="85" t="s">
        <v>903</v>
      </c>
      <c r="AK133" s="88">
        <v>35</v>
      </c>
    </row>
    <row r="134" spans="5:37" s="72" customFormat="1" x14ac:dyDescent="0.15">
      <c r="U134" s="89"/>
      <c r="V134" s="90"/>
      <c r="W134" s="89"/>
      <c r="X134" s="89"/>
      <c r="Y134" s="89"/>
      <c r="Z134" s="89"/>
      <c r="AA134" s="89"/>
      <c r="AB134" s="89"/>
      <c r="AC134" s="89"/>
      <c r="AD134" s="89"/>
      <c r="AE134" s="89"/>
      <c r="AF134" s="89"/>
      <c r="AG134" s="89"/>
      <c r="AH134" s="89"/>
      <c r="AI134" s="89"/>
      <c r="AJ134" s="85" t="s">
        <v>904</v>
      </c>
      <c r="AK134" s="88">
        <v>36</v>
      </c>
    </row>
    <row r="135" spans="5:37" s="72" customFormat="1" x14ac:dyDescent="0.15">
      <c r="U135" s="89"/>
      <c r="V135" s="90"/>
      <c r="W135" s="89"/>
      <c r="X135" s="89"/>
      <c r="Y135" s="89"/>
      <c r="Z135" s="89"/>
      <c r="AA135" s="89"/>
      <c r="AB135" s="89"/>
      <c r="AC135" s="89"/>
      <c r="AD135" s="89"/>
      <c r="AE135" s="89"/>
      <c r="AF135" s="89"/>
      <c r="AG135" s="89"/>
      <c r="AH135" s="89"/>
      <c r="AI135" s="89"/>
      <c r="AJ135" s="85" t="s">
        <v>905</v>
      </c>
      <c r="AK135" s="88">
        <v>37</v>
      </c>
    </row>
    <row r="136" spans="5:37" s="72" customFormat="1" x14ac:dyDescent="0.15">
      <c r="U136" s="89"/>
      <c r="V136" s="90"/>
      <c r="W136" s="89"/>
      <c r="X136" s="89"/>
      <c r="Y136" s="89"/>
      <c r="Z136" s="89"/>
      <c r="AA136" s="89"/>
      <c r="AB136" s="89"/>
      <c r="AC136" s="89"/>
      <c r="AD136" s="89"/>
      <c r="AE136" s="89"/>
      <c r="AF136" s="89"/>
      <c r="AG136" s="89"/>
      <c r="AH136" s="89"/>
      <c r="AI136" s="89"/>
      <c r="AJ136" s="85" t="s">
        <v>906</v>
      </c>
      <c r="AK136" s="88">
        <v>38</v>
      </c>
    </row>
    <row r="137" spans="5:37" s="72" customFormat="1" x14ac:dyDescent="0.15">
      <c r="U137" s="89"/>
      <c r="V137" s="90"/>
      <c r="W137" s="89"/>
      <c r="X137" s="89"/>
      <c r="Y137" s="89"/>
      <c r="Z137" s="89"/>
      <c r="AA137" s="89"/>
      <c r="AB137" s="89"/>
      <c r="AC137" s="89"/>
      <c r="AD137" s="89"/>
      <c r="AE137" s="89"/>
      <c r="AF137" s="89"/>
      <c r="AG137" s="89"/>
      <c r="AH137" s="89"/>
      <c r="AI137" s="89"/>
      <c r="AJ137" s="85" t="s">
        <v>907</v>
      </c>
      <c r="AK137" s="88">
        <v>39</v>
      </c>
    </row>
    <row r="138" spans="5:37" s="72" customFormat="1" x14ac:dyDescent="0.15">
      <c r="U138" s="89"/>
      <c r="V138" s="90"/>
      <c r="W138" s="89"/>
      <c r="X138" s="89"/>
      <c r="Y138" s="89"/>
      <c r="Z138" s="89"/>
      <c r="AA138" s="89"/>
      <c r="AB138" s="89"/>
      <c r="AC138" s="89"/>
      <c r="AD138" s="89"/>
      <c r="AE138" s="89"/>
      <c r="AF138" s="89"/>
      <c r="AG138" s="89"/>
      <c r="AH138" s="89"/>
      <c r="AI138" s="89"/>
      <c r="AJ138" s="85" t="s">
        <v>908</v>
      </c>
      <c r="AK138" s="88">
        <v>40</v>
      </c>
    </row>
    <row r="139" spans="5:37" s="72" customFormat="1" x14ac:dyDescent="0.15">
      <c r="U139" s="89"/>
      <c r="V139" s="90"/>
      <c r="W139" s="89"/>
      <c r="X139" s="89"/>
      <c r="Y139" s="89"/>
      <c r="Z139" s="89"/>
      <c r="AA139" s="89"/>
      <c r="AB139" s="89"/>
      <c r="AC139" s="89"/>
      <c r="AD139" s="89"/>
      <c r="AE139" s="89"/>
      <c r="AF139" s="89"/>
      <c r="AG139" s="89"/>
      <c r="AH139" s="89"/>
      <c r="AI139" s="89"/>
      <c r="AJ139" s="85" t="s">
        <v>909</v>
      </c>
      <c r="AK139" s="88">
        <v>41</v>
      </c>
    </row>
    <row r="140" spans="5:37" s="72" customFormat="1" x14ac:dyDescent="0.15">
      <c r="U140" s="89"/>
      <c r="V140" s="90"/>
      <c r="W140" s="89"/>
      <c r="X140" s="89"/>
      <c r="Y140" s="89"/>
      <c r="Z140" s="89"/>
      <c r="AA140" s="89"/>
      <c r="AB140" s="89"/>
      <c r="AC140" s="89"/>
      <c r="AD140" s="89"/>
      <c r="AE140" s="89"/>
      <c r="AF140" s="89"/>
      <c r="AG140" s="89"/>
      <c r="AH140" s="89"/>
      <c r="AI140" s="89"/>
      <c r="AJ140" s="85" t="s">
        <v>910</v>
      </c>
      <c r="AK140" s="88">
        <v>42</v>
      </c>
    </row>
    <row r="141" spans="5:37" s="72" customFormat="1" x14ac:dyDescent="0.15">
      <c r="U141" s="89"/>
      <c r="V141" s="90"/>
      <c r="W141" s="89"/>
      <c r="X141" s="89"/>
      <c r="Y141" s="89"/>
      <c r="Z141" s="89"/>
      <c r="AA141" s="89"/>
      <c r="AB141" s="89"/>
      <c r="AC141" s="89"/>
      <c r="AD141" s="89"/>
      <c r="AE141" s="89"/>
      <c r="AF141" s="89"/>
      <c r="AG141" s="89"/>
      <c r="AH141" s="89"/>
      <c r="AI141" s="89"/>
      <c r="AJ141" s="85" t="s">
        <v>911</v>
      </c>
      <c r="AK141" s="88">
        <v>43</v>
      </c>
    </row>
    <row r="142" spans="5:37" s="72" customFormat="1" x14ac:dyDescent="0.15">
      <c r="U142" s="89"/>
      <c r="V142" s="90"/>
      <c r="W142" s="89"/>
      <c r="X142" s="89"/>
      <c r="Y142" s="89"/>
      <c r="Z142" s="89"/>
      <c r="AA142" s="89"/>
      <c r="AB142" s="89"/>
      <c r="AC142" s="89"/>
      <c r="AD142" s="89"/>
      <c r="AE142" s="89"/>
      <c r="AF142" s="89"/>
      <c r="AG142" s="89"/>
      <c r="AH142" s="89"/>
      <c r="AI142" s="89"/>
      <c r="AJ142" s="85" t="s">
        <v>912</v>
      </c>
      <c r="AK142" s="88">
        <v>44</v>
      </c>
    </row>
    <row r="143" spans="5:37" s="72" customFormat="1" x14ac:dyDescent="0.15">
      <c r="U143" s="89"/>
      <c r="V143" s="90"/>
      <c r="W143" s="89"/>
      <c r="X143" s="89"/>
      <c r="Y143" s="89"/>
      <c r="Z143" s="89"/>
      <c r="AA143" s="89"/>
      <c r="AB143" s="89"/>
      <c r="AC143" s="89"/>
      <c r="AD143" s="89"/>
      <c r="AE143" s="89"/>
      <c r="AF143" s="89"/>
      <c r="AG143" s="89"/>
      <c r="AH143" s="89"/>
      <c r="AI143" s="89"/>
      <c r="AJ143" s="85" t="s">
        <v>913</v>
      </c>
      <c r="AK143" s="88">
        <v>45</v>
      </c>
    </row>
    <row r="144" spans="5:37" s="72" customFormat="1" x14ac:dyDescent="0.15">
      <c r="U144" s="89"/>
      <c r="V144" s="90"/>
      <c r="W144" s="89"/>
      <c r="X144" s="89"/>
      <c r="Y144" s="89"/>
      <c r="Z144" s="89"/>
      <c r="AA144" s="89"/>
      <c r="AB144" s="89"/>
      <c r="AC144" s="89"/>
      <c r="AD144" s="89"/>
      <c r="AE144" s="89"/>
      <c r="AF144" s="89"/>
      <c r="AG144" s="89"/>
      <c r="AH144" s="89"/>
      <c r="AI144" s="89"/>
      <c r="AJ144" s="85" t="s">
        <v>870</v>
      </c>
      <c r="AK144" s="88">
        <v>46</v>
      </c>
    </row>
    <row r="145" spans="36:37" x14ac:dyDescent="0.15">
      <c r="AJ145" s="85" t="s">
        <v>914</v>
      </c>
      <c r="AK145" s="88">
        <v>47</v>
      </c>
    </row>
    <row r="146" spans="36:37" x14ac:dyDescent="0.15">
      <c r="AJ146" s="85" t="s">
        <v>915</v>
      </c>
      <c r="AK146" s="88">
        <v>49</v>
      </c>
    </row>
  </sheetData>
  <sheetProtection password="DFF3" sheet="1" objects="1" scenarios="1"/>
  <mergeCells count="52">
    <mergeCell ref="AB33:AC33"/>
    <mergeCell ref="H34:M34"/>
    <mergeCell ref="N34:Q34"/>
    <mergeCell ref="AB34:AC34"/>
    <mergeCell ref="G35:G36"/>
    <mergeCell ref="H35:H36"/>
    <mergeCell ref="I35:P35"/>
    <mergeCell ref="I36:M36"/>
    <mergeCell ref="A1:Q1"/>
    <mergeCell ref="A31:Q31"/>
    <mergeCell ref="A54:Q54"/>
    <mergeCell ref="N33:Q33"/>
    <mergeCell ref="AB3:AC3"/>
    <mergeCell ref="H22:M22"/>
    <mergeCell ref="AB4:AC4"/>
    <mergeCell ref="I5:P5"/>
    <mergeCell ref="A3:B3"/>
    <mergeCell ref="A4:B4"/>
    <mergeCell ref="C3:G3"/>
    <mergeCell ref="C4:G4"/>
    <mergeCell ref="A34:B34"/>
    <mergeCell ref="C34:G34"/>
    <mergeCell ref="G29:M29"/>
    <mergeCell ref="H3:M3"/>
    <mergeCell ref="H4:M4"/>
    <mergeCell ref="N3:Q3"/>
    <mergeCell ref="N4:Q4"/>
    <mergeCell ref="I6:M6"/>
    <mergeCell ref="H60:L60"/>
    <mergeCell ref="G59:M59"/>
    <mergeCell ref="C33:G33"/>
    <mergeCell ref="G5:G6"/>
    <mergeCell ref="H5:H6"/>
    <mergeCell ref="H33:M33"/>
    <mergeCell ref="A5:A6"/>
    <mergeCell ref="A24:Q24"/>
    <mergeCell ref="H30:L30"/>
    <mergeCell ref="C28:D28"/>
    <mergeCell ref="F5:F6"/>
    <mergeCell ref="E5:E6"/>
    <mergeCell ref="C5:D5"/>
    <mergeCell ref="B5:B6"/>
    <mergeCell ref="Q5:Q6"/>
    <mergeCell ref="A33:B33"/>
    <mergeCell ref="Q35:Q36"/>
    <mergeCell ref="C58:D58"/>
    <mergeCell ref="H52:M52"/>
    <mergeCell ref="A35:A36"/>
    <mergeCell ref="B35:B36"/>
    <mergeCell ref="C35:D35"/>
    <mergeCell ref="E35:E36"/>
    <mergeCell ref="F35:F36"/>
  </mergeCells>
  <phoneticPr fontId="1"/>
  <dataValidations xWindow="391" yWindow="408" count="13">
    <dataValidation imeMode="disabled" allowBlank="1" showInputMessage="1" showErrorMessage="1" sqref="C4:G4 N3:N4 I7:I21 C34:G34 N33:N34 I37:I51"/>
    <dataValidation type="textLength" imeMode="disabled" operator="equal" allowBlank="1" showInputMessage="1" showErrorMessage="1" error="半角で２桁の数字を入力してください" prompt="半角で２桁の数字を入力してください" sqref="M11:M21 K7:K21 M41:M51 K37:K51">
      <formula1>2</formula1>
    </dataValidation>
    <dataValidation imeMode="halfKatakana" allowBlank="1" showInputMessage="1" showErrorMessage="1" prompt="氏名のﾌﾘｶﾞﾅ(半角ｶﾀｶﾅ)を入力してください。_x000a_姓と名の間に半角スペースを入れてください｡" sqref="D7:D21 D37:D51"/>
    <dataValidation imeMode="hiragana" allowBlank="1" showInputMessage="1" showErrorMessage="1" prompt="姓と名の間に全角スペースを入れてください" sqref="C7:C21 C37:C51"/>
    <dataValidation imeMode="on" allowBlank="1" showInputMessage="1" showErrorMessage="1" sqref="C3:G3 C33:G33"/>
    <dataValidation type="list" allowBlank="1" showInputMessage="1" showErrorMessage="1" sqref="AE4 AE3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37:M40">
      <formula1>2</formula1>
    </dataValidation>
    <dataValidation type="list" allowBlank="1" showInputMessage="1" showErrorMessage="1" error="リストから選んで入力してください。" prompt="リストから選んで入力してください。" sqref="G7:G21 G37:G51">
      <formula1>shumoku1</formula1>
    </dataValidation>
    <dataValidation type="list" allowBlank="1" showInputMessage="1" showErrorMessage="1" sqref="AJ7:AJ21 AJ37:AJ51">
      <formula1>_ken1</formula1>
    </dataValidation>
    <dataValidation type="list" imeMode="disabled" allowBlank="1" showInputMessage="1" showErrorMessage="1" prompt="学年を選択してください" sqref="E7:E21 E37:E51">
      <formula1>gakunen1</formula1>
    </dataValidation>
    <dataValidation type="list" allowBlank="1" showInputMessage="1" showErrorMessage="1" prompt="性別を選択してください" sqref="F7:F21 F37:F51">
      <formula1>gender1</formula1>
    </dataValidation>
    <dataValidation imeMode="off" allowBlank="1" showInputMessage="1" showErrorMessage="1" prompt="小学生は入力不要です。" sqref="B7:B21 B37:B51"/>
    <dataValidation type="list" allowBlank="1" showInputMessage="1" showErrorMessage="1" sqref="H7:H21 H37:H51">
      <formula1>kubun</formula1>
    </dataValidation>
  </dataValidations>
  <printOptions horizontalCentered="1"/>
  <pageMargins left="0.59055118110236227" right="0.59055118110236227" top="0.59055118110236227" bottom="0.59055118110236227" header="0.31496062992125984" footer="0.31496062992125984"/>
  <pageSetup paperSize="9" scale="93" orientation="landscape" r:id="rId1"/>
  <rowBreaks count="1" manualBreakCount="1">
    <brk id="30" max="13" man="1"/>
  </rowBreaks>
  <colBreaks count="1" manualBreakCount="1">
    <brk id="17"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view="pageBreakPreview" zoomScaleNormal="100" zoomScaleSheetLayoutView="100" workbookViewId="0">
      <selection activeCell="K22" sqref="K22"/>
    </sheetView>
  </sheetViews>
  <sheetFormatPr defaultRowHeight="13.5" x14ac:dyDescent="0.15"/>
  <cols>
    <col min="1" max="1" width="5" style="94" customWidth="1"/>
    <col min="2" max="2" width="12.125" style="94" customWidth="1"/>
    <col min="3" max="3" width="12.75" style="94" customWidth="1"/>
    <col min="4" max="4" width="5.5" style="94" customWidth="1"/>
    <col min="5" max="5" width="4.25" style="94" customWidth="1"/>
    <col min="6" max="6" width="3.75" style="94" customWidth="1"/>
    <col min="7" max="7" width="4" style="94" customWidth="1"/>
    <col min="8" max="8" width="6.5" style="94" customWidth="1"/>
    <col min="9" max="9" width="6.125" style="94" customWidth="1"/>
    <col min="10" max="10" width="3.5" style="94" bestFit="1" customWidth="1"/>
    <col min="11" max="11" width="9.75" style="94" customWidth="1"/>
    <col min="12" max="12" width="4.875" style="94" customWidth="1"/>
    <col min="13" max="13" width="3.125" style="94" customWidth="1"/>
    <col min="14" max="15" width="9" style="94" bestFit="1" customWidth="1"/>
    <col min="16" max="16384" width="9" style="95"/>
  </cols>
  <sheetData>
    <row r="1" spans="1:15" ht="23.25" customHeight="1" x14ac:dyDescent="0.15">
      <c r="A1" s="197" t="s">
        <v>1175</v>
      </c>
      <c r="B1" s="198"/>
      <c r="C1" s="198"/>
      <c r="D1" s="198"/>
      <c r="E1" s="198"/>
      <c r="F1" s="198"/>
      <c r="G1" s="198"/>
      <c r="H1" s="198"/>
      <c r="I1" s="198"/>
      <c r="J1" s="198"/>
      <c r="K1" s="198"/>
      <c r="L1" s="198"/>
      <c r="M1" s="199"/>
    </row>
    <row r="2" spans="1:15" ht="39" customHeight="1" x14ac:dyDescent="0.15">
      <c r="A2" s="201" t="s">
        <v>1174</v>
      </c>
      <c r="B2" s="202"/>
      <c r="C2" s="202"/>
      <c r="D2" s="202"/>
      <c r="E2" s="202"/>
      <c r="F2" s="202"/>
      <c r="G2" s="202"/>
      <c r="H2" s="202"/>
      <c r="I2" s="202"/>
      <c r="J2" s="202"/>
      <c r="K2" s="202"/>
      <c r="L2" s="202"/>
      <c r="M2" s="203"/>
    </row>
    <row r="3" spans="1:15" ht="24.75" customHeight="1" x14ac:dyDescent="0.2">
      <c r="A3" s="35"/>
      <c r="B3" s="204" t="s">
        <v>1135</v>
      </c>
      <c r="C3" s="204"/>
      <c r="D3" s="205">
        <f>参加申込書!C3</f>
        <v>0</v>
      </c>
      <c r="E3" s="205"/>
      <c r="F3" s="205"/>
      <c r="G3" s="205"/>
      <c r="H3" s="205"/>
      <c r="I3" s="205"/>
      <c r="J3" s="48"/>
      <c r="K3" s="36" t="s">
        <v>1136</v>
      </c>
      <c r="L3" s="32"/>
      <c r="M3" s="37"/>
    </row>
    <row r="4" spans="1:15" ht="24.75" customHeight="1" x14ac:dyDescent="0.15">
      <c r="A4" s="35"/>
      <c r="B4" s="204" t="s">
        <v>1137</v>
      </c>
      <c r="C4" s="204"/>
      <c r="D4" s="206">
        <f>参加申込書!H22</f>
        <v>0</v>
      </c>
      <c r="E4" s="206"/>
      <c r="F4" s="206"/>
      <c r="G4" s="206"/>
      <c r="H4" s="206"/>
      <c r="I4" s="206"/>
      <c r="J4" s="49"/>
      <c r="K4" s="38" t="s">
        <v>1136</v>
      </c>
      <c r="L4" s="93"/>
      <c r="M4" s="37"/>
    </row>
    <row r="5" spans="1:15" ht="13.5" customHeight="1" x14ac:dyDescent="0.15">
      <c r="A5" s="35"/>
      <c r="B5" s="32"/>
      <c r="C5" s="32"/>
      <c r="D5" s="200"/>
      <c r="E5" s="200"/>
      <c r="F5" s="92"/>
      <c r="G5" s="92"/>
      <c r="H5" s="33"/>
      <c r="I5" s="92"/>
      <c r="J5" s="92"/>
      <c r="K5" s="33"/>
      <c r="L5" s="93"/>
      <c r="M5" s="37"/>
    </row>
    <row r="6" spans="1:15" ht="24" customHeight="1" x14ac:dyDescent="0.15">
      <c r="A6" s="35"/>
      <c r="B6" s="32"/>
      <c r="C6" s="32"/>
      <c r="D6" s="32"/>
      <c r="E6" s="32" t="s">
        <v>1138</v>
      </c>
      <c r="F6" s="194">
        <f>K11</f>
        <v>0</v>
      </c>
      <c r="G6" s="194"/>
      <c r="H6" s="194"/>
      <c r="I6" s="33" t="s">
        <v>1139</v>
      </c>
      <c r="J6" s="33"/>
      <c r="K6" s="33"/>
      <c r="L6" s="93"/>
      <c r="M6" s="37"/>
    </row>
    <row r="7" spans="1:15" ht="9.75" customHeight="1" x14ac:dyDescent="0.15">
      <c r="A7" s="35"/>
      <c r="B7" s="32"/>
      <c r="C7" s="32"/>
      <c r="D7" s="32"/>
      <c r="E7" s="32"/>
      <c r="F7" s="32"/>
      <c r="G7" s="32"/>
      <c r="H7" s="32"/>
      <c r="I7" s="32"/>
      <c r="J7" s="32"/>
      <c r="K7" s="32"/>
      <c r="L7" s="32"/>
      <c r="M7" s="37"/>
    </row>
    <row r="8" spans="1:15" ht="15" customHeight="1" x14ac:dyDescent="0.15">
      <c r="A8" s="35"/>
      <c r="B8" s="32"/>
      <c r="C8" s="32"/>
      <c r="D8" s="32"/>
      <c r="E8" s="93"/>
      <c r="F8" s="93"/>
      <c r="G8" s="93"/>
      <c r="H8" s="93"/>
      <c r="I8" s="93"/>
      <c r="J8" s="93"/>
      <c r="K8" s="93"/>
      <c r="L8" s="93"/>
      <c r="M8" s="37"/>
    </row>
    <row r="9" spans="1:15" s="96" customFormat="1" ht="22.5" customHeight="1" x14ac:dyDescent="0.15">
      <c r="A9" s="42"/>
      <c r="B9" s="34" t="s">
        <v>1140</v>
      </c>
      <c r="C9" s="34" t="s">
        <v>1163</v>
      </c>
      <c r="D9" s="196">
        <v>1000</v>
      </c>
      <c r="E9" s="196"/>
      <c r="F9" s="44" t="s">
        <v>1132</v>
      </c>
      <c r="G9" s="44" t="s">
        <v>1133</v>
      </c>
      <c r="H9" s="47">
        <f>'基礎データ（最初に入力してください）'!C12</f>
        <v>0</v>
      </c>
      <c r="I9" s="44" t="s">
        <v>1164</v>
      </c>
      <c r="J9" s="44" t="s">
        <v>1142</v>
      </c>
      <c r="K9" s="47">
        <f>D9*H9</f>
        <v>0</v>
      </c>
      <c r="L9" s="46" t="s">
        <v>1132</v>
      </c>
      <c r="M9" s="43"/>
      <c r="N9" s="34"/>
      <c r="O9" s="34"/>
    </row>
    <row r="10" spans="1:15" s="96" customFormat="1" ht="22.5" customHeight="1" x14ac:dyDescent="0.15">
      <c r="A10" s="42"/>
      <c r="B10" s="34"/>
      <c r="C10" s="34" t="s">
        <v>1145</v>
      </c>
      <c r="D10" s="196">
        <v>500</v>
      </c>
      <c r="E10" s="196"/>
      <c r="F10" s="44" t="s">
        <v>1132</v>
      </c>
      <c r="G10" s="44" t="s">
        <v>1133</v>
      </c>
      <c r="H10" s="47">
        <f>'基礎データ（最初に入力してください）'!D12</f>
        <v>0</v>
      </c>
      <c r="I10" s="44" t="s">
        <v>1164</v>
      </c>
      <c r="J10" s="44" t="s">
        <v>1142</v>
      </c>
      <c r="K10" s="47">
        <f>D10*H10</f>
        <v>0</v>
      </c>
      <c r="L10" s="46" t="s">
        <v>1132</v>
      </c>
      <c r="M10" s="43"/>
      <c r="N10" s="34"/>
      <c r="O10" s="34"/>
    </row>
    <row r="11" spans="1:15" s="96" customFormat="1" ht="22.5" customHeight="1" x14ac:dyDescent="0.15">
      <c r="A11" s="42"/>
      <c r="B11" s="34"/>
      <c r="C11" s="34"/>
      <c r="D11" s="45"/>
      <c r="E11" s="45"/>
      <c r="F11" s="45"/>
      <c r="G11" s="45"/>
      <c r="H11" s="45"/>
      <c r="I11" s="44" t="s">
        <v>1134</v>
      </c>
      <c r="J11" s="44"/>
      <c r="K11" s="47">
        <f>SUM(K9:K10)</f>
        <v>0</v>
      </c>
      <c r="L11" s="46" t="s">
        <v>1132</v>
      </c>
      <c r="M11" s="43"/>
      <c r="N11" s="34"/>
      <c r="O11" s="34"/>
    </row>
    <row r="12" spans="1:15" ht="23.1" customHeight="1" x14ac:dyDescent="0.15">
      <c r="A12" s="40"/>
      <c r="B12" s="39"/>
      <c r="C12" s="39"/>
      <c r="D12" s="39"/>
      <c r="E12" s="195"/>
      <c r="F12" s="195"/>
      <c r="G12" s="195"/>
      <c r="H12" s="195"/>
      <c r="I12" s="195"/>
      <c r="J12" s="195"/>
      <c r="K12" s="195"/>
      <c r="L12" s="195"/>
      <c r="M12" s="41"/>
    </row>
  </sheetData>
  <mergeCells count="11">
    <mergeCell ref="F6:H6"/>
    <mergeCell ref="E12:L12"/>
    <mergeCell ref="D9:E9"/>
    <mergeCell ref="D10:E10"/>
    <mergeCell ref="A1:M1"/>
    <mergeCell ref="D5:E5"/>
    <mergeCell ref="A2:M2"/>
    <mergeCell ref="B3:C3"/>
    <mergeCell ref="D3:I3"/>
    <mergeCell ref="B4:C4"/>
    <mergeCell ref="D4:I4"/>
  </mergeCells>
  <phoneticPr fontId="6"/>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0"/>
  <sheetViews>
    <sheetView workbookViewId="0">
      <selection activeCell="D9" sqref="D9"/>
    </sheetView>
  </sheetViews>
  <sheetFormatPr defaultRowHeight="12" x14ac:dyDescent="0.15"/>
  <cols>
    <col min="1" max="1" width="28.875" style="31" bestFit="1" customWidth="1"/>
    <col min="2" max="2" width="9" style="50" bestFit="1" customWidth="1"/>
    <col min="3" max="3" width="14.25" style="30" customWidth="1"/>
    <col min="4" max="4" width="14" style="30" customWidth="1"/>
    <col min="5" max="5" width="14" style="7" customWidth="1"/>
    <col min="6" max="6" width="16.375" style="6" bestFit="1" customWidth="1"/>
    <col min="7" max="16384" width="9" style="6"/>
  </cols>
  <sheetData>
    <row r="1" spans="1:6" x14ac:dyDescent="0.15">
      <c r="A1" s="31" t="s">
        <v>846</v>
      </c>
      <c r="B1" s="50" t="s">
        <v>866</v>
      </c>
      <c r="C1" s="31" t="s">
        <v>847</v>
      </c>
      <c r="D1" s="30" t="s">
        <v>850</v>
      </c>
      <c r="F1" s="8" t="s">
        <v>848</v>
      </c>
    </row>
    <row r="2" spans="1:6" x14ac:dyDescent="0.15">
      <c r="A2" s="85" t="s">
        <v>1180</v>
      </c>
      <c r="B2" s="50">
        <v>1</v>
      </c>
      <c r="C2" s="30" t="s">
        <v>1183</v>
      </c>
      <c r="D2" s="30" t="s">
        <v>1191</v>
      </c>
      <c r="F2" s="8" t="s">
        <v>849</v>
      </c>
    </row>
    <row r="3" spans="1:6" x14ac:dyDescent="0.15">
      <c r="A3" s="85" t="s">
        <v>1176</v>
      </c>
      <c r="B3" s="50">
        <v>2</v>
      </c>
      <c r="C3" s="30" t="s">
        <v>1184</v>
      </c>
      <c r="D3" s="30" t="s">
        <v>1192</v>
      </c>
      <c r="F3" s="8" t="s">
        <v>851</v>
      </c>
    </row>
    <row r="4" spans="1:6" x14ac:dyDescent="0.15">
      <c r="A4" s="85" t="s">
        <v>1177</v>
      </c>
      <c r="B4" s="50">
        <v>3</v>
      </c>
      <c r="C4" s="30" t="s">
        <v>1185</v>
      </c>
      <c r="D4" s="30" t="s">
        <v>1193</v>
      </c>
      <c r="F4" s="8"/>
    </row>
    <row r="5" spans="1:6" ht="13.5" x14ac:dyDescent="0.15">
      <c r="A5" s="66" t="s">
        <v>1178</v>
      </c>
      <c r="B5" s="50">
        <v>4</v>
      </c>
      <c r="C5" s="30" t="s">
        <v>1186</v>
      </c>
      <c r="D5" s="30" t="s">
        <v>1194</v>
      </c>
      <c r="F5" s="8" t="s">
        <v>852</v>
      </c>
    </row>
    <row r="6" spans="1:6" x14ac:dyDescent="0.15">
      <c r="A6" s="85" t="s">
        <v>1179</v>
      </c>
      <c r="B6" s="50">
        <v>5</v>
      </c>
      <c r="C6" s="30" t="s">
        <v>1187</v>
      </c>
      <c r="D6" s="30" t="s">
        <v>1190</v>
      </c>
      <c r="F6" s="8" t="s">
        <v>853</v>
      </c>
    </row>
    <row r="7" spans="1:6" x14ac:dyDescent="0.15">
      <c r="A7" s="85" t="s">
        <v>1181</v>
      </c>
      <c r="B7" s="50">
        <v>6</v>
      </c>
      <c r="C7" s="30" t="s">
        <v>1188</v>
      </c>
      <c r="D7" s="30" t="s">
        <v>1192</v>
      </c>
      <c r="F7" s="8" t="s">
        <v>854</v>
      </c>
    </row>
    <row r="8" spans="1:6" x14ac:dyDescent="0.15">
      <c r="A8" s="85" t="s">
        <v>1182</v>
      </c>
      <c r="B8" s="50">
        <v>7</v>
      </c>
      <c r="C8" s="30" t="s">
        <v>1189</v>
      </c>
      <c r="D8" s="30" t="s">
        <v>1195</v>
      </c>
      <c r="F8" s="8" t="s">
        <v>855</v>
      </c>
    </row>
    <row r="9" spans="1:6" x14ac:dyDescent="0.15">
      <c r="F9" s="8" t="s">
        <v>856</v>
      </c>
    </row>
    <row r="10" spans="1:6" x14ac:dyDescent="0.15">
      <c r="F10" s="8" t="s">
        <v>857</v>
      </c>
    </row>
    <row r="31" spans="3:3" x14ac:dyDescent="0.15">
      <c r="C31" s="31"/>
    </row>
    <row r="32" spans="3:3" x14ac:dyDescent="0.15">
      <c r="C32" s="31"/>
    </row>
    <row r="33" spans="3:3" x14ac:dyDescent="0.15">
      <c r="C33" s="31"/>
    </row>
    <row r="34" spans="3:3" x14ac:dyDescent="0.15">
      <c r="C34" s="31"/>
    </row>
    <row r="40" spans="3:3" ht="12.75" customHeight="1" x14ac:dyDescent="0.15"/>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9" sqref="A9"/>
    </sheetView>
  </sheetViews>
  <sheetFormatPr defaultRowHeight="12" x14ac:dyDescent="0.15"/>
  <cols>
    <col min="1" max="1" width="6.5" style="30" customWidth="1"/>
    <col min="2" max="2" width="33.875" style="31" bestFit="1" customWidth="1"/>
    <col min="3" max="3" width="28.25" style="31" bestFit="1" customWidth="1"/>
    <col min="4" max="4" width="21.625" style="31" bestFit="1" customWidth="1"/>
    <col min="5" max="5" width="7.5" style="31" bestFit="1" customWidth="1"/>
    <col min="6" max="16384" width="9" style="31"/>
  </cols>
  <sheetData>
    <row r="1" spans="1:5" x14ac:dyDescent="0.15">
      <c r="A1" s="30" t="s">
        <v>842</v>
      </c>
      <c r="B1" s="31" t="s">
        <v>524</v>
      </c>
      <c r="C1" s="31" t="s">
        <v>525</v>
      </c>
      <c r="D1" s="31" t="s">
        <v>526</v>
      </c>
      <c r="E1" s="31" t="s">
        <v>527</v>
      </c>
    </row>
    <row r="2" spans="1:5" x14ac:dyDescent="0.15">
      <c r="A2" s="30" t="s">
        <v>783</v>
      </c>
      <c r="B2" s="31" t="s">
        <v>528</v>
      </c>
      <c r="C2" s="31" t="s">
        <v>529</v>
      </c>
      <c r="D2" s="31" t="s">
        <v>529</v>
      </c>
      <c r="E2" s="31" t="s">
        <v>530</v>
      </c>
    </row>
    <row r="3" spans="1:5" x14ac:dyDescent="0.15">
      <c r="A3" s="30" t="s">
        <v>784</v>
      </c>
      <c r="B3" s="31" t="s">
        <v>531</v>
      </c>
      <c r="C3" s="31" t="s">
        <v>532</v>
      </c>
      <c r="D3" s="31" t="s">
        <v>532</v>
      </c>
      <c r="E3" s="31" t="s">
        <v>530</v>
      </c>
    </row>
    <row r="4" spans="1:5" x14ac:dyDescent="0.15">
      <c r="A4" s="30" t="s">
        <v>785</v>
      </c>
      <c r="B4" s="31" t="s">
        <v>533</v>
      </c>
      <c r="C4" s="31" t="s">
        <v>534</v>
      </c>
      <c r="D4" s="31" t="s">
        <v>534</v>
      </c>
      <c r="E4" s="31" t="s">
        <v>530</v>
      </c>
    </row>
    <row r="5" spans="1:5" x14ac:dyDescent="0.15">
      <c r="A5" s="30" t="s">
        <v>786</v>
      </c>
      <c r="B5" s="31" t="s">
        <v>535</v>
      </c>
      <c r="C5" s="31" t="s">
        <v>536</v>
      </c>
      <c r="D5" s="31" t="s">
        <v>536</v>
      </c>
      <c r="E5" s="31" t="s">
        <v>530</v>
      </c>
    </row>
    <row r="6" spans="1:5" x14ac:dyDescent="0.15">
      <c r="A6" s="30" t="s">
        <v>787</v>
      </c>
      <c r="B6" s="31" t="s">
        <v>537</v>
      </c>
      <c r="C6" s="31" t="s">
        <v>538</v>
      </c>
      <c r="D6" s="31" t="s">
        <v>538</v>
      </c>
      <c r="E6" s="31" t="s">
        <v>530</v>
      </c>
    </row>
    <row r="7" spans="1:5" x14ac:dyDescent="0.15">
      <c r="A7" s="30" t="s">
        <v>788</v>
      </c>
      <c r="B7" s="31" t="s">
        <v>539</v>
      </c>
      <c r="C7" s="31" t="s">
        <v>540</v>
      </c>
      <c r="D7" s="31" t="s">
        <v>540</v>
      </c>
      <c r="E7" s="31" t="s">
        <v>530</v>
      </c>
    </row>
    <row r="8" spans="1:5" x14ac:dyDescent="0.15">
      <c r="A8" s="30" t="s">
        <v>789</v>
      </c>
      <c r="B8" s="31" t="s">
        <v>541</v>
      </c>
      <c r="C8" s="31" t="s">
        <v>542</v>
      </c>
      <c r="D8" s="31" t="s">
        <v>542</v>
      </c>
      <c r="E8" s="31" t="s">
        <v>530</v>
      </c>
    </row>
    <row r="9" spans="1:5" x14ac:dyDescent="0.15">
      <c r="A9" s="30" t="s">
        <v>790</v>
      </c>
      <c r="B9" s="31" t="s">
        <v>543</v>
      </c>
      <c r="C9" s="31" t="s">
        <v>544</v>
      </c>
      <c r="D9" s="31" t="s">
        <v>544</v>
      </c>
      <c r="E9" s="31" t="s">
        <v>530</v>
      </c>
    </row>
    <row r="10" spans="1:5" x14ac:dyDescent="0.15">
      <c r="A10" s="30" t="s">
        <v>791</v>
      </c>
      <c r="B10" s="31" t="s">
        <v>545</v>
      </c>
      <c r="C10" s="31" t="s">
        <v>546</v>
      </c>
      <c r="D10" s="31" t="s">
        <v>546</v>
      </c>
      <c r="E10" s="31" t="s">
        <v>530</v>
      </c>
    </row>
    <row r="11" spans="1:5" x14ac:dyDescent="0.15">
      <c r="A11" s="30" t="s">
        <v>792</v>
      </c>
      <c r="B11" s="31" t="s">
        <v>547</v>
      </c>
      <c r="C11" s="31" t="s">
        <v>548</v>
      </c>
      <c r="D11" s="31" t="s">
        <v>548</v>
      </c>
      <c r="E11" s="31" t="s">
        <v>530</v>
      </c>
    </row>
    <row r="12" spans="1:5" x14ac:dyDescent="0.15">
      <c r="A12" s="30" t="s">
        <v>793</v>
      </c>
      <c r="B12" s="31" t="s">
        <v>549</v>
      </c>
      <c r="C12" s="31" t="s">
        <v>550</v>
      </c>
      <c r="D12" s="31" t="s">
        <v>550</v>
      </c>
      <c r="E12" s="31" t="s">
        <v>530</v>
      </c>
    </row>
    <row r="13" spans="1:5" x14ac:dyDescent="0.15">
      <c r="A13" s="30" t="s">
        <v>794</v>
      </c>
      <c r="B13" s="31" t="s">
        <v>551</v>
      </c>
      <c r="C13" s="31" t="s">
        <v>552</v>
      </c>
      <c r="D13" s="31" t="s">
        <v>552</v>
      </c>
      <c r="E13" s="31" t="s">
        <v>530</v>
      </c>
    </row>
    <row r="14" spans="1:5" x14ac:dyDescent="0.15">
      <c r="A14" s="30" t="s">
        <v>795</v>
      </c>
      <c r="B14" s="31" t="s">
        <v>553</v>
      </c>
      <c r="C14" s="31" t="s">
        <v>554</v>
      </c>
      <c r="D14" s="31" t="s">
        <v>555</v>
      </c>
      <c r="E14" s="31" t="s">
        <v>530</v>
      </c>
    </row>
    <row r="15" spans="1:5" x14ac:dyDescent="0.15">
      <c r="A15" s="30" t="s">
        <v>796</v>
      </c>
      <c r="B15" s="31" t="s">
        <v>556</v>
      </c>
      <c r="C15" s="31" t="s">
        <v>1131</v>
      </c>
      <c r="D15" s="31" t="s">
        <v>557</v>
      </c>
      <c r="E15" s="31" t="s">
        <v>530</v>
      </c>
    </row>
    <row r="16" spans="1:5" x14ac:dyDescent="0.15">
      <c r="A16" s="30" t="s">
        <v>797</v>
      </c>
      <c r="B16" s="31" t="s">
        <v>558</v>
      </c>
      <c r="C16" s="31" t="s">
        <v>559</v>
      </c>
      <c r="D16" s="31" t="s">
        <v>560</v>
      </c>
      <c r="E16" s="31" t="s">
        <v>530</v>
      </c>
    </row>
    <row r="17" spans="1:5" x14ac:dyDescent="0.15">
      <c r="A17" s="30" t="s">
        <v>798</v>
      </c>
      <c r="B17" s="31" t="s">
        <v>1130</v>
      </c>
      <c r="C17" s="31" t="s">
        <v>561</v>
      </c>
      <c r="D17" s="31" t="s">
        <v>562</v>
      </c>
      <c r="E17" s="31" t="s">
        <v>530</v>
      </c>
    </row>
    <row r="18" spans="1:5" x14ac:dyDescent="0.15">
      <c r="A18" s="30" t="s">
        <v>799</v>
      </c>
      <c r="B18" s="31" t="s">
        <v>563</v>
      </c>
      <c r="C18" s="31" t="s">
        <v>564</v>
      </c>
      <c r="D18" s="31" t="s">
        <v>565</v>
      </c>
      <c r="E18" s="31" t="s">
        <v>530</v>
      </c>
    </row>
    <row r="19" spans="1:5" x14ac:dyDescent="0.15">
      <c r="A19" s="30" t="s">
        <v>800</v>
      </c>
      <c r="B19" s="31" t="s">
        <v>566</v>
      </c>
      <c r="C19" s="31" t="s">
        <v>567</v>
      </c>
      <c r="D19" s="31" t="s">
        <v>568</v>
      </c>
      <c r="E19" s="31" t="s">
        <v>530</v>
      </c>
    </row>
    <row r="20" spans="1:5" x14ac:dyDescent="0.15">
      <c r="A20" s="30" t="s">
        <v>801</v>
      </c>
      <c r="B20" s="31" t="s">
        <v>569</v>
      </c>
      <c r="C20" s="31" t="s">
        <v>570</v>
      </c>
      <c r="D20" s="31" t="s">
        <v>571</v>
      </c>
      <c r="E20" s="31" t="s">
        <v>530</v>
      </c>
    </row>
    <row r="21" spans="1:5" x14ac:dyDescent="0.15">
      <c r="A21" s="30" t="s">
        <v>802</v>
      </c>
      <c r="B21" s="31" t="s">
        <v>572</v>
      </c>
      <c r="C21" s="31" t="s">
        <v>573</v>
      </c>
      <c r="D21" s="31" t="s">
        <v>574</v>
      </c>
      <c r="E21" s="31" t="s">
        <v>530</v>
      </c>
    </row>
    <row r="22" spans="1:5" x14ac:dyDescent="0.15">
      <c r="A22" s="30" t="s">
        <v>803</v>
      </c>
      <c r="B22" s="31" t="s">
        <v>575</v>
      </c>
      <c r="C22" s="31" t="s">
        <v>576</v>
      </c>
      <c r="D22" s="31" t="s">
        <v>555</v>
      </c>
      <c r="E22" s="31" t="s">
        <v>530</v>
      </c>
    </row>
    <row r="23" spans="1:5" x14ac:dyDescent="0.15">
      <c r="A23" s="30" t="s">
        <v>804</v>
      </c>
      <c r="B23" s="31" t="s">
        <v>577</v>
      </c>
      <c r="C23" s="31" t="s">
        <v>578</v>
      </c>
      <c r="D23" s="31" t="s">
        <v>574</v>
      </c>
      <c r="E23" s="31" t="s">
        <v>530</v>
      </c>
    </row>
    <row r="24" spans="1:5" x14ac:dyDescent="0.15">
      <c r="A24" s="30" t="s">
        <v>805</v>
      </c>
      <c r="B24" s="31" t="s">
        <v>843</v>
      </c>
      <c r="C24" s="31" t="s">
        <v>844</v>
      </c>
      <c r="D24" s="31" t="s">
        <v>845</v>
      </c>
      <c r="E24" s="31" t="s">
        <v>530</v>
      </c>
    </row>
    <row r="25" spans="1:5" x14ac:dyDescent="0.15">
      <c r="A25" s="30" t="s">
        <v>806</v>
      </c>
      <c r="B25" s="31" t="s">
        <v>579</v>
      </c>
      <c r="C25" s="31" t="s">
        <v>580</v>
      </c>
      <c r="D25" s="31" t="s">
        <v>565</v>
      </c>
      <c r="E25" s="31" t="s">
        <v>530</v>
      </c>
    </row>
    <row r="26" spans="1:5" x14ac:dyDescent="0.15">
      <c r="A26" s="30" t="s">
        <v>807</v>
      </c>
      <c r="B26" s="31" t="s">
        <v>581</v>
      </c>
      <c r="C26" s="31" t="s">
        <v>582</v>
      </c>
      <c r="D26" s="31" t="s">
        <v>568</v>
      </c>
      <c r="E26" s="31" t="s">
        <v>530</v>
      </c>
    </row>
    <row r="27" spans="1:5" x14ac:dyDescent="0.15">
      <c r="A27" s="30" t="s">
        <v>808</v>
      </c>
      <c r="B27" s="31" t="s">
        <v>583</v>
      </c>
      <c r="C27" s="31" t="s">
        <v>584</v>
      </c>
      <c r="D27" s="31" t="s">
        <v>585</v>
      </c>
      <c r="E27" s="31" t="s">
        <v>530</v>
      </c>
    </row>
    <row r="28" spans="1:5" x14ac:dyDescent="0.15">
      <c r="A28" s="30" t="s">
        <v>809</v>
      </c>
      <c r="B28" s="31" t="s">
        <v>586</v>
      </c>
      <c r="C28" s="31" t="s">
        <v>587</v>
      </c>
      <c r="D28" s="31" t="s">
        <v>588</v>
      </c>
      <c r="E28" s="31" t="s">
        <v>530</v>
      </c>
    </row>
    <row r="29" spans="1:5" x14ac:dyDescent="0.15">
      <c r="A29" s="30" t="s">
        <v>810</v>
      </c>
      <c r="B29" s="31" t="s">
        <v>589</v>
      </c>
      <c r="C29" s="31" t="s">
        <v>590</v>
      </c>
      <c r="D29" s="31" t="s">
        <v>591</v>
      </c>
      <c r="E29" s="31" t="s">
        <v>530</v>
      </c>
    </row>
    <row r="30" spans="1:5" x14ac:dyDescent="0.15">
      <c r="A30" s="30" t="s">
        <v>811</v>
      </c>
      <c r="B30" s="31" t="s">
        <v>589</v>
      </c>
      <c r="C30" s="31" t="s">
        <v>592</v>
      </c>
      <c r="D30" s="31" t="s">
        <v>591</v>
      </c>
      <c r="E30" s="31" t="s">
        <v>530</v>
      </c>
    </row>
    <row r="31" spans="1:5" x14ac:dyDescent="0.15">
      <c r="A31" s="30" t="s">
        <v>812</v>
      </c>
      <c r="B31" s="31" t="s">
        <v>593</v>
      </c>
      <c r="C31" s="31" t="s">
        <v>594</v>
      </c>
      <c r="D31" s="31" t="s">
        <v>595</v>
      </c>
      <c r="E31" s="31" t="s">
        <v>530</v>
      </c>
    </row>
    <row r="32" spans="1:5" x14ac:dyDescent="0.15">
      <c r="A32" s="30" t="s">
        <v>813</v>
      </c>
      <c r="B32" s="31" t="s">
        <v>596</v>
      </c>
      <c r="C32" s="31" t="s">
        <v>597</v>
      </c>
      <c r="D32" s="31" t="s">
        <v>598</v>
      </c>
      <c r="E32" s="31" t="s">
        <v>530</v>
      </c>
    </row>
    <row r="33" spans="1:5" x14ac:dyDescent="0.15">
      <c r="A33" s="30" t="s">
        <v>814</v>
      </c>
      <c r="B33" s="31" t="s">
        <v>599</v>
      </c>
      <c r="C33" s="31" t="s">
        <v>600</v>
      </c>
      <c r="D33" s="31" t="s">
        <v>601</v>
      </c>
      <c r="E33" s="31" t="s">
        <v>530</v>
      </c>
    </row>
    <row r="34" spans="1:5" x14ac:dyDescent="0.15">
      <c r="A34" s="30" t="s">
        <v>815</v>
      </c>
      <c r="B34" s="31" t="s">
        <v>602</v>
      </c>
      <c r="C34" s="31" t="s">
        <v>603</v>
      </c>
      <c r="D34" s="31" t="s">
        <v>604</v>
      </c>
      <c r="E34" s="31" t="s">
        <v>530</v>
      </c>
    </row>
    <row r="35" spans="1:5" x14ac:dyDescent="0.15">
      <c r="A35" s="30" t="s">
        <v>816</v>
      </c>
      <c r="B35" s="31" t="s">
        <v>605</v>
      </c>
      <c r="C35" s="31" t="s">
        <v>606</v>
      </c>
      <c r="D35" s="31" t="s">
        <v>607</v>
      </c>
      <c r="E35" s="31" t="s">
        <v>530</v>
      </c>
    </row>
    <row r="36" spans="1:5" x14ac:dyDescent="0.15">
      <c r="A36" s="30" t="s">
        <v>817</v>
      </c>
      <c r="B36" s="31" t="s">
        <v>608</v>
      </c>
      <c r="C36" s="31" t="s">
        <v>609</v>
      </c>
      <c r="D36" s="31" t="s">
        <v>610</v>
      </c>
      <c r="E36" s="31" t="s">
        <v>530</v>
      </c>
    </row>
    <row r="37" spans="1:5" x14ac:dyDescent="0.15">
      <c r="A37" s="30" t="s">
        <v>818</v>
      </c>
      <c r="B37" s="31" t="s">
        <v>611</v>
      </c>
      <c r="C37" s="31" t="s">
        <v>612</v>
      </c>
      <c r="D37" s="31" t="s">
        <v>613</v>
      </c>
      <c r="E37" s="31" t="s">
        <v>530</v>
      </c>
    </row>
    <row r="38" spans="1:5" x14ac:dyDescent="0.15">
      <c r="A38" s="30" t="s">
        <v>819</v>
      </c>
      <c r="B38" s="31" t="s">
        <v>614</v>
      </c>
      <c r="C38" s="31" t="s">
        <v>615</v>
      </c>
      <c r="D38" s="31" t="s">
        <v>615</v>
      </c>
      <c r="E38" s="31" t="s">
        <v>616</v>
      </c>
    </row>
    <row r="39" spans="1:5" x14ac:dyDescent="0.15">
      <c r="A39" s="30" t="s">
        <v>820</v>
      </c>
      <c r="B39" s="31" t="s">
        <v>617</v>
      </c>
      <c r="C39" s="31" t="s">
        <v>618</v>
      </c>
      <c r="D39" s="31" t="s">
        <v>618</v>
      </c>
      <c r="E39" s="31" t="s">
        <v>616</v>
      </c>
    </row>
    <row r="40" spans="1:5" x14ac:dyDescent="0.15">
      <c r="A40" s="30" t="s">
        <v>821</v>
      </c>
      <c r="B40" s="31" t="s">
        <v>619</v>
      </c>
      <c r="C40" s="31" t="s">
        <v>620</v>
      </c>
      <c r="D40" s="31" t="s">
        <v>620</v>
      </c>
      <c r="E40" s="31" t="s">
        <v>616</v>
      </c>
    </row>
    <row r="41" spans="1:5" x14ac:dyDescent="0.15">
      <c r="A41" s="30" t="s">
        <v>822</v>
      </c>
      <c r="B41" s="31" t="s">
        <v>621</v>
      </c>
      <c r="C41" s="31" t="s">
        <v>622</v>
      </c>
      <c r="D41" s="31" t="s">
        <v>622</v>
      </c>
      <c r="E41" s="31" t="s">
        <v>616</v>
      </c>
    </row>
    <row r="42" spans="1:5" x14ac:dyDescent="0.15">
      <c r="A42" s="30" t="s">
        <v>823</v>
      </c>
      <c r="B42" s="31" t="s">
        <v>623</v>
      </c>
      <c r="C42" s="31" t="s">
        <v>624</v>
      </c>
      <c r="D42" s="31" t="s">
        <v>625</v>
      </c>
      <c r="E42" s="31" t="s">
        <v>616</v>
      </c>
    </row>
    <row r="43" spans="1:5" x14ac:dyDescent="0.15">
      <c r="A43" s="30" t="s">
        <v>824</v>
      </c>
      <c r="B43" s="31" t="s">
        <v>626</v>
      </c>
      <c r="C43" s="31" t="s">
        <v>627</v>
      </c>
      <c r="D43" s="31" t="s">
        <v>628</v>
      </c>
      <c r="E43" s="31" t="s">
        <v>616</v>
      </c>
    </row>
    <row r="44" spans="1:5" x14ac:dyDescent="0.15">
      <c r="A44" s="30" t="s">
        <v>825</v>
      </c>
      <c r="B44" s="31" t="s">
        <v>629</v>
      </c>
      <c r="C44" s="31" t="s">
        <v>630</v>
      </c>
      <c r="D44" s="31" t="s">
        <v>631</v>
      </c>
      <c r="E44" s="31" t="s">
        <v>616</v>
      </c>
    </row>
    <row r="45" spans="1:5" x14ac:dyDescent="0.15">
      <c r="A45" s="30" t="s">
        <v>826</v>
      </c>
      <c r="B45" s="31" t="s">
        <v>632</v>
      </c>
      <c r="C45" s="31" t="s">
        <v>633</v>
      </c>
      <c r="D45" s="31" t="s">
        <v>634</v>
      </c>
      <c r="E45" s="31" t="s">
        <v>616</v>
      </c>
    </row>
    <row r="46" spans="1:5" x14ac:dyDescent="0.15">
      <c r="A46" s="30" t="s">
        <v>827</v>
      </c>
      <c r="B46" s="31" t="s">
        <v>635</v>
      </c>
      <c r="C46" s="31" t="s">
        <v>636</v>
      </c>
      <c r="D46" s="31" t="s">
        <v>637</v>
      </c>
      <c r="E46" s="31" t="s">
        <v>616</v>
      </c>
    </row>
    <row r="47" spans="1:5" x14ac:dyDescent="0.15">
      <c r="A47" s="30" t="s">
        <v>828</v>
      </c>
      <c r="B47" s="31" t="s">
        <v>638</v>
      </c>
      <c r="C47" s="31" t="s">
        <v>639</v>
      </c>
      <c r="D47" s="31" t="s">
        <v>640</v>
      </c>
      <c r="E47" s="31" t="s">
        <v>616</v>
      </c>
    </row>
    <row r="48" spans="1:5" x14ac:dyDescent="0.15">
      <c r="A48" s="30" t="s">
        <v>829</v>
      </c>
      <c r="B48" s="31" t="s">
        <v>641</v>
      </c>
      <c r="C48" s="31" t="s">
        <v>642</v>
      </c>
      <c r="D48" s="31" t="s">
        <v>643</v>
      </c>
      <c r="E48" s="31" t="s">
        <v>616</v>
      </c>
    </row>
    <row r="49" spans="1:5" x14ac:dyDescent="0.15">
      <c r="A49" s="30" t="s">
        <v>830</v>
      </c>
      <c r="B49" s="31" t="s">
        <v>644</v>
      </c>
      <c r="C49" s="31" t="s">
        <v>645</v>
      </c>
      <c r="D49" s="31" t="s">
        <v>646</v>
      </c>
      <c r="E49" s="31" t="s">
        <v>616</v>
      </c>
    </row>
    <row r="50" spans="1:5" x14ac:dyDescent="0.15">
      <c r="A50" s="30" t="s">
        <v>831</v>
      </c>
      <c r="B50" s="31" t="s">
        <v>647</v>
      </c>
      <c r="C50" s="31" t="s">
        <v>648</v>
      </c>
      <c r="D50" s="31" t="s">
        <v>649</v>
      </c>
      <c r="E50" s="31" t="s">
        <v>616</v>
      </c>
    </row>
    <row r="51" spans="1:5" x14ac:dyDescent="0.15">
      <c r="A51" s="30" t="s">
        <v>832</v>
      </c>
      <c r="B51" s="31" t="s">
        <v>650</v>
      </c>
      <c r="C51" s="31" t="s">
        <v>651</v>
      </c>
      <c r="D51" s="31" t="s">
        <v>652</v>
      </c>
      <c r="E51" s="31" t="s">
        <v>616</v>
      </c>
    </row>
    <row r="52" spans="1:5" x14ac:dyDescent="0.15">
      <c r="A52" s="30" t="s">
        <v>833</v>
      </c>
      <c r="B52" s="31" t="s">
        <v>653</v>
      </c>
      <c r="C52" s="31" t="s">
        <v>654</v>
      </c>
      <c r="D52" s="31" t="s">
        <v>655</v>
      </c>
      <c r="E52" s="31" t="s">
        <v>616</v>
      </c>
    </row>
    <row r="53" spans="1:5" x14ac:dyDescent="0.15">
      <c r="A53" s="30" t="s">
        <v>834</v>
      </c>
      <c r="B53" s="31" t="s">
        <v>656</v>
      </c>
      <c r="C53" s="31" t="s">
        <v>657</v>
      </c>
      <c r="D53" s="31" t="s">
        <v>658</v>
      </c>
      <c r="E53" s="31" t="s">
        <v>616</v>
      </c>
    </row>
    <row r="54" spans="1:5" x14ac:dyDescent="0.15">
      <c r="A54" s="30" t="s">
        <v>835</v>
      </c>
      <c r="B54" s="31" t="s">
        <v>659</v>
      </c>
      <c r="C54" s="31" t="s">
        <v>660</v>
      </c>
      <c r="D54" s="31" t="s">
        <v>661</v>
      </c>
      <c r="E54" s="31" t="s">
        <v>616</v>
      </c>
    </row>
    <row r="55" spans="1:5" x14ac:dyDescent="0.15">
      <c r="A55" s="30" t="s">
        <v>836</v>
      </c>
      <c r="B55" s="31" t="s">
        <v>662</v>
      </c>
      <c r="C55" s="31" t="s">
        <v>663</v>
      </c>
      <c r="D55" s="31" t="s">
        <v>664</v>
      </c>
      <c r="E55" s="31" t="s">
        <v>616</v>
      </c>
    </row>
    <row r="56" spans="1:5" x14ac:dyDescent="0.15">
      <c r="A56" s="30" t="s">
        <v>837</v>
      </c>
      <c r="B56" s="31" t="s">
        <v>665</v>
      </c>
      <c r="C56" s="31" t="s">
        <v>666</v>
      </c>
      <c r="D56" s="31" t="s">
        <v>667</v>
      </c>
      <c r="E56" s="31" t="s">
        <v>616</v>
      </c>
    </row>
    <row r="57" spans="1:5" x14ac:dyDescent="0.15">
      <c r="A57" s="30" t="s">
        <v>838</v>
      </c>
      <c r="B57" s="31" t="s">
        <v>668</v>
      </c>
      <c r="C57" s="31" t="s">
        <v>669</v>
      </c>
      <c r="D57" s="31" t="s">
        <v>670</v>
      </c>
      <c r="E57" s="31" t="s">
        <v>616</v>
      </c>
    </row>
    <row r="58" spans="1:5" x14ac:dyDescent="0.15">
      <c r="A58" s="30" t="s">
        <v>839</v>
      </c>
      <c r="B58" s="31" t="s">
        <v>671</v>
      </c>
      <c r="C58" s="31" t="s">
        <v>672</v>
      </c>
      <c r="D58" s="31" t="s">
        <v>673</v>
      </c>
      <c r="E58" s="31" t="s">
        <v>616</v>
      </c>
    </row>
    <row r="59" spans="1:5" x14ac:dyDescent="0.15">
      <c r="A59" s="30" t="s">
        <v>840</v>
      </c>
      <c r="B59" s="31" t="s">
        <v>674</v>
      </c>
      <c r="C59" s="31" t="s">
        <v>675</v>
      </c>
      <c r="D59" s="31" t="s">
        <v>676</v>
      </c>
      <c r="E59" s="31" t="s">
        <v>616</v>
      </c>
    </row>
    <row r="60" spans="1:5" x14ac:dyDescent="0.15">
      <c r="A60" s="30" t="s">
        <v>841</v>
      </c>
      <c r="B60" s="31" t="s">
        <v>677</v>
      </c>
      <c r="C60" s="31" t="s">
        <v>678</v>
      </c>
      <c r="D60" s="31" t="s">
        <v>677</v>
      </c>
      <c r="E60" s="31" t="s">
        <v>616</v>
      </c>
    </row>
    <row r="61" spans="1:5" x14ac:dyDescent="0.15">
      <c r="A61" s="30">
        <v>101</v>
      </c>
      <c r="B61" s="31" t="s">
        <v>679</v>
      </c>
      <c r="C61" s="31" t="s">
        <v>680</v>
      </c>
      <c r="D61" s="31" t="s">
        <v>681</v>
      </c>
      <c r="E61" s="31" t="s">
        <v>530</v>
      </c>
    </row>
    <row r="62" spans="1:5" x14ac:dyDescent="0.15">
      <c r="A62" s="30">
        <v>102</v>
      </c>
      <c r="B62" s="31" t="s">
        <v>682</v>
      </c>
      <c r="C62" s="31" t="s">
        <v>683</v>
      </c>
      <c r="D62" s="31" t="s">
        <v>684</v>
      </c>
      <c r="E62" s="31" t="s">
        <v>530</v>
      </c>
    </row>
    <row r="63" spans="1:5" x14ac:dyDescent="0.15">
      <c r="A63" s="30">
        <v>103</v>
      </c>
      <c r="B63" s="31" t="s">
        <v>685</v>
      </c>
      <c r="C63" s="31" t="s">
        <v>686</v>
      </c>
      <c r="D63" s="31" t="s">
        <v>687</v>
      </c>
      <c r="E63" s="31" t="s">
        <v>530</v>
      </c>
    </row>
    <row r="64" spans="1:5" x14ac:dyDescent="0.15">
      <c r="A64" s="30">
        <v>104</v>
      </c>
      <c r="B64" s="31" t="s">
        <v>688</v>
      </c>
      <c r="C64" s="31" t="s">
        <v>689</v>
      </c>
      <c r="D64" s="31" t="s">
        <v>690</v>
      </c>
      <c r="E64" s="31" t="s">
        <v>530</v>
      </c>
    </row>
    <row r="65" spans="1:5" x14ac:dyDescent="0.15">
      <c r="A65" s="30">
        <v>105</v>
      </c>
      <c r="B65" s="31" t="s">
        <v>691</v>
      </c>
      <c r="C65" s="31" t="s">
        <v>692</v>
      </c>
      <c r="D65" s="31" t="s">
        <v>693</v>
      </c>
      <c r="E65" s="31" t="s">
        <v>530</v>
      </c>
    </row>
    <row r="66" spans="1:5" x14ac:dyDescent="0.15">
      <c r="A66" s="30">
        <v>106</v>
      </c>
      <c r="B66" s="31" t="s">
        <v>694</v>
      </c>
      <c r="C66" s="31" t="s">
        <v>695</v>
      </c>
      <c r="D66" s="31" t="s">
        <v>695</v>
      </c>
      <c r="E66" s="31" t="s">
        <v>530</v>
      </c>
    </row>
    <row r="67" spans="1:5" x14ac:dyDescent="0.15">
      <c r="A67" s="30">
        <v>107</v>
      </c>
      <c r="B67" s="31" t="s">
        <v>696</v>
      </c>
      <c r="C67" s="31" t="s">
        <v>697</v>
      </c>
      <c r="D67" s="31" t="s">
        <v>697</v>
      </c>
      <c r="E67" s="31" t="s">
        <v>530</v>
      </c>
    </row>
    <row r="68" spans="1:5" x14ac:dyDescent="0.15">
      <c r="A68" s="30">
        <v>151</v>
      </c>
      <c r="B68" s="31" t="s">
        <v>698</v>
      </c>
      <c r="C68" s="31" t="s">
        <v>699</v>
      </c>
      <c r="D68" s="31" t="s">
        <v>700</v>
      </c>
      <c r="E68" s="31" t="s">
        <v>530</v>
      </c>
    </row>
    <row r="69" spans="1:5" x14ac:dyDescent="0.15">
      <c r="A69" s="30">
        <v>152</v>
      </c>
      <c r="B69" s="31" t="s">
        <v>701</v>
      </c>
      <c r="C69" s="31" t="s">
        <v>702</v>
      </c>
      <c r="D69" s="31" t="s">
        <v>703</v>
      </c>
      <c r="E69" s="31" t="s">
        <v>530</v>
      </c>
    </row>
    <row r="70" spans="1:5" x14ac:dyDescent="0.15">
      <c r="A70" s="30">
        <v>153</v>
      </c>
      <c r="B70" s="31" t="s">
        <v>704</v>
      </c>
      <c r="C70" s="31" t="s">
        <v>705</v>
      </c>
      <c r="D70" s="31" t="s">
        <v>706</v>
      </c>
      <c r="E70" s="31" t="s">
        <v>530</v>
      </c>
    </row>
    <row r="71" spans="1:5" x14ac:dyDescent="0.15">
      <c r="A71" s="30">
        <v>154</v>
      </c>
      <c r="B71" s="31" t="s">
        <v>707</v>
      </c>
      <c r="C71" s="31" t="s">
        <v>708</v>
      </c>
      <c r="D71" s="31" t="s">
        <v>709</v>
      </c>
      <c r="E71" s="31" t="s">
        <v>530</v>
      </c>
    </row>
    <row r="72" spans="1:5" x14ac:dyDescent="0.15">
      <c r="A72" s="30">
        <v>155</v>
      </c>
      <c r="B72" s="31" t="s">
        <v>710</v>
      </c>
      <c r="C72" s="31" t="s">
        <v>711</v>
      </c>
      <c r="D72" s="31" t="s">
        <v>712</v>
      </c>
      <c r="E72" s="31" t="s">
        <v>530</v>
      </c>
    </row>
    <row r="73" spans="1:5" x14ac:dyDescent="0.15">
      <c r="A73" s="30">
        <v>156</v>
      </c>
      <c r="B73" s="31" t="s">
        <v>713</v>
      </c>
      <c r="C73" s="31" t="s">
        <v>714</v>
      </c>
      <c r="D73" s="31" t="s">
        <v>715</v>
      </c>
      <c r="E73" s="31" t="s">
        <v>530</v>
      </c>
    </row>
    <row r="74" spans="1:5" x14ac:dyDescent="0.15">
      <c r="A74" s="30">
        <v>161</v>
      </c>
      <c r="B74" s="31" t="s">
        <v>716</v>
      </c>
      <c r="C74" s="31" t="s">
        <v>717</v>
      </c>
      <c r="D74" s="31" t="s">
        <v>718</v>
      </c>
      <c r="E74" s="31" t="s">
        <v>530</v>
      </c>
    </row>
    <row r="75" spans="1:5" x14ac:dyDescent="0.15">
      <c r="A75" s="30">
        <v>162</v>
      </c>
      <c r="B75" s="31" t="s">
        <v>719</v>
      </c>
      <c r="C75" s="31" t="s">
        <v>720</v>
      </c>
      <c r="D75" s="31" t="s">
        <v>721</v>
      </c>
      <c r="E75" s="31" t="s">
        <v>530</v>
      </c>
    </row>
    <row r="76" spans="1:5" x14ac:dyDescent="0.15">
      <c r="A76" s="30">
        <v>163</v>
      </c>
      <c r="B76" s="31" t="s">
        <v>722</v>
      </c>
      <c r="C76" s="31" t="s">
        <v>723</v>
      </c>
      <c r="D76" s="31" t="s">
        <v>724</v>
      </c>
      <c r="E76" s="31" t="s">
        <v>530</v>
      </c>
    </row>
    <row r="77" spans="1:5" x14ac:dyDescent="0.15">
      <c r="A77" s="30">
        <v>164</v>
      </c>
      <c r="B77" s="31" t="s">
        <v>725</v>
      </c>
      <c r="C77" s="31" t="s">
        <v>726</v>
      </c>
      <c r="D77" s="31" t="s">
        <v>727</v>
      </c>
      <c r="E77" s="31" t="s">
        <v>530</v>
      </c>
    </row>
    <row r="78" spans="1:5" x14ac:dyDescent="0.15">
      <c r="A78" s="30">
        <v>165</v>
      </c>
      <c r="B78" s="31" t="s">
        <v>728</v>
      </c>
      <c r="C78" s="31" t="s">
        <v>729</v>
      </c>
      <c r="D78" s="31" t="s">
        <v>730</v>
      </c>
      <c r="E78" s="31" t="s">
        <v>530</v>
      </c>
    </row>
    <row r="79" spans="1:5" x14ac:dyDescent="0.15">
      <c r="A79" s="30">
        <v>171</v>
      </c>
      <c r="B79" s="31" t="s">
        <v>731</v>
      </c>
      <c r="C79" s="31" t="s">
        <v>732</v>
      </c>
      <c r="D79" s="31" t="s">
        <v>733</v>
      </c>
      <c r="E79" s="31" t="s">
        <v>530</v>
      </c>
    </row>
    <row r="80" spans="1:5" x14ac:dyDescent="0.15">
      <c r="A80" s="30">
        <v>172</v>
      </c>
      <c r="B80" s="31" t="s">
        <v>734</v>
      </c>
      <c r="C80" s="31" t="s">
        <v>735</v>
      </c>
      <c r="D80" s="31" t="s">
        <v>735</v>
      </c>
      <c r="E80" s="31" t="s">
        <v>530</v>
      </c>
    </row>
    <row r="81" spans="1:5" x14ac:dyDescent="0.15">
      <c r="A81" s="30">
        <v>201</v>
      </c>
      <c r="B81" s="31" t="s">
        <v>736</v>
      </c>
      <c r="C81" s="31" t="s">
        <v>737</v>
      </c>
      <c r="D81" s="31" t="s">
        <v>738</v>
      </c>
      <c r="E81" s="31" t="s">
        <v>739</v>
      </c>
    </row>
    <row r="82" spans="1:5" x14ac:dyDescent="0.15">
      <c r="A82" s="30">
        <v>202</v>
      </c>
      <c r="B82" s="31" t="s">
        <v>740</v>
      </c>
      <c r="C82" s="31" t="s">
        <v>741</v>
      </c>
      <c r="D82" s="31" t="s">
        <v>742</v>
      </c>
      <c r="E82" s="31" t="s">
        <v>739</v>
      </c>
    </row>
    <row r="83" spans="1:5" x14ac:dyDescent="0.15">
      <c r="A83" s="30">
        <v>203</v>
      </c>
      <c r="B83" s="31" t="s">
        <v>743</v>
      </c>
      <c r="C83" s="31" t="s">
        <v>744</v>
      </c>
      <c r="D83" s="31" t="s">
        <v>745</v>
      </c>
      <c r="E83" s="31" t="s">
        <v>739</v>
      </c>
    </row>
    <row r="84" spans="1:5" x14ac:dyDescent="0.15">
      <c r="A84" s="30">
        <v>206</v>
      </c>
      <c r="B84" s="31" t="s">
        <v>746</v>
      </c>
      <c r="C84" s="31" t="s">
        <v>747</v>
      </c>
      <c r="D84" s="31" t="s">
        <v>748</v>
      </c>
      <c r="E84" s="31" t="s">
        <v>739</v>
      </c>
    </row>
    <row r="85" spans="1:5" x14ac:dyDescent="0.15">
      <c r="A85" s="30">
        <v>207</v>
      </c>
      <c r="B85" s="31" t="s">
        <v>749</v>
      </c>
      <c r="C85" s="31" t="s">
        <v>750</v>
      </c>
      <c r="D85" s="31" t="s">
        <v>751</v>
      </c>
      <c r="E85" s="31" t="s">
        <v>739</v>
      </c>
    </row>
    <row r="86" spans="1:5" x14ac:dyDescent="0.15">
      <c r="A86" s="30">
        <v>208</v>
      </c>
      <c r="B86" s="31" t="s">
        <v>752</v>
      </c>
      <c r="C86" s="31" t="s">
        <v>753</v>
      </c>
      <c r="D86" s="31" t="s">
        <v>748</v>
      </c>
      <c r="E86" s="31" t="s">
        <v>739</v>
      </c>
    </row>
    <row r="87" spans="1:5" x14ac:dyDescent="0.15">
      <c r="A87" s="30">
        <v>209</v>
      </c>
      <c r="B87" s="31" t="s">
        <v>754</v>
      </c>
      <c r="C87" s="31" t="s">
        <v>755</v>
      </c>
      <c r="D87" s="31" t="s">
        <v>751</v>
      </c>
      <c r="E87" s="31" t="s">
        <v>739</v>
      </c>
    </row>
    <row r="88" spans="1:5" x14ac:dyDescent="0.15">
      <c r="A88" s="30">
        <v>210</v>
      </c>
      <c r="B88" s="31" t="s">
        <v>756</v>
      </c>
      <c r="C88" s="31" t="s">
        <v>757</v>
      </c>
      <c r="D88" s="31" t="s">
        <v>758</v>
      </c>
      <c r="E88" s="31" t="s">
        <v>739</v>
      </c>
    </row>
    <row r="89" spans="1:5" x14ac:dyDescent="0.15">
      <c r="A89" s="30">
        <v>211</v>
      </c>
      <c r="B89" s="31" t="s">
        <v>759</v>
      </c>
      <c r="C89" s="31" t="s">
        <v>760</v>
      </c>
      <c r="D89" s="31" t="s">
        <v>761</v>
      </c>
      <c r="E89" s="31" t="s">
        <v>739</v>
      </c>
    </row>
    <row r="90" spans="1:5" x14ac:dyDescent="0.15">
      <c r="A90" s="30">
        <v>212</v>
      </c>
      <c r="B90" s="31" t="s">
        <v>762</v>
      </c>
      <c r="C90" s="31" t="s">
        <v>763</v>
      </c>
      <c r="D90" s="31" t="s">
        <v>761</v>
      </c>
      <c r="E90" s="31" t="s">
        <v>739</v>
      </c>
    </row>
    <row r="91" spans="1:5" x14ac:dyDescent="0.15">
      <c r="A91" s="30">
        <v>213</v>
      </c>
      <c r="B91" s="31" t="s">
        <v>764</v>
      </c>
      <c r="C91" s="31" t="s">
        <v>765</v>
      </c>
      <c r="D91" s="31" t="s">
        <v>766</v>
      </c>
      <c r="E91" s="31" t="s">
        <v>739</v>
      </c>
    </row>
    <row r="92" spans="1:5" x14ac:dyDescent="0.15">
      <c r="A92" s="30">
        <v>214</v>
      </c>
      <c r="B92" s="31" t="s">
        <v>764</v>
      </c>
      <c r="C92" s="31" t="s">
        <v>767</v>
      </c>
      <c r="D92" s="31" t="s">
        <v>766</v>
      </c>
      <c r="E92" s="31" t="s">
        <v>739</v>
      </c>
    </row>
    <row r="93" spans="1:5" x14ac:dyDescent="0.15">
      <c r="A93" s="30">
        <v>221</v>
      </c>
      <c r="B93" s="31" t="s">
        <v>768</v>
      </c>
      <c r="C93" s="31" t="s">
        <v>769</v>
      </c>
      <c r="D93" s="31" t="s">
        <v>738</v>
      </c>
      <c r="E93" s="31" t="s">
        <v>739</v>
      </c>
    </row>
    <row r="94" spans="1:5" x14ac:dyDescent="0.15">
      <c r="A94" s="30">
        <v>601</v>
      </c>
      <c r="B94" s="31" t="s">
        <v>770</v>
      </c>
      <c r="C94" s="31" t="s">
        <v>771</v>
      </c>
      <c r="D94" s="31" t="s">
        <v>771</v>
      </c>
      <c r="E94" s="31" t="s">
        <v>530</v>
      </c>
    </row>
    <row r="95" spans="1:5" x14ac:dyDescent="0.15">
      <c r="A95" s="30">
        <v>602</v>
      </c>
      <c r="B95" s="31" t="s">
        <v>772</v>
      </c>
      <c r="C95" s="31" t="s">
        <v>773</v>
      </c>
      <c r="D95" s="31" t="s">
        <v>773</v>
      </c>
      <c r="E95" s="31" t="s">
        <v>530</v>
      </c>
    </row>
    <row r="96" spans="1:5" x14ac:dyDescent="0.15">
      <c r="A96" s="30">
        <v>603</v>
      </c>
      <c r="B96" s="31" t="s">
        <v>774</v>
      </c>
      <c r="C96" s="31" t="s">
        <v>775</v>
      </c>
      <c r="D96" s="31" t="s">
        <v>775</v>
      </c>
      <c r="E96" s="31" t="s">
        <v>530</v>
      </c>
    </row>
    <row r="97" spans="1:5" x14ac:dyDescent="0.15">
      <c r="A97" s="30">
        <v>604</v>
      </c>
      <c r="B97" s="31" t="s">
        <v>776</v>
      </c>
      <c r="C97" s="31" t="s">
        <v>777</v>
      </c>
      <c r="D97" s="31" t="s">
        <v>777</v>
      </c>
      <c r="E97" s="31" t="s">
        <v>530</v>
      </c>
    </row>
    <row r="98" spans="1:5" x14ac:dyDescent="0.15">
      <c r="A98" s="30">
        <v>605</v>
      </c>
      <c r="B98" s="31" t="s">
        <v>778</v>
      </c>
      <c r="C98" s="31" t="s">
        <v>779</v>
      </c>
      <c r="D98" s="31" t="s">
        <v>779</v>
      </c>
      <c r="E98" s="31" t="s">
        <v>530</v>
      </c>
    </row>
    <row r="99" spans="1:5" x14ac:dyDescent="0.15">
      <c r="A99" s="30">
        <v>606</v>
      </c>
      <c r="B99" s="31" t="s">
        <v>780</v>
      </c>
      <c r="C99" s="31" t="s">
        <v>781</v>
      </c>
      <c r="D99" s="31" t="s">
        <v>782</v>
      </c>
      <c r="E99" s="31" t="s">
        <v>530</v>
      </c>
    </row>
  </sheetData>
  <sheetProtection password="8E07" sheet="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52"/>
  <sheetViews>
    <sheetView topLeftCell="A241" workbookViewId="0">
      <selection activeCell="E9" sqref="E9"/>
    </sheetView>
  </sheetViews>
  <sheetFormatPr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20</v>
      </c>
      <c r="B1" s="1" t="s">
        <v>21</v>
      </c>
      <c r="C1" s="2" t="s">
        <v>19</v>
      </c>
    </row>
    <row r="2" spans="1:3" x14ac:dyDescent="0.15">
      <c r="A2" s="1" t="s">
        <v>26</v>
      </c>
      <c r="B2" s="1" t="s">
        <v>27</v>
      </c>
      <c r="C2" s="2" t="s">
        <v>25</v>
      </c>
    </row>
    <row r="3" spans="1:3" x14ac:dyDescent="0.15">
      <c r="A3" s="1" t="s">
        <v>74</v>
      </c>
      <c r="B3" s="1" t="s">
        <v>75</v>
      </c>
      <c r="C3" s="2" t="s">
        <v>73</v>
      </c>
    </row>
    <row r="4" spans="1:3" x14ac:dyDescent="0.15">
      <c r="A4" s="1" t="s">
        <v>23</v>
      </c>
      <c r="B4" s="1" t="s">
        <v>24</v>
      </c>
      <c r="C4" s="2" t="s">
        <v>22</v>
      </c>
    </row>
    <row r="5" spans="1:3" x14ac:dyDescent="0.15">
      <c r="A5" s="1" t="s">
        <v>35</v>
      </c>
      <c r="B5" s="1" t="s">
        <v>36</v>
      </c>
      <c r="C5" s="2" t="s">
        <v>34</v>
      </c>
    </row>
    <row r="6" spans="1:3" x14ac:dyDescent="0.15">
      <c r="A6" s="1" t="s">
        <v>38</v>
      </c>
      <c r="B6" s="1" t="s">
        <v>39</v>
      </c>
      <c r="C6" s="2" t="s">
        <v>37</v>
      </c>
    </row>
    <row r="7" spans="1:3" x14ac:dyDescent="0.15">
      <c r="A7" s="1" t="s">
        <v>50</v>
      </c>
      <c r="B7" s="1" t="s">
        <v>51</v>
      </c>
      <c r="C7" s="2" t="s">
        <v>49</v>
      </c>
    </row>
    <row r="8" spans="1:3" x14ac:dyDescent="0.15">
      <c r="A8" s="1" t="s">
        <v>29</v>
      </c>
      <c r="B8" s="1" t="s">
        <v>30</v>
      </c>
      <c r="C8" s="2" t="s">
        <v>28</v>
      </c>
    </row>
    <row r="9" spans="1:3" x14ac:dyDescent="0.15">
      <c r="A9" s="1" t="s">
        <v>44</v>
      </c>
      <c r="B9" s="1" t="s">
        <v>45</v>
      </c>
      <c r="C9" s="2" t="s">
        <v>43</v>
      </c>
    </row>
    <row r="10" spans="1:3" x14ac:dyDescent="0.15">
      <c r="A10" s="1" t="s">
        <v>47</v>
      </c>
      <c r="B10" s="1" t="s">
        <v>48</v>
      </c>
      <c r="C10" s="2" t="s">
        <v>46</v>
      </c>
    </row>
    <row r="11" spans="1:3" x14ac:dyDescent="0.15">
      <c r="A11" s="1" t="s">
        <v>56</v>
      </c>
      <c r="B11" s="1" t="s">
        <v>57</v>
      </c>
      <c r="C11" s="2" t="s">
        <v>55</v>
      </c>
    </row>
    <row r="12" spans="1:3" x14ac:dyDescent="0.15">
      <c r="A12" s="1" t="s">
        <v>41</v>
      </c>
      <c r="B12" s="1" t="s">
        <v>42</v>
      </c>
      <c r="C12" s="2" t="s">
        <v>40</v>
      </c>
    </row>
    <row r="13" spans="1:3" x14ac:dyDescent="0.15">
      <c r="A13" s="1" t="s">
        <v>65</v>
      </c>
      <c r="B13" s="1" t="s">
        <v>66</v>
      </c>
      <c r="C13" s="2" t="s">
        <v>64</v>
      </c>
    </row>
    <row r="14" spans="1:3" x14ac:dyDescent="0.15">
      <c r="A14" s="1" t="s">
        <v>92</v>
      </c>
      <c r="B14" s="1" t="s">
        <v>93</v>
      </c>
      <c r="C14" s="2" t="s">
        <v>91</v>
      </c>
    </row>
    <row r="15" spans="1:3" x14ac:dyDescent="0.15">
      <c r="A15" s="1" t="s">
        <v>59</v>
      </c>
      <c r="B15" s="1" t="s">
        <v>60</v>
      </c>
      <c r="C15" s="2" t="s">
        <v>58</v>
      </c>
    </row>
    <row r="16" spans="1:3" x14ac:dyDescent="0.15">
      <c r="A16" s="1" t="s">
        <v>71</v>
      </c>
      <c r="B16" s="1" t="s">
        <v>72</v>
      </c>
      <c r="C16" s="2" t="s">
        <v>70</v>
      </c>
    </row>
    <row r="17" spans="1:3" x14ac:dyDescent="0.15">
      <c r="A17" s="1" t="s">
        <v>62</v>
      </c>
      <c r="B17" s="1" t="s">
        <v>63</v>
      </c>
      <c r="C17" s="2" t="s">
        <v>61</v>
      </c>
    </row>
    <row r="18" spans="1:3" x14ac:dyDescent="0.15">
      <c r="A18" s="1" t="s">
        <v>80</v>
      </c>
      <c r="B18" s="1" t="s">
        <v>81</v>
      </c>
      <c r="C18" s="2" t="s">
        <v>79</v>
      </c>
    </row>
    <row r="19" spans="1:3" x14ac:dyDescent="0.15">
      <c r="A19" s="1" t="s">
        <v>83</v>
      </c>
      <c r="B19" s="1" t="s">
        <v>84</v>
      </c>
      <c r="C19" s="2" t="s">
        <v>82</v>
      </c>
    </row>
    <row r="20" spans="1:3" x14ac:dyDescent="0.15">
      <c r="A20" s="1" t="s">
        <v>86</v>
      </c>
      <c r="B20" s="1" t="s">
        <v>87</v>
      </c>
      <c r="C20" s="2" t="s">
        <v>85</v>
      </c>
    </row>
    <row r="21" spans="1:3" x14ac:dyDescent="0.15">
      <c r="A21" s="1" t="s">
        <v>89</v>
      </c>
      <c r="B21" s="1" t="s">
        <v>90</v>
      </c>
      <c r="C21" s="2" t="s">
        <v>88</v>
      </c>
    </row>
    <row r="22" spans="1:3" x14ac:dyDescent="0.15">
      <c r="A22" s="1" t="s">
        <v>68</v>
      </c>
      <c r="B22" s="1" t="s">
        <v>69</v>
      </c>
      <c r="C22" s="2" t="s">
        <v>67</v>
      </c>
    </row>
    <row r="23" spans="1:3" ht="11.25" customHeight="1" x14ac:dyDescent="0.15">
      <c r="A23" s="1" t="s">
        <v>53</v>
      </c>
      <c r="B23" s="1" t="s">
        <v>54</v>
      </c>
      <c r="C23" s="2" t="s">
        <v>52</v>
      </c>
    </row>
    <row r="24" spans="1:3" x14ac:dyDescent="0.15">
      <c r="A24" s="1" t="s">
        <v>78</v>
      </c>
      <c r="B24" s="1" t="s">
        <v>77</v>
      </c>
      <c r="C24" s="2" t="s">
        <v>76</v>
      </c>
    </row>
    <row r="25" spans="1:3" x14ac:dyDescent="0.15">
      <c r="A25" s="1" t="s">
        <v>32</v>
      </c>
      <c r="B25" s="1" t="s">
        <v>33</v>
      </c>
      <c r="C25" s="2" t="s">
        <v>31</v>
      </c>
    </row>
    <row r="26" spans="1:3" x14ac:dyDescent="0.15">
      <c r="A26" s="1" t="s">
        <v>918</v>
      </c>
      <c r="B26" s="1" t="s">
        <v>921</v>
      </c>
      <c r="C26" s="2" t="s">
        <v>916</v>
      </c>
    </row>
    <row r="27" spans="1:3" x14ac:dyDescent="0.15">
      <c r="A27" s="1" t="s">
        <v>919</v>
      </c>
      <c r="B27" s="1" t="s">
        <v>920</v>
      </c>
      <c r="C27" s="2" t="s">
        <v>917</v>
      </c>
    </row>
    <row r="28" spans="1:3" x14ac:dyDescent="0.15">
      <c r="A28" s="1" t="s">
        <v>231</v>
      </c>
      <c r="B28" s="1" t="s">
        <v>232</v>
      </c>
      <c r="C28" s="2" t="s">
        <v>230</v>
      </c>
    </row>
    <row r="29" spans="1:3" x14ac:dyDescent="0.15">
      <c r="A29" s="1" t="s">
        <v>100</v>
      </c>
      <c r="B29" s="1" t="s">
        <v>101</v>
      </c>
      <c r="C29" s="2" t="s">
        <v>99</v>
      </c>
    </row>
    <row r="30" spans="1:3" x14ac:dyDescent="0.15">
      <c r="A30" s="1" t="s">
        <v>103</v>
      </c>
      <c r="B30" s="1" t="s">
        <v>104</v>
      </c>
      <c r="C30" s="2" t="s">
        <v>102</v>
      </c>
    </row>
    <row r="31" spans="1:3" x14ac:dyDescent="0.15">
      <c r="A31" s="1" t="s">
        <v>473</v>
      </c>
      <c r="B31" s="1" t="s">
        <v>474</v>
      </c>
      <c r="C31" s="2" t="s">
        <v>472</v>
      </c>
    </row>
    <row r="32" spans="1:3" x14ac:dyDescent="0.15">
      <c r="A32" s="1" t="s">
        <v>476</v>
      </c>
      <c r="B32" s="1" t="s">
        <v>477</v>
      </c>
      <c r="C32" s="2" t="s">
        <v>475</v>
      </c>
    </row>
    <row r="33" spans="1:3" x14ac:dyDescent="0.15">
      <c r="A33" s="1" t="s">
        <v>106</v>
      </c>
      <c r="B33" s="1" t="s">
        <v>107</v>
      </c>
      <c r="C33" s="2" t="s">
        <v>105</v>
      </c>
    </row>
    <row r="34" spans="1:3" x14ac:dyDescent="0.15">
      <c r="A34" s="1" t="s">
        <v>109</v>
      </c>
      <c r="B34" s="1" t="s">
        <v>110</v>
      </c>
      <c r="C34" s="2" t="s">
        <v>108</v>
      </c>
    </row>
    <row r="35" spans="1:3" x14ac:dyDescent="0.15">
      <c r="A35" s="1" t="s">
        <v>112</v>
      </c>
      <c r="B35" s="1" t="s">
        <v>113</v>
      </c>
      <c r="C35" s="2" t="s">
        <v>111</v>
      </c>
    </row>
    <row r="36" spans="1:3" x14ac:dyDescent="0.15">
      <c r="A36" s="1" t="s">
        <v>128</v>
      </c>
      <c r="B36" s="1" t="s">
        <v>129</v>
      </c>
      <c r="C36" s="2" t="s">
        <v>1051</v>
      </c>
    </row>
    <row r="37" spans="1:3" x14ac:dyDescent="0.15">
      <c r="A37" s="1" t="s">
        <v>115</v>
      </c>
      <c r="B37" s="1" t="s">
        <v>116</v>
      </c>
      <c r="C37" s="2" t="s">
        <v>114</v>
      </c>
    </row>
    <row r="38" spans="1:3" x14ac:dyDescent="0.15">
      <c r="A38" s="1" t="s">
        <v>118</v>
      </c>
      <c r="B38" s="1" t="s">
        <v>119</v>
      </c>
      <c r="C38" s="2" t="s">
        <v>117</v>
      </c>
    </row>
    <row r="39" spans="1:3" x14ac:dyDescent="0.15">
      <c r="A39" s="1" t="s">
        <v>121</v>
      </c>
      <c r="B39" s="1" t="s">
        <v>122</v>
      </c>
      <c r="C39" s="2" t="s">
        <v>120</v>
      </c>
    </row>
    <row r="40" spans="1:3" x14ac:dyDescent="0.15">
      <c r="A40" s="1" t="s">
        <v>124</v>
      </c>
      <c r="B40" s="1" t="s">
        <v>125</v>
      </c>
      <c r="C40" s="2" t="s">
        <v>123</v>
      </c>
    </row>
    <row r="41" spans="1:3" x14ac:dyDescent="0.15">
      <c r="A41" s="1" t="s">
        <v>1046</v>
      </c>
      <c r="B41" s="1" t="s">
        <v>127</v>
      </c>
      <c r="C41" s="2" t="s">
        <v>126</v>
      </c>
    </row>
    <row r="42" spans="1:3" x14ac:dyDescent="0.15">
      <c r="A42" s="1" t="s">
        <v>1044</v>
      </c>
      <c r="B42" s="1" t="s">
        <v>1045</v>
      </c>
      <c r="C42" s="2" t="s">
        <v>171</v>
      </c>
    </row>
    <row r="43" spans="1:3" x14ac:dyDescent="0.15">
      <c r="A43" s="1" t="s">
        <v>155</v>
      </c>
      <c r="B43" s="1" t="s">
        <v>156</v>
      </c>
      <c r="C43" s="2" t="s">
        <v>154</v>
      </c>
    </row>
    <row r="44" spans="1:3" x14ac:dyDescent="0.15">
      <c r="A44" s="1" t="s">
        <v>157</v>
      </c>
      <c r="B44" s="1" t="s">
        <v>158</v>
      </c>
      <c r="C44" s="2" t="s">
        <v>1052</v>
      </c>
    </row>
    <row r="45" spans="1:3" x14ac:dyDescent="0.15">
      <c r="A45" s="1" t="s">
        <v>166</v>
      </c>
      <c r="B45" s="1" t="s">
        <v>167</v>
      </c>
      <c r="C45" s="2" t="s">
        <v>165</v>
      </c>
    </row>
    <row r="46" spans="1:3" x14ac:dyDescent="0.15">
      <c r="A46" s="1" t="s">
        <v>163</v>
      </c>
      <c r="B46" s="1" t="s">
        <v>164</v>
      </c>
      <c r="C46" s="2" t="s">
        <v>162</v>
      </c>
    </row>
    <row r="47" spans="1:3" x14ac:dyDescent="0.15">
      <c r="A47" s="1" t="s">
        <v>160</v>
      </c>
      <c r="B47" s="1" t="s">
        <v>161</v>
      </c>
      <c r="C47" s="2" t="s">
        <v>159</v>
      </c>
    </row>
    <row r="48" spans="1:3" x14ac:dyDescent="0.15">
      <c r="A48" s="1" t="s">
        <v>1048</v>
      </c>
      <c r="B48" s="1" t="s">
        <v>1049</v>
      </c>
      <c r="C48" s="2" t="s">
        <v>153</v>
      </c>
    </row>
    <row r="49" spans="1:3" x14ac:dyDescent="0.15">
      <c r="A49" s="1" t="s">
        <v>176</v>
      </c>
      <c r="B49" s="1" t="s">
        <v>177</v>
      </c>
      <c r="C49" s="2" t="s">
        <v>175</v>
      </c>
    </row>
    <row r="50" spans="1:3" x14ac:dyDescent="0.15">
      <c r="A50" s="1" t="s">
        <v>179</v>
      </c>
      <c r="B50" s="1" t="s">
        <v>180</v>
      </c>
      <c r="C50" s="2" t="s">
        <v>178</v>
      </c>
    </row>
    <row r="51" spans="1:3" x14ac:dyDescent="0.15">
      <c r="A51" s="1" t="s">
        <v>211</v>
      </c>
      <c r="B51" s="1" t="s">
        <v>212</v>
      </c>
      <c r="C51" s="2" t="s">
        <v>210</v>
      </c>
    </row>
    <row r="52" spans="1:3" x14ac:dyDescent="0.15">
      <c r="A52" s="1" t="s">
        <v>202</v>
      </c>
      <c r="B52" s="1" t="s">
        <v>203</v>
      </c>
      <c r="C52" s="2" t="s">
        <v>201</v>
      </c>
    </row>
    <row r="53" spans="1:3" x14ac:dyDescent="0.15">
      <c r="A53" s="1" t="s">
        <v>185</v>
      </c>
      <c r="B53" s="1" t="s">
        <v>186</v>
      </c>
      <c r="C53" s="2" t="s">
        <v>184</v>
      </c>
    </row>
    <row r="54" spans="1:3" x14ac:dyDescent="0.15">
      <c r="A54" s="1" t="s">
        <v>190</v>
      </c>
      <c r="B54" s="1" t="s">
        <v>191</v>
      </c>
      <c r="C54" s="2" t="s">
        <v>189</v>
      </c>
    </row>
    <row r="55" spans="1:3" x14ac:dyDescent="0.15">
      <c r="A55" s="1" t="s">
        <v>187</v>
      </c>
      <c r="B55" s="1" t="s">
        <v>188</v>
      </c>
      <c r="C55" s="2" t="s">
        <v>1050</v>
      </c>
    </row>
    <row r="56" spans="1:3" x14ac:dyDescent="0.15">
      <c r="A56" s="1" t="s">
        <v>193</v>
      </c>
      <c r="B56" s="1" t="s">
        <v>194</v>
      </c>
      <c r="C56" s="2" t="s">
        <v>192</v>
      </c>
    </row>
    <row r="57" spans="1:3" x14ac:dyDescent="0.15">
      <c r="A57" s="1" t="s">
        <v>196</v>
      </c>
      <c r="B57" s="1" t="s">
        <v>197</v>
      </c>
      <c r="C57" s="2" t="s">
        <v>195</v>
      </c>
    </row>
    <row r="58" spans="1:3" x14ac:dyDescent="0.15">
      <c r="A58" s="1" t="s">
        <v>208</v>
      </c>
      <c r="B58" s="1" t="s">
        <v>209</v>
      </c>
      <c r="C58" s="2" t="s">
        <v>207</v>
      </c>
    </row>
    <row r="59" spans="1:3" x14ac:dyDescent="0.15">
      <c r="A59" s="1" t="s">
        <v>199</v>
      </c>
      <c r="B59" s="1" t="s">
        <v>200</v>
      </c>
      <c r="C59" s="2" t="s">
        <v>198</v>
      </c>
    </row>
    <row r="60" spans="1:3" x14ac:dyDescent="0.15">
      <c r="A60" s="1" t="s">
        <v>214</v>
      </c>
      <c r="B60" s="1" t="s">
        <v>215</v>
      </c>
      <c r="C60" s="2" t="s">
        <v>213</v>
      </c>
    </row>
    <row r="61" spans="1:3" x14ac:dyDescent="0.15">
      <c r="A61" s="1" t="s">
        <v>479</v>
      </c>
      <c r="B61" s="1" t="s">
        <v>480</v>
      </c>
      <c r="C61" s="2" t="s">
        <v>478</v>
      </c>
    </row>
    <row r="62" spans="1:3" x14ac:dyDescent="0.15">
      <c r="A62" s="1" t="s">
        <v>219</v>
      </c>
      <c r="B62" s="1" t="s">
        <v>220</v>
      </c>
      <c r="C62" s="2" t="s">
        <v>218</v>
      </c>
    </row>
    <row r="63" spans="1:3" x14ac:dyDescent="0.15">
      <c r="A63" s="1" t="s">
        <v>216</v>
      </c>
      <c r="B63" s="1" t="s">
        <v>217</v>
      </c>
      <c r="C63" s="2" t="s">
        <v>1053</v>
      </c>
    </row>
    <row r="64" spans="1:3" x14ac:dyDescent="0.15">
      <c r="A64" s="1" t="s">
        <v>225</v>
      </c>
      <c r="B64" s="1" t="s">
        <v>226</v>
      </c>
      <c r="C64" s="2" t="s">
        <v>224</v>
      </c>
    </row>
    <row r="65" spans="1:3" x14ac:dyDescent="0.15">
      <c r="A65" s="1" t="s">
        <v>222</v>
      </c>
      <c r="B65" s="1" t="s">
        <v>223</v>
      </c>
      <c r="C65" s="2" t="s">
        <v>221</v>
      </c>
    </row>
    <row r="66" spans="1:3" x14ac:dyDescent="0.15">
      <c r="A66" s="1" t="s">
        <v>246</v>
      </c>
      <c r="B66" s="1" t="s">
        <v>247</v>
      </c>
      <c r="C66" s="2" t="s">
        <v>245</v>
      </c>
    </row>
    <row r="67" spans="1:3" x14ac:dyDescent="0.15">
      <c r="A67" s="1" t="s">
        <v>243</v>
      </c>
      <c r="B67" s="1" t="s">
        <v>244</v>
      </c>
      <c r="C67" s="2" t="s">
        <v>242</v>
      </c>
    </row>
    <row r="68" spans="1:3" x14ac:dyDescent="0.15">
      <c r="A68" s="1" t="s">
        <v>240</v>
      </c>
      <c r="B68" s="1" t="s">
        <v>241</v>
      </c>
      <c r="C68" s="2" t="s">
        <v>239</v>
      </c>
    </row>
    <row r="69" spans="1:3" x14ac:dyDescent="0.15">
      <c r="A69" s="1" t="s">
        <v>237</v>
      </c>
      <c r="B69" s="1" t="s">
        <v>238</v>
      </c>
      <c r="C69" s="2" t="s">
        <v>236</v>
      </c>
    </row>
    <row r="70" spans="1:3" x14ac:dyDescent="0.15">
      <c r="A70" s="1" t="s">
        <v>131</v>
      </c>
      <c r="B70" s="1" t="s">
        <v>1047</v>
      </c>
      <c r="C70" s="2" t="s">
        <v>130</v>
      </c>
    </row>
    <row r="71" spans="1:3" x14ac:dyDescent="0.15">
      <c r="A71" s="1" t="s">
        <v>133</v>
      </c>
      <c r="B71" s="1" t="s">
        <v>134</v>
      </c>
      <c r="C71" s="2" t="s">
        <v>132</v>
      </c>
    </row>
    <row r="72" spans="1:3" x14ac:dyDescent="0.15">
      <c r="A72" s="1" t="s">
        <v>136</v>
      </c>
      <c r="B72" s="1" t="s">
        <v>137</v>
      </c>
      <c r="C72" s="2" t="s">
        <v>135</v>
      </c>
    </row>
    <row r="73" spans="1:3" x14ac:dyDescent="0.15">
      <c r="A73" s="1" t="s">
        <v>139</v>
      </c>
      <c r="B73" s="1" t="s">
        <v>140</v>
      </c>
      <c r="C73" s="2" t="s">
        <v>138</v>
      </c>
    </row>
    <row r="74" spans="1:3" x14ac:dyDescent="0.15">
      <c r="A74" s="1" t="s">
        <v>142</v>
      </c>
      <c r="B74" s="1" t="s">
        <v>143</v>
      </c>
      <c r="C74" s="2" t="s">
        <v>141</v>
      </c>
    </row>
    <row r="75" spans="1:3" x14ac:dyDescent="0.15">
      <c r="A75" s="1" t="s">
        <v>145</v>
      </c>
      <c r="B75" s="1" t="s">
        <v>146</v>
      </c>
      <c r="C75" s="2" t="s">
        <v>144</v>
      </c>
    </row>
    <row r="76" spans="1:3" x14ac:dyDescent="0.15">
      <c r="A76" s="1" t="s">
        <v>148</v>
      </c>
      <c r="B76" s="1" t="s">
        <v>149</v>
      </c>
      <c r="C76" s="2" t="s">
        <v>147</v>
      </c>
    </row>
    <row r="77" spans="1:3" x14ac:dyDescent="0.15">
      <c r="A77" s="1" t="s">
        <v>151</v>
      </c>
      <c r="B77" s="1" t="s">
        <v>152</v>
      </c>
      <c r="C77" s="2" t="s">
        <v>150</v>
      </c>
    </row>
    <row r="78" spans="1:3" x14ac:dyDescent="0.15">
      <c r="A78" s="1" t="s">
        <v>169</v>
      </c>
      <c r="B78" s="1" t="s">
        <v>170</v>
      </c>
      <c r="C78" s="2" t="s">
        <v>168</v>
      </c>
    </row>
    <row r="79" spans="1:3" x14ac:dyDescent="0.15">
      <c r="A79" s="1" t="s">
        <v>182</v>
      </c>
      <c r="B79" s="1" t="s">
        <v>183</v>
      </c>
      <c r="C79" s="2" t="s">
        <v>181</v>
      </c>
    </row>
    <row r="80" spans="1:3" x14ac:dyDescent="0.15">
      <c r="A80" s="1" t="s">
        <v>205</v>
      </c>
      <c r="B80" s="1" t="s">
        <v>206</v>
      </c>
      <c r="C80" s="2" t="s">
        <v>204</v>
      </c>
    </row>
    <row r="81" spans="1:3" x14ac:dyDescent="0.15">
      <c r="A81" s="1" t="s">
        <v>228</v>
      </c>
      <c r="B81" s="1" t="s">
        <v>229</v>
      </c>
      <c r="C81" s="2" t="s">
        <v>227</v>
      </c>
    </row>
    <row r="82" spans="1:3" x14ac:dyDescent="0.15">
      <c r="A82" s="1" t="s">
        <v>252</v>
      </c>
      <c r="B82" s="1" t="s">
        <v>253</v>
      </c>
      <c r="C82" s="2" t="s">
        <v>251</v>
      </c>
    </row>
    <row r="83" spans="1:3" x14ac:dyDescent="0.15">
      <c r="A83" s="1" t="s">
        <v>249</v>
      </c>
      <c r="B83" s="1" t="s">
        <v>250</v>
      </c>
      <c r="C83" s="2" t="s">
        <v>248</v>
      </c>
    </row>
    <row r="84" spans="1:3" x14ac:dyDescent="0.15">
      <c r="A84" s="1" t="s">
        <v>260</v>
      </c>
      <c r="B84" s="1" t="s">
        <v>261</v>
      </c>
      <c r="C84" s="2" t="s">
        <v>259</v>
      </c>
    </row>
    <row r="85" spans="1:3" x14ac:dyDescent="0.15">
      <c r="A85" s="1" t="s">
        <v>263</v>
      </c>
      <c r="B85" s="1" t="s">
        <v>264</v>
      </c>
      <c r="C85" s="2" t="s">
        <v>262</v>
      </c>
    </row>
    <row r="86" spans="1:3" x14ac:dyDescent="0.15">
      <c r="A86" s="1" t="s">
        <v>173</v>
      </c>
      <c r="B86" s="1" t="s">
        <v>174</v>
      </c>
      <c r="C86" s="2" t="s">
        <v>172</v>
      </c>
    </row>
    <row r="87" spans="1:3" x14ac:dyDescent="0.15">
      <c r="A87" s="1" t="s">
        <v>257</v>
      </c>
      <c r="B87" s="1" t="s">
        <v>258</v>
      </c>
      <c r="C87" s="2" t="s">
        <v>256</v>
      </c>
    </row>
    <row r="88" spans="1:3" x14ac:dyDescent="0.15">
      <c r="A88" s="1" t="s">
        <v>234</v>
      </c>
      <c r="B88" s="1" t="s">
        <v>235</v>
      </c>
      <c r="C88" s="2" t="s">
        <v>233</v>
      </c>
    </row>
    <row r="89" spans="1:3" x14ac:dyDescent="0.15">
      <c r="A89" s="1" t="s">
        <v>254</v>
      </c>
      <c r="B89" s="1" t="s">
        <v>255</v>
      </c>
      <c r="C89" s="2" t="s">
        <v>233</v>
      </c>
    </row>
    <row r="90" spans="1:3" x14ac:dyDescent="0.15">
      <c r="A90" s="1" t="s">
        <v>318</v>
      </c>
      <c r="B90" s="1" t="s">
        <v>319</v>
      </c>
      <c r="C90" s="2" t="s">
        <v>317</v>
      </c>
    </row>
    <row r="91" spans="1:3" x14ac:dyDescent="0.15">
      <c r="A91" s="1" t="s">
        <v>321</v>
      </c>
      <c r="B91" s="1" t="s">
        <v>322</v>
      </c>
      <c r="C91" s="2" t="s">
        <v>320</v>
      </c>
    </row>
    <row r="92" spans="1:3" x14ac:dyDescent="0.15">
      <c r="A92" s="1" t="s">
        <v>324</v>
      </c>
      <c r="B92" s="1" t="s">
        <v>325</v>
      </c>
      <c r="C92" s="2" t="s">
        <v>323</v>
      </c>
    </row>
    <row r="93" spans="1:3" x14ac:dyDescent="0.15">
      <c r="A93" s="1" t="s">
        <v>327</v>
      </c>
      <c r="B93" s="1" t="s">
        <v>328</v>
      </c>
      <c r="C93" s="2" t="s">
        <v>326</v>
      </c>
    </row>
    <row r="94" spans="1:3" x14ac:dyDescent="0.15">
      <c r="A94" s="1" t="s">
        <v>330</v>
      </c>
      <c r="B94" s="1" t="s">
        <v>331</v>
      </c>
      <c r="C94" s="2" t="s">
        <v>329</v>
      </c>
    </row>
    <row r="95" spans="1:3" x14ac:dyDescent="0.15">
      <c r="A95" s="1" t="s">
        <v>333</v>
      </c>
      <c r="B95" s="1" t="s">
        <v>334</v>
      </c>
      <c r="C95" s="2" t="s">
        <v>332</v>
      </c>
    </row>
    <row r="96" spans="1:3" x14ac:dyDescent="0.15">
      <c r="A96" s="1" t="s">
        <v>336</v>
      </c>
      <c r="B96" s="1" t="s">
        <v>337</v>
      </c>
      <c r="C96" s="2" t="s">
        <v>335</v>
      </c>
    </row>
    <row r="97" spans="1:3" x14ac:dyDescent="0.15">
      <c r="A97" s="1" t="s">
        <v>1089</v>
      </c>
      <c r="B97" s="1" t="s">
        <v>1090</v>
      </c>
      <c r="C97" s="2" t="s">
        <v>482</v>
      </c>
    </row>
    <row r="98" spans="1:3" x14ac:dyDescent="0.15">
      <c r="A98" s="1" t="s">
        <v>483</v>
      </c>
      <c r="B98" s="1" t="s">
        <v>484</v>
      </c>
      <c r="C98" s="2" t="s">
        <v>338</v>
      </c>
    </row>
    <row r="99" spans="1:3" x14ac:dyDescent="0.15">
      <c r="A99" s="1" t="s">
        <v>339</v>
      </c>
      <c r="B99" s="1" t="s">
        <v>340</v>
      </c>
      <c r="C99" s="2" t="s">
        <v>341</v>
      </c>
    </row>
    <row r="100" spans="1:3" ht="12.75" customHeight="1" x14ac:dyDescent="0.15">
      <c r="A100" s="1" t="s">
        <v>1054</v>
      </c>
      <c r="B100" s="1" t="s">
        <v>342</v>
      </c>
      <c r="C100" s="2" t="s">
        <v>485</v>
      </c>
    </row>
    <row r="101" spans="1:3" ht="12.75" customHeight="1" x14ac:dyDescent="0.15">
      <c r="A101" s="1" t="s">
        <v>1055</v>
      </c>
      <c r="B101" s="1" t="s">
        <v>486</v>
      </c>
      <c r="C101" s="2" t="s">
        <v>343</v>
      </c>
    </row>
    <row r="102" spans="1:3" ht="12.75" customHeight="1" x14ac:dyDescent="0.15">
      <c r="A102" s="1" t="s">
        <v>1056</v>
      </c>
      <c r="B102" s="1" t="s">
        <v>344</v>
      </c>
      <c r="C102" s="2" t="s">
        <v>345</v>
      </c>
    </row>
    <row r="103" spans="1:3" ht="12.75" customHeight="1" x14ac:dyDescent="0.15">
      <c r="A103" s="1" t="s">
        <v>1057</v>
      </c>
      <c r="B103" s="1" t="s">
        <v>346</v>
      </c>
      <c r="C103" s="2" t="s">
        <v>347</v>
      </c>
    </row>
    <row r="104" spans="1:3" ht="12.75" customHeight="1" x14ac:dyDescent="0.15">
      <c r="A104" s="1" t="s">
        <v>1058</v>
      </c>
      <c r="B104" s="1" t="s">
        <v>348</v>
      </c>
      <c r="C104" s="2" t="s">
        <v>349</v>
      </c>
    </row>
    <row r="105" spans="1:3" ht="12.75" customHeight="1" x14ac:dyDescent="0.15">
      <c r="A105" s="1" t="s">
        <v>350</v>
      </c>
      <c r="B105" s="1" t="s">
        <v>351</v>
      </c>
      <c r="C105" s="2" t="s">
        <v>487</v>
      </c>
    </row>
    <row r="106" spans="1:3" x14ac:dyDescent="0.15">
      <c r="A106" s="1" t="s">
        <v>488</v>
      </c>
      <c r="B106" s="1" t="s">
        <v>1059</v>
      </c>
      <c r="C106" s="2" t="s">
        <v>309</v>
      </c>
    </row>
    <row r="107" spans="1:3" x14ac:dyDescent="0.15">
      <c r="A107" s="1" t="s">
        <v>310</v>
      </c>
      <c r="B107" s="1" t="s">
        <v>311</v>
      </c>
      <c r="C107" s="2" t="s">
        <v>312</v>
      </c>
    </row>
    <row r="108" spans="1:3" x14ac:dyDescent="0.15">
      <c r="A108" s="1" t="s">
        <v>313</v>
      </c>
      <c r="B108" s="1" t="s">
        <v>314</v>
      </c>
      <c r="C108" s="2" t="s">
        <v>315</v>
      </c>
    </row>
    <row r="109" spans="1:3" x14ac:dyDescent="0.15">
      <c r="A109" s="1" t="s">
        <v>1060</v>
      </c>
      <c r="B109" s="1" t="s">
        <v>316</v>
      </c>
      <c r="C109" s="2" t="s">
        <v>352</v>
      </c>
    </row>
    <row r="110" spans="1:3" x14ac:dyDescent="0.15">
      <c r="A110" s="1" t="s">
        <v>1061</v>
      </c>
      <c r="B110" s="1" t="s">
        <v>1062</v>
      </c>
      <c r="C110" s="2" t="s">
        <v>355</v>
      </c>
    </row>
    <row r="111" spans="1:3" x14ac:dyDescent="0.15">
      <c r="A111" s="1" t="s">
        <v>353</v>
      </c>
      <c r="B111" s="1" t="s">
        <v>354</v>
      </c>
      <c r="C111" s="2" t="s">
        <v>358</v>
      </c>
    </row>
    <row r="112" spans="1:3" x14ac:dyDescent="0.15">
      <c r="A112" s="1" t="s">
        <v>356</v>
      </c>
      <c r="B112" s="1" t="s">
        <v>357</v>
      </c>
      <c r="C112" s="2" t="s">
        <v>361</v>
      </c>
    </row>
    <row r="113" spans="1:3" x14ac:dyDescent="0.15">
      <c r="A113" s="1" t="s">
        <v>359</v>
      </c>
      <c r="B113" s="1" t="s">
        <v>360</v>
      </c>
      <c r="C113" s="2" t="s">
        <v>364</v>
      </c>
    </row>
    <row r="114" spans="1:3" x14ac:dyDescent="0.15">
      <c r="A114" s="1" t="s">
        <v>362</v>
      </c>
      <c r="B114" s="1" t="s">
        <v>363</v>
      </c>
      <c r="C114" s="2" t="s">
        <v>367</v>
      </c>
    </row>
    <row r="115" spans="1:3" x14ac:dyDescent="0.15">
      <c r="A115" s="1" t="s">
        <v>1091</v>
      </c>
      <c r="B115" s="1" t="s">
        <v>1092</v>
      </c>
      <c r="C115" s="2" t="s">
        <v>369</v>
      </c>
    </row>
    <row r="116" spans="1:3" x14ac:dyDescent="0.15">
      <c r="A116" s="1" t="s">
        <v>365</v>
      </c>
      <c r="B116" s="1" t="s">
        <v>366</v>
      </c>
      <c r="C116" s="2" t="s">
        <v>371</v>
      </c>
    </row>
    <row r="117" spans="1:3" x14ac:dyDescent="0.15">
      <c r="A117" s="1" t="s">
        <v>1063</v>
      </c>
      <c r="B117" s="1" t="s">
        <v>368</v>
      </c>
      <c r="C117" s="2" t="s">
        <v>373</v>
      </c>
    </row>
    <row r="118" spans="1:3" x14ac:dyDescent="0.15">
      <c r="A118" s="1" t="s">
        <v>1064</v>
      </c>
      <c r="B118" s="1" t="s">
        <v>370</v>
      </c>
      <c r="C118" s="2" t="s">
        <v>489</v>
      </c>
    </row>
    <row r="119" spans="1:3" x14ac:dyDescent="0.15">
      <c r="A119" s="1" t="s">
        <v>1065</v>
      </c>
      <c r="B119" s="1" t="s">
        <v>372</v>
      </c>
      <c r="C119" s="2" t="s">
        <v>376</v>
      </c>
    </row>
    <row r="120" spans="1:3" x14ac:dyDescent="0.15">
      <c r="A120" s="1" t="s">
        <v>374</v>
      </c>
      <c r="B120" s="1" t="s">
        <v>375</v>
      </c>
      <c r="C120" s="2" t="s">
        <v>379</v>
      </c>
    </row>
    <row r="121" spans="1:3" x14ac:dyDescent="0.15">
      <c r="A121" s="1" t="s">
        <v>490</v>
      </c>
      <c r="B121" s="1" t="s">
        <v>491</v>
      </c>
      <c r="C121" s="2" t="s">
        <v>381</v>
      </c>
    </row>
    <row r="122" spans="1:3" x14ac:dyDescent="0.15">
      <c r="A122" s="1" t="s">
        <v>1093</v>
      </c>
      <c r="B122" s="1" t="s">
        <v>1094</v>
      </c>
      <c r="C122" s="2" t="s">
        <v>383</v>
      </c>
    </row>
    <row r="123" spans="1:3" x14ac:dyDescent="0.15">
      <c r="A123" s="1" t="s">
        <v>377</v>
      </c>
      <c r="B123" s="1" t="s">
        <v>378</v>
      </c>
      <c r="C123" s="2" t="s">
        <v>386</v>
      </c>
    </row>
    <row r="124" spans="1:3" x14ac:dyDescent="0.15">
      <c r="A124" s="1" t="s">
        <v>1066</v>
      </c>
      <c r="B124" s="1" t="s">
        <v>380</v>
      </c>
      <c r="C124" s="2" t="s">
        <v>401</v>
      </c>
    </row>
    <row r="125" spans="1:3" x14ac:dyDescent="0.15">
      <c r="A125" s="1" t="s">
        <v>1067</v>
      </c>
      <c r="B125" s="1" t="s">
        <v>382</v>
      </c>
      <c r="C125" s="2" t="s">
        <v>389</v>
      </c>
    </row>
    <row r="126" spans="1:3" x14ac:dyDescent="0.15">
      <c r="A126" s="1" t="s">
        <v>384</v>
      </c>
      <c r="B126" s="1" t="s">
        <v>385</v>
      </c>
      <c r="C126" s="2" t="s">
        <v>391</v>
      </c>
    </row>
    <row r="127" spans="1:3" x14ac:dyDescent="0.15">
      <c r="A127" s="1" t="s">
        <v>387</v>
      </c>
      <c r="B127" s="1" t="s">
        <v>388</v>
      </c>
      <c r="C127" s="2" t="s">
        <v>393</v>
      </c>
    </row>
    <row r="128" spans="1:3" x14ac:dyDescent="0.15">
      <c r="A128" s="1" t="s">
        <v>1095</v>
      </c>
      <c r="B128" s="1" t="s">
        <v>1096</v>
      </c>
      <c r="C128" s="2" t="s">
        <v>396</v>
      </c>
    </row>
    <row r="129" spans="1:3" x14ac:dyDescent="0.15">
      <c r="A129" s="1" t="s">
        <v>1068</v>
      </c>
      <c r="B129" s="1" t="s">
        <v>402</v>
      </c>
      <c r="C129" s="2" t="s">
        <v>492</v>
      </c>
    </row>
    <row r="130" spans="1:3" x14ac:dyDescent="0.15">
      <c r="A130" s="1" t="s">
        <v>1069</v>
      </c>
      <c r="B130" s="1" t="s">
        <v>390</v>
      </c>
      <c r="C130" s="2" t="s">
        <v>398</v>
      </c>
    </row>
    <row r="131" spans="1:3" x14ac:dyDescent="0.15">
      <c r="A131" s="1" t="s">
        <v>1070</v>
      </c>
      <c r="B131" s="1" t="s">
        <v>392</v>
      </c>
      <c r="C131" s="2" t="s">
        <v>403</v>
      </c>
    </row>
    <row r="132" spans="1:3" x14ac:dyDescent="0.15">
      <c r="A132" s="1" t="s">
        <v>394</v>
      </c>
      <c r="B132" s="1" t="s">
        <v>395</v>
      </c>
      <c r="C132" s="2" t="s">
        <v>406</v>
      </c>
    </row>
    <row r="133" spans="1:3" x14ac:dyDescent="0.15">
      <c r="A133" s="1" t="s">
        <v>1071</v>
      </c>
      <c r="B133" s="1" t="s">
        <v>397</v>
      </c>
      <c r="C133" s="2" t="s">
        <v>408</v>
      </c>
    </row>
    <row r="134" spans="1:3" x14ac:dyDescent="0.15">
      <c r="A134" s="1" t="s">
        <v>399</v>
      </c>
      <c r="B134" s="1" t="s">
        <v>400</v>
      </c>
      <c r="C134" s="2" t="s">
        <v>493</v>
      </c>
    </row>
    <row r="135" spans="1:3" x14ac:dyDescent="0.15">
      <c r="A135" s="1" t="s">
        <v>404</v>
      </c>
      <c r="B135" s="1" t="s">
        <v>405</v>
      </c>
      <c r="C135" s="2" t="s">
        <v>411</v>
      </c>
    </row>
    <row r="136" spans="1:3" x14ac:dyDescent="0.15">
      <c r="A136" s="1" t="s">
        <v>1072</v>
      </c>
      <c r="B136" s="1" t="s">
        <v>407</v>
      </c>
      <c r="C136" s="2" t="s">
        <v>265</v>
      </c>
    </row>
    <row r="137" spans="1:3" x14ac:dyDescent="0.15">
      <c r="A137" s="1" t="s">
        <v>1097</v>
      </c>
      <c r="B137" s="1" t="s">
        <v>1099</v>
      </c>
      <c r="C137" s="2" t="s">
        <v>268</v>
      </c>
    </row>
    <row r="138" spans="1:3" x14ac:dyDescent="0.15">
      <c r="A138" s="1" t="s">
        <v>1146</v>
      </c>
      <c r="B138" s="1" t="s">
        <v>1147</v>
      </c>
      <c r="C138" s="2" t="s">
        <v>271</v>
      </c>
    </row>
    <row r="139" spans="1:3" x14ac:dyDescent="0.15">
      <c r="A139" s="1" t="s">
        <v>1098</v>
      </c>
      <c r="B139" s="1" t="s">
        <v>1100</v>
      </c>
      <c r="C139" s="2" t="s">
        <v>274</v>
      </c>
    </row>
    <row r="140" spans="1:3" x14ac:dyDescent="0.15">
      <c r="A140" s="1" t="s">
        <v>1101</v>
      </c>
      <c r="B140" s="1" t="s">
        <v>1102</v>
      </c>
      <c r="C140" s="2" t="s">
        <v>277</v>
      </c>
    </row>
    <row r="141" spans="1:3" x14ac:dyDescent="0.15">
      <c r="A141" s="1" t="s">
        <v>409</v>
      </c>
      <c r="B141" s="1" t="s">
        <v>410</v>
      </c>
      <c r="C141" s="2" t="s">
        <v>280</v>
      </c>
    </row>
    <row r="142" spans="1:3" x14ac:dyDescent="0.15">
      <c r="A142" s="1" t="s">
        <v>494</v>
      </c>
      <c r="B142" s="1" t="s">
        <v>495</v>
      </c>
      <c r="C142" s="2" t="s">
        <v>283</v>
      </c>
    </row>
    <row r="143" spans="1:3" x14ac:dyDescent="0.15">
      <c r="A143" s="1" t="s">
        <v>412</v>
      </c>
      <c r="B143" s="1" t="s">
        <v>413</v>
      </c>
      <c r="C143" s="2" t="s">
        <v>286</v>
      </c>
    </row>
    <row r="144" spans="1:3" x14ac:dyDescent="0.15">
      <c r="A144" s="1" t="s">
        <v>1103</v>
      </c>
      <c r="B144" s="1" t="s">
        <v>1104</v>
      </c>
      <c r="C144" s="2" t="s">
        <v>293</v>
      </c>
    </row>
    <row r="145" spans="1:3" x14ac:dyDescent="0.15">
      <c r="A145" s="1" t="s">
        <v>1105</v>
      </c>
      <c r="B145" s="1" t="s">
        <v>1107</v>
      </c>
      <c r="C145" s="2" t="s">
        <v>285</v>
      </c>
    </row>
    <row r="146" spans="1:3" x14ac:dyDescent="0.15">
      <c r="A146" s="1" t="s">
        <v>1106</v>
      </c>
      <c r="B146" s="1" t="s">
        <v>1108</v>
      </c>
      <c r="C146" s="2" t="s">
        <v>292</v>
      </c>
    </row>
    <row r="147" spans="1:3" x14ac:dyDescent="0.15">
      <c r="A147" s="1" t="s">
        <v>266</v>
      </c>
      <c r="B147" s="1" t="s">
        <v>267</v>
      </c>
      <c r="C147" s="2" t="s">
        <v>291</v>
      </c>
    </row>
    <row r="148" spans="1:3" x14ac:dyDescent="0.15">
      <c r="A148" s="1" t="s">
        <v>269</v>
      </c>
      <c r="B148" s="1" t="s">
        <v>270</v>
      </c>
      <c r="C148" s="2" t="s">
        <v>288</v>
      </c>
    </row>
    <row r="149" spans="1:3" x14ac:dyDescent="0.15">
      <c r="A149" s="1" t="s">
        <v>272</v>
      </c>
      <c r="B149" s="1" t="s">
        <v>273</v>
      </c>
      <c r="C149" s="2" t="s">
        <v>295</v>
      </c>
    </row>
    <row r="150" spans="1:3" x14ac:dyDescent="0.15">
      <c r="A150" s="1" t="s">
        <v>275</v>
      </c>
      <c r="B150" s="1" t="s">
        <v>276</v>
      </c>
      <c r="C150" s="2" t="s">
        <v>298</v>
      </c>
    </row>
    <row r="151" spans="1:3" x14ac:dyDescent="0.15">
      <c r="A151" s="1" t="s">
        <v>278</v>
      </c>
      <c r="B151" s="1" t="s">
        <v>279</v>
      </c>
      <c r="C151" s="2" t="s">
        <v>307</v>
      </c>
    </row>
    <row r="152" spans="1:3" x14ac:dyDescent="0.15">
      <c r="A152" s="1" t="s">
        <v>281</v>
      </c>
      <c r="B152" s="1" t="s">
        <v>282</v>
      </c>
      <c r="C152" s="2" t="s">
        <v>304</v>
      </c>
    </row>
    <row r="153" spans="1:3" x14ac:dyDescent="0.15">
      <c r="A153" s="1" t="s">
        <v>1109</v>
      </c>
      <c r="B153" s="1" t="s">
        <v>1110</v>
      </c>
      <c r="C153" s="2" t="s">
        <v>481</v>
      </c>
    </row>
    <row r="154" spans="1:3" x14ac:dyDescent="0.15">
      <c r="A154" s="1" t="s">
        <v>1073</v>
      </c>
      <c r="B154" s="1" t="s">
        <v>284</v>
      </c>
      <c r="C154" s="2" t="s">
        <v>301</v>
      </c>
    </row>
    <row r="155" spans="1:3" x14ac:dyDescent="0.15">
      <c r="A155" s="1" t="s">
        <v>1074</v>
      </c>
      <c r="B155" s="1" t="s">
        <v>287</v>
      </c>
      <c r="C155" s="2" t="s">
        <v>414</v>
      </c>
    </row>
    <row r="156" spans="1:3" x14ac:dyDescent="0.15">
      <c r="A156" s="1" t="s">
        <v>1075</v>
      </c>
      <c r="B156" s="1" t="s">
        <v>294</v>
      </c>
      <c r="C156" s="2" t="s">
        <v>417</v>
      </c>
    </row>
    <row r="157" spans="1:3" x14ac:dyDescent="0.15">
      <c r="A157" s="1" t="s">
        <v>1111</v>
      </c>
      <c r="B157" s="1" t="s">
        <v>1112</v>
      </c>
      <c r="C157" s="2" t="s">
        <v>420</v>
      </c>
    </row>
    <row r="158" spans="1:3" x14ac:dyDescent="0.15">
      <c r="A158" s="1" t="s">
        <v>1125</v>
      </c>
      <c r="B158" s="1" t="s">
        <v>1126</v>
      </c>
      <c r="C158" s="2" t="s">
        <v>423</v>
      </c>
    </row>
    <row r="159" spans="1:3" x14ac:dyDescent="0.15">
      <c r="A159" s="1" t="s">
        <v>289</v>
      </c>
      <c r="B159" s="1" t="s">
        <v>290</v>
      </c>
      <c r="C159" s="2" t="s">
        <v>426</v>
      </c>
    </row>
    <row r="160" spans="1:3" x14ac:dyDescent="0.15">
      <c r="A160" s="1" t="s">
        <v>296</v>
      </c>
      <c r="B160" s="1" t="s">
        <v>297</v>
      </c>
      <c r="C160" s="2" t="s">
        <v>429</v>
      </c>
    </row>
    <row r="161" spans="1:3" x14ac:dyDescent="0.15">
      <c r="A161" s="1" t="s">
        <v>299</v>
      </c>
      <c r="B161" s="1" t="s">
        <v>300</v>
      </c>
      <c r="C161" s="2" t="s">
        <v>431</v>
      </c>
    </row>
    <row r="162" spans="1:3" x14ac:dyDescent="0.15">
      <c r="A162" s="1" t="s">
        <v>1076</v>
      </c>
      <c r="B162" s="1" t="s">
        <v>308</v>
      </c>
      <c r="C162" s="2" t="s">
        <v>498</v>
      </c>
    </row>
    <row r="163" spans="1:3" x14ac:dyDescent="0.15">
      <c r="A163" s="1" t="s">
        <v>305</v>
      </c>
      <c r="B163" s="1" t="s">
        <v>306</v>
      </c>
      <c r="C163" s="2" t="s">
        <v>458</v>
      </c>
    </row>
    <row r="164" spans="1:3" x14ac:dyDescent="0.15">
      <c r="A164" s="1" t="s">
        <v>1077</v>
      </c>
      <c r="B164" s="1" t="s">
        <v>1078</v>
      </c>
      <c r="C164" s="2" t="s">
        <v>469</v>
      </c>
    </row>
    <row r="165" spans="1:3" x14ac:dyDescent="0.15">
      <c r="A165" s="1" t="s">
        <v>302</v>
      </c>
      <c r="B165" s="1" t="s">
        <v>303</v>
      </c>
      <c r="C165" s="2" t="s">
        <v>460</v>
      </c>
    </row>
    <row r="166" spans="1:3" x14ac:dyDescent="0.15">
      <c r="A166" s="1" t="s">
        <v>415</v>
      </c>
      <c r="B166" s="1" t="s">
        <v>416</v>
      </c>
      <c r="C166" s="2" t="s">
        <v>464</v>
      </c>
    </row>
    <row r="167" spans="1:3" x14ac:dyDescent="0.15">
      <c r="A167" s="1" t="s">
        <v>418</v>
      </c>
      <c r="B167" s="1" t="s">
        <v>419</v>
      </c>
      <c r="C167" s="2" t="s">
        <v>467</v>
      </c>
    </row>
    <row r="168" spans="1:3" x14ac:dyDescent="0.15">
      <c r="A168" s="1" t="s">
        <v>421</v>
      </c>
      <c r="B168" s="1" t="s">
        <v>422</v>
      </c>
      <c r="C168" s="2" t="s">
        <v>462</v>
      </c>
    </row>
    <row r="169" spans="1:3" x14ac:dyDescent="0.15">
      <c r="A169" s="1" t="s">
        <v>424</v>
      </c>
      <c r="B169" s="1" t="s">
        <v>425</v>
      </c>
      <c r="C169" s="2" t="s">
        <v>433</v>
      </c>
    </row>
    <row r="170" spans="1:3" x14ac:dyDescent="0.15">
      <c r="A170" s="1" t="s">
        <v>427</v>
      </c>
      <c r="B170" s="1" t="s">
        <v>428</v>
      </c>
      <c r="C170" s="2" t="s">
        <v>436</v>
      </c>
    </row>
    <row r="171" spans="1:3" ht="11.25" customHeight="1" x14ac:dyDescent="0.15">
      <c r="A171" s="1" t="s">
        <v>1079</v>
      </c>
      <c r="B171" s="1" t="s">
        <v>430</v>
      </c>
      <c r="C171" s="2" t="s">
        <v>439</v>
      </c>
    </row>
    <row r="172" spans="1:3" x14ac:dyDescent="0.15">
      <c r="A172" s="1" t="s">
        <v>1080</v>
      </c>
      <c r="B172" s="1" t="s">
        <v>432</v>
      </c>
      <c r="C172" s="2" t="s">
        <v>442</v>
      </c>
    </row>
    <row r="173" spans="1:3" x14ac:dyDescent="0.15">
      <c r="A173" s="1" t="s">
        <v>1081</v>
      </c>
      <c r="B173" s="1" t="s">
        <v>499</v>
      </c>
      <c r="C173" s="2" t="s">
        <v>445</v>
      </c>
    </row>
    <row r="174" spans="1:3" x14ac:dyDescent="0.15">
      <c r="A174" s="1" t="s">
        <v>1082</v>
      </c>
      <c r="B174" s="1" t="s">
        <v>459</v>
      </c>
      <c r="C174" s="2" t="s">
        <v>496</v>
      </c>
    </row>
    <row r="175" spans="1:3" x14ac:dyDescent="0.15">
      <c r="A175" s="1" t="s">
        <v>1083</v>
      </c>
      <c r="B175" s="1" t="s">
        <v>470</v>
      </c>
      <c r="C175" s="2" t="s">
        <v>448</v>
      </c>
    </row>
    <row r="176" spans="1:3" x14ac:dyDescent="0.15">
      <c r="A176" s="1" t="s">
        <v>1084</v>
      </c>
      <c r="B176" s="1" t="s">
        <v>461</v>
      </c>
      <c r="C176" s="2" t="s">
        <v>450</v>
      </c>
    </row>
    <row r="177" spans="1:3" x14ac:dyDescent="0.15">
      <c r="A177" s="1" t="s">
        <v>465</v>
      </c>
      <c r="B177" s="1" t="s">
        <v>466</v>
      </c>
      <c r="C177" s="2" t="s">
        <v>455</v>
      </c>
    </row>
    <row r="178" spans="1:3" x14ac:dyDescent="0.15">
      <c r="A178" s="1" t="s">
        <v>1085</v>
      </c>
      <c r="B178" s="1" t="s">
        <v>468</v>
      </c>
      <c r="C178" s="2" t="s">
        <v>452</v>
      </c>
    </row>
    <row r="179" spans="1:3" x14ac:dyDescent="0.15">
      <c r="A179" s="1" t="s">
        <v>1086</v>
      </c>
      <c r="B179" s="1" t="s">
        <v>463</v>
      </c>
      <c r="C179" s="2" t="s">
        <v>1114</v>
      </c>
    </row>
    <row r="180" spans="1:3" x14ac:dyDescent="0.15">
      <c r="A180" s="1" t="s">
        <v>434</v>
      </c>
      <c r="B180" s="1" t="s">
        <v>435</v>
      </c>
      <c r="C180" s="2" t="s">
        <v>1115</v>
      </c>
    </row>
    <row r="181" spans="1:3" x14ac:dyDescent="0.15">
      <c r="A181" s="1" t="s">
        <v>437</v>
      </c>
      <c r="B181" s="1" t="s">
        <v>438</v>
      </c>
      <c r="C181" s="2" t="s">
        <v>1116</v>
      </c>
    </row>
    <row r="182" spans="1:3" x14ac:dyDescent="0.15">
      <c r="A182" s="1" t="s">
        <v>440</v>
      </c>
      <c r="B182" s="1" t="s">
        <v>441</v>
      </c>
      <c r="C182" s="2" t="s">
        <v>1117</v>
      </c>
    </row>
    <row r="183" spans="1:3" x14ac:dyDescent="0.15">
      <c r="A183" s="1" t="s">
        <v>443</v>
      </c>
      <c r="B183" s="1" t="s">
        <v>444</v>
      </c>
      <c r="C183" s="2" t="s">
        <v>1118</v>
      </c>
    </row>
    <row r="184" spans="1:3" x14ac:dyDescent="0.15">
      <c r="A184" s="1" t="s">
        <v>446</v>
      </c>
      <c r="B184" s="1" t="s">
        <v>447</v>
      </c>
      <c r="C184" s="2" t="s">
        <v>1119</v>
      </c>
    </row>
    <row r="185" spans="1:3" x14ac:dyDescent="0.15">
      <c r="A185" s="1" t="s">
        <v>1087</v>
      </c>
      <c r="B185" s="1" t="s">
        <v>497</v>
      </c>
      <c r="C185" s="2" t="s">
        <v>1120</v>
      </c>
    </row>
    <row r="186" spans="1:3" x14ac:dyDescent="0.15">
      <c r="A186" s="1" t="s">
        <v>1088</v>
      </c>
      <c r="B186" s="1" t="s">
        <v>449</v>
      </c>
      <c r="C186" s="2" t="s">
        <v>1121</v>
      </c>
    </row>
    <row r="187" spans="1:3" x14ac:dyDescent="0.15">
      <c r="A187" s="1" t="s">
        <v>1113</v>
      </c>
      <c r="B187" s="1" t="s">
        <v>451</v>
      </c>
      <c r="C187" s="2" t="s">
        <v>1122</v>
      </c>
    </row>
    <row r="188" spans="1:3" x14ac:dyDescent="0.15">
      <c r="A188" s="1" t="s">
        <v>453</v>
      </c>
      <c r="B188" s="1" t="s">
        <v>454</v>
      </c>
      <c r="C188" s="2" t="s">
        <v>1123</v>
      </c>
    </row>
    <row r="189" spans="1:3" x14ac:dyDescent="0.15">
      <c r="A189" s="1" t="s">
        <v>456</v>
      </c>
      <c r="B189" s="1" t="s">
        <v>457</v>
      </c>
      <c r="C189" s="2" t="s">
        <v>1124</v>
      </c>
    </row>
    <row r="190" spans="1:3" x14ac:dyDescent="0.15">
      <c r="A190" s="1" t="s">
        <v>924</v>
      </c>
      <c r="B190" s="1" t="s">
        <v>979</v>
      </c>
      <c r="C190" s="2">
        <v>490010</v>
      </c>
    </row>
    <row r="191" spans="1:3" x14ac:dyDescent="0.15">
      <c r="A191" s="1" t="s">
        <v>1040</v>
      </c>
      <c r="B191" s="1" t="s">
        <v>980</v>
      </c>
      <c r="C191" s="2">
        <v>490011</v>
      </c>
    </row>
    <row r="192" spans="1:3" x14ac:dyDescent="0.15">
      <c r="A192" s="1" t="s">
        <v>925</v>
      </c>
      <c r="B192" s="1" t="s">
        <v>981</v>
      </c>
      <c r="C192" s="2">
        <v>490012</v>
      </c>
    </row>
    <row r="193" spans="1:3" x14ac:dyDescent="0.15">
      <c r="A193" s="1" t="s">
        <v>94</v>
      </c>
      <c r="B193" s="1" t="s">
        <v>95</v>
      </c>
      <c r="C193" s="2">
        <v>490013</v>
      </c>
    </row>
    <row r="194" spans="1:3" x14ac:dyDescent="0.15">
      <c r="A194" s="1" t="s">
        <v>929</v>
      </c>
      <c r="B194" s="1" t="s">
        <v>982</v>
      </c>
      <c r="C194" s="2">
        <v>490014</v>
      </c>
    </row>
    <row r="195" spans="1:3" x14ac:dyDescent="0.15">
      <c r="A195" s="1" t="s">
        <v>930</v>
      </c>
      <c r="B195" s="1" t="s">
        <v>983</v>
      </c>
      <c r="C195" s="2">
        <v>490015</v>
      </c>
    </row>
    <row r="196" spans="1:3" x14ac:dyDescent="0.15">
      <c r="A196" s="1" t="s">
        <v>931</v>
      </c>
      <c r="B196" s="1" t="s">
        <v>984</v>
      </c>
      <c r="C196" s="2">
        <v>490016</v>
      </c>
    </row>
    <row r="197" spans="1:3" x14ac:dyDescent="0.15">
      <c r="A197" s="1" t="s">
        <v>944</v>
      </c>
      <c r="B197" s="1" t="s">
        <v>985</v>
      </c>
      <c r="C197" s="2">
        <v>490020</v>
      </c>
    </row>
    <row r="198" spans="1:3" x14ac:dyDescent="0.15">
      <c r="A198" s="1" t="s">
        <v>960</v>
      </c>
      <c r="B198" s="1" t="s">
        <v>986</v>
      </c>
      <c r="C198" s="2">
        <v>490021</v>
      </c>
    </row>
    <row r="199" spans="1:3" x14ac:dyDescent="0.15">
      <c r="A199" s="1" t="s">
        <v>956</v>
      </c>
      <c r="B199" s="1" t="s">
        <v>987</v>
      </c>
      <c r="C199" s="2">
        <v>490023</v>
      </c>
    </row>
    <row r="200" spans="1:3" x14ac:dyDescent="0.15">
      <c r="A200" s="1" t="s">
        <v>957</v>
      </c>
      <c r="B200" s="1" t="s">
        <v>988</v>
      </c>
      <c r="C200" s="2">
        <v>490024</v>
      </c>
    </row>
    <row r="201" spans="1:3" x14ac:dyDescent="0.15">
      <c r="A201" s="1" t="s">
        <v>964</v>
      </c>
      <c r="B201" s="1" t="s">
        <v>989</v>
      </c>
      <c r="C201" s="2">
        <v>490033</v>
      </c>
    </row>
    <row r="202" spans="1:3" x14ac:dyDescent="0.15">
      <c r="A202" s="1" t="s">
        <v>971</v>
      </c>
      <c r="B202" s="1" t="s">
        <v>990</v>
      </c>
      <c r="C202" s="2">
        <v>490034</v>
      </c>
    </row>
    <row r="203" spans="1:3" x14ac:dyDescent="0.15">
      <c r="A203" s="1" t="s">
        <v>974</v>
      </c>
      <c r="B203" s="1" t="s">
        <v>991</v>
      </c>
      <c r="C203" s="2">
        <v>490035</v>
      </c>
    </row>
    <row r="204" spans="1:3" x14ac:dyDescent="0.15">
      <c r="A204" s="1" t="s">
        <v>977</v>
      </c>
      <c r="B204" s="1" t="s">
        <v>992</v>
      </c>
      <c r="C204" s="2">
        <v>490040</v>
      </c>
    </row>
    <row r="205" spans="1:3" x14ac:dyDescent="0.15">
      <c r="A205" s="1" t="s">
        <v>972</v>
      </c>
      <c r="B205" s="1" t="s">
        <v>993</v>
      </c>
      <c r="C205" s="2">
        <v>490089</v>
      </c>
    </row>
    <row r="206" spans="1:3" x14ac:dyDescent="0.15">
      <c r="A206" s="1" t="s">
        <v>933</v>
      </c>
      <c r="B206" s="1" t="s">
        <v>994</v>
      </c>
      <c r="C206" s="2">
        <v>491003</v>
      </c>
    </row>
    <row r="207" spans="1:3" x14ac:dyDescent="0.15">
      <c r="A207" s="1" t="s">
        <v>922</v>
      </c>
      <c r="B207" s="1" t="s">
        <v>995</v>
      </c>
      <c r="C207" s="2">
        <v>491038</v>
      </c>
    </row>
    <row r="208" spans="1:3" x14ac:dyDescent="0.15">
      <c r="A208" s="1" t="s">
        <v>923</v>
      </c>
      <c r="B208" s="1" t="s">
        <v>996</v>
      </c>
      <c r="C208" s="2">
        <v>492018</v>
      </c>
    </row>
    <row r="209" spans="1:3" x14ac:dyDescent="0.15">
      <c r="A209" s="1" t="s">
        <v>1038</v>
      </c>
      <c r="B209" s="1" t="s">
        <v>997</v>
      </c>
      <c r="C209" s="2">
        <v>492019</v>
      </c>
    </row>
    <row r="210" spans="1:3" x14ac:dyDescent="0.15">
      <c r="A210" s="1" t="s">
        <v>1039</v>
      </c>
      <c r="B210" s="1" t="s">
        <v>998</v>
      </c>
      <c r="C210" s="2">
        <v>492021</v>
      </c>
    </row>
    <row r="211" spans="1:3" x14ac:dyDescent="0.15">
      <c r="A211" s="1" t="s">
        <v>932</v>
      </c>
      <c r="B211" s="1" t="s">
        <v>999</v>
      </c>
      <c r="C211" s="2">
        <v>492029</v>
      </c>
    </row>
    <row r="212" spans="1:3" x14ac:dyDescent="0.15">
      <c r="A212" s="1" t="s">
        <v>937</v>
      </c>
      <c r="B212" s="1" t="s">
        <v>1000</v>
      </c>
      <c r="C212" s="2">
        <v>492035</v>
      </c>
    </row>
    <row r="213" spans="1:3" x14ac:dyDescent="0.15">
      <c r="A213" s="1" t="s">
        <v>934</v>
      </c>
      <c r="B213" s="1" t="s">
        <v>1001</v>
      </c>
      <c r="C213" s="2">
        <v>492037</v>
      </c>
    </row>
    <row r="214" spans="1:3" x14ac:dyDescent="0.15">
      <c r="A214" s="1" t="s">
        <v>945</v>
      </c>
      <c r="B214" s="1" t="s">
        <v>1002</v>
      </c>
      <c r="C214" s="2">
        <v>492047</v>
      </c>
    </row>
    <row r="215" spans="1:3" x14ac:dyDescent="0.15">
      <c r="A215" s="1" t="s">
        <v>946</v>
      </c>
      <c r="B215" s="1" t="s">
        <v>1003</v>
      </c>
      <c r="C215" s="2">
        <v>492051</v>
      </c>
    </row>
    <row r="216" spans="1:3" x14ac:dyDescent="0.15">
      <c r="A216" s="1" t="s">
        <v>947</v>
      </c>
      <c r="B216" s="1" t="s">
        <v>1004</v>
      </c>
      <c r="C216" s="2">
        <v>492052</v>
      </c>
    </row>
    <row r="217" spans="1:3" x14ac:dyDescent="0.15">
      <c r="A217" s="1" t="s">
        <v>948</v>
      </c>
      <c r="B217" s="1" t="s">
        <v>1005</v>
      </c>
      <c r="C217" s="2">
        <v>492055</v>
      </c>
    </row>
    <row r="218" spans="1:3" x14ac:dyDescent="0.15">
      <c r="A218" s="1" t="s">
        <v>949</v>
      </c>
      <c r="B218" s="1" t="s">
        <v>1006</v>
      </c>
      <c r="C218" s="2">
        <v>492064</v>
      </c>
    </row>
    <row r="219" spans="1:3" x14ac:dyDescent="0.15">
      <c r="A219" s="1" t="s">
        <v>950</v>
      </c>
      <c r="B219" s="1" t="s">
        <v>1007</v>
      </c>
      <c r="C219" s="2">
        <v>492066</v>
      </c>
    </row>
    <row r="220" spans="1:3" x14ac:dyDescent="0.15">
      <c r="A220" s="1" t="s">
        <v>943</v>
      </c>
      <c r="B220" s="1" t="s">
        <v>1008</v>
      </c>
      <c r="C220" s="2">
        <v>492070</v>
      </c>
    </row>
    <row r="221" spans="1:3" x14ac:dyDescent="0.15">
      <c r="A221" s="1" t="s">
        <v>951</v>
      </c>
      <c r="B221" s="1" t="s">
        <v>1009</v>
      </c>
      <c r="C221" s="2">
        <v>492085</v>
      </c>
    </row>
    <row r="222" spans="1:3" x14ac:dyDescent="0.15">
      <c r="A222" s="1" t="s">
        <v>936</v>
      </c>
      <c r="B222" s="1" t="s">
        <v>1010</v>
      </c>
      <c r="C222" s="2">
        <v>492087</v>
      </c>
    </row>
    <row r="223" spans="1:3" x14ac:dyDescent="0.15">
      <c r="A223" s="1" t="s">
        <v>952</v>
      </c>
      <c r="B223" s="1" t="s">
        <v>1011</v>
      </c>
      <c r="C223" s="2">
        <v>492089</v>
      </c>
    </row>
    <row r="224" spans="1:3" x14ac:dyDescent="0.15">
      <c r="A224" s="1" t="s">
        <v>953</v>
      </c>
      <c r="B224" s="1" t="s">
        <v>1012</v>
      </c>
      <c r="C224" s="2">
        <v>492090</v>
      </c>
    </row>
    <row r="225" spans="1:3" x14ac:dyDescent="0.15">
      <c r="A225" s="1" t="s">
        <v>954</v>
      </c>
      <c r="B225" s="1" t="s">
        <v>1013</v>
      </c>
      <c r="C225" s="2">
        <v>492092</v>
      </c>
    </row>
    <row r="226" spans="1:3" x14ac:dyDescent="0.15">
      <c r="A226" s="1" t="s">
        <v>955</v>
      </c>
      <c r="B226" s="1" t="s">
        <v>1014</v>
      </c>
      <c r="C226" s="2">
        <v>492094</v>
      </c>
    </row>
    <row r="227" spans="1:3" x14ac:dyDescent="0.15">
      <c r="A227" s="1" t="s">
        <v>969</v>
      </c>
      <c r="B227" s="1" t="s">
        <v>1015</v>
      </c>
      <c r="C227" s="2">
        <v>492095</v>
      </c>
    </row>
    <row r="228" spans="1:3" x14ac:dyDescent="0.15">
      <c r="A228" s="1" t="s">
        <v>958</v>
      </c>
      <c r="B228" s="1" t="s">
        <v>1016</v>
      </c>
      <c r="C228" s="2">
        <v>492100</v>
      </c>
    </row>
    <row r="229" spans="1:3" x14ac:dyDescent="0.15">
      <c r="A229" s="1" t="s">
        <v>959</v>
      </c>
      <c r="B229" s="1" t="s">
        <v>1017</v>
      </c>
      <c r="C229" s="2">
        <v>492105</v>
      </c>
    </row>
    <row r="230" spans="1:3" x14ac:dyDescent="0.15">
      <c r="A230" s="1" t="s">
        <v>961</v>
      </c>
      <c r="B230" s="1" t="s">
        <v>1018</v>
      </c>
      <c r="C230" s="2">
        <v>492109</v>
      </c>
    </row>
    <row r="231" spans="1:3" x14ac:dyDescent="0.15">
      <c r="A231" s="1" t="s">
        <v>962</v>
      </c>
      <c r="B231" s="1" t="s">
        <v>1019</v>
      </c>
      <c r="C231" s="2">
        <v>492110</v>
      </c>
    </row>
    <row r="232" spans="1:3" x14ac:dyDescent="0.15">
      <c r="A232" s="1" t="s">
        <v>938</v>
      </c>
      <c r="B232" s="1" t="s">
        <v>1020</v>
      </c>
      <c r="C232" s="2">
        <v>492114</v>
      </c>
    </row>
    <row r="233" spans="1:3" x14ac:dyDescent="0.15">
      <c r="A233" s="1" t="s">
        <v>963</v>
      </c>
      <c r="B233" s="1" t="s">
        <v>1021</v>
      </c>
      <c r="C233" s="2">
        <v>492116</v>
      </c>
    </row>
    <row r="234" spans="1:3" x14ac:dyDescent="0.15">
      <c r="A234" s="1" t="s">
        <v>970</v>
      </c>
      <c r="B234" s="1" t="s">
        <v>1022</v>
      </c>
      <c r="C234" s="2">
        <v>492123</v>
      </c>
    </row>
    <row r="235" spans="1:3" x14ac:dyDescent="0.15">
      <c r="A235" s="1" t="s">
        <v>965</v>
      </c>
      <c r="B235" s="1" t="s">
        <v>1023</v>
      </c>
      <c r="C235" s="2">
        <v>492126</v>
      </c>
    </row>
    <row r="236" spans="1:3" x14ac:dyDescent="0.15">
      <c r="A236" s="1" t="s">
        <v>966</v>
      </c>
      <c r="B236" s="1" t="s">
        <v>1024</v>
      </c>
      <c r="C236" s="2">
        <v>492133</v>
      </c>
    </row>
    <row r="237" spans="1:3" x14ac:dyDescent="0.15">
      <c r="A237" s="1" t="s">
        <v>967</v>
      </c>
      <c r="B237" s="1" t="s">
        <v>1025</v>
      </c>
      <c r="C237" s="2">
        <v>492137</v>
      </c>
    </row>
    <row r="238" spans="1:3" x14ac:dyDescent="0.15">
      <c r="A238" s="1" t="s">
        <v>941</v>
      </c>
      <c r="B238" s="1" t="s">
        <v>1026</v>
      </c>
      <c r="C238" s="2">
        <v>492140</v>
      </c>
    </row>
    <row r="239" spans="1:3" x14ac:dyDescent="0.15">
      <c r="A239" s="1" t="s">
        <v>975</v>
      </c>
      <c r="B239" s="1" t="s">
        <v>1027</v>
      </c>
      <c r="C239" s="2">
        <v>492156</v>
      </c>
    </row>
    <row r="240" spans="1:3" x14ac:dyDescent="0.15">
      <c r="A240" s="1" t="s">
        <v>976</v>
      </c>
      <c r="B240" s="1" t="s">
        <v>1028</v>
      </c>
      <c r="C240" s="2">
        <v>492158</v>
      </c>
    </row>
    <row r="241" spans="1:3" x14ac:dyDescent="0.15">
      <c r="A241" s="1" t="s">
        <v>978</v>
      </c>
      <c r="B241" s="1" t="s">
        <v>1029</v>
      </c>
      <c r="C241" s="2">
        <v>492173</v>
      </c>
    </row>
    <row r="242" spans="1:3" x14ac:dyDescent="0.15">
      <c r="A242" s="1" t="s">
        <v>942</v>
      </c>
      <c r="B242" s="1" t="s">
        <v>1030</v>
      </c>
      <c r="C242" s="2">
        <v>492330</v>
      </c>
    </row>
    <row r="243" spans="1:3" x14ac:dyDescent="0.15">
      <c r="A243" s="1" t="s">
        <v>1041</v>
      </c>
      <c r="B243" s="1" t="s">
        <v>1031</v>
      </c>
      <c r="C243" s="2">
        <v>492333</v>
      </c>
    </row>
    <row r="244" spans="1:3" x14ac:dyDescent="0.15">
      <c r="A244" s="1" t="s">
        <v>935</v>
      </c>
      <c r="B244" s="1" t="s">
        <v>1032</v>
      </c>
      <c r="C244" s="2">
        <v>492337</v>
      </c>
    </row>
    <row r="245" spans="1:3" x14ac:dyDescent="0.15">
      <c r="A245" s="1" t="s">
        <v>939</v>
      </c>
      <c r="B245" s="1" t="s">
        <v>1033</v>
      </c>
      <c r="C245" s="2">
        <v>492420</v>
      </c>
    </row>
    <row r="246" spans="1:3" x14ac:dyDescent="0.15">
      <c r="A246" s="1" t="s">
        <v>968</v>
      </c>
      <c r="B246" s="1" t="s">
        <v>1034</v>
      </c>
      <c r="C246" s="2">
        <v>492465</v>
      </c>
    </row>
    <row r="247" spans="1:3" x14ac:dyDescent="0.15">
      <c r="A247" s="1" t="s">
        <v>973</v>
      </c>
      <c r="B247" s="1" t="s">
        <v>1035</v>
      </c>
      <c r="C247" s="2">
        <v>492489</v>
      </c>
    </row>
    <row r="248" spans="1:3" x14ac:dyDescent="0.15">
      <c r="A248" s="1" t="s">
        <v>940</v>
      </c>
      <c r="B248" s="1" t="s">
        <v>1036</v>
      </c>
      <c r="C248" s="2">
        <v>492532</v>
      </c>
    </row>
    <row r="249" spans="1:3" x14ac:dyDescent="0.15">
      <c r="A249" s="1" t="s">
        <v>97</v>
      </c>
      <c r="B249" s="1" t="s">
        <v>98</v>
      </c>
      <c r="C249" s="2">
        <v>492607</v>
      </c>
    </row>
    <row r="250" spans="1:3" x14ac:dyDescent="0.15">
      <c r="A250" s="1" t="s">
        <v>928</v>
      </c>
      <c r="B250" s="1" t="s">
        <v>471</v>
      </c>
      <c r="C250" s="2">
        <v>494005</v>
      </c>
    </row>
    <row r="251" spans="1:3" x14ac:dyDescent="0.15">
      <c r="A251" s="1" t="s">
        <v>926</v>
      </c>
      <c r="B251" s="1" t="s">
        <v>96</v>
      </c>
      <c r="C251" s="2" t="s">
        <v>1042</v>
      </c>
    </row>
    <row r="252" spans="1:3" x14ac:dyDescent="0.15">
      <c r="A252" s="1" t="s">
        <v>927</v>
      </c>
      <c r="B252" s="1" t="s">
        <v>1037</v>
      </c>
      <c r="C252" s="2" t="s">
        <v>1043</v>
      </c>
    </row>
  </sheetData>
  <sheetProtection sheet="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1"/>
  <sheetViews>
    <sheetView workbookViewId="0">
      <selection activeCell="K41" sqref="K41"/>
    </sheetView>
  </sheetViews>
  <sheetFormatPr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7" bestFit="1" customWidth="1"/>
    <col min="8" max="8" width="7.5" style="27" bestFit="1" customWidth="1"/>
    <col min="9" max="9" width="4" style="27" customWidth="1"/>
    <col min="10" max="10" width="6.75" style="19" customWidth="1"/>
    <col min="11" max="16384" width="9" style="19"/>
  </cols>
  <sheetData>
    <row r="1" spans="1:10" x14ac:dyDescent="0.15">
      <c r="B1" s="28" t="s">
        <v>15</v>
      </c>
      <c r="C1" s="28" t="s">
        <v>16</v>
      </c>
      <c r="D1" s="28" t="s">
        <v>505</v>
      </c>
      <c r="E1" s="28" t="s">
        <v>18</v>
      </c>
      <c r="F1" s="28" t="s">
        <v>506</v>
      </c>
      <c r="G1" s="29" t="s">
        <v>17</v>
      </c>
      <c r="H1" s="29" t="s">
        <v>502</v>
      </c>
      <c r="I1" s="29" t="s">
        <v>1141</v>
      </c>
      <c r="J1" s="28" t="s">
        <v>504</v>
      </c>
    </row>
    <row r="2" spans="1:10" x14ac:dyDescent="0.15">
      <c r="A2" s="19">
        <v>1</v>
      </c>
      <c r="B2" s="19" t="str">
        <f>参加申込書!U7</f>
        <v/>
      </c>
      <c r="C2" s="19" t="str">
        <f>参加申込書!AA7</f>
        <v xml:space="preserve"> </v>
      </c>
      <c r="D2" s="19" t="str">
        <f>参加申込書!AB7</f>
        <v/>
      </c>
      <c r="E2" s="19" t="str">
        <f>参加申込書!AC7</f>
        <v/>
      </c>
      <c r="F2" s="19" t="str">
        <f>参加申込書!AD7</f>
        <v/>
      </c>
      <c r="G2" s="27" t="str">
        <f>参加申込書!AE7</f>
        <v/>
      </c>
      <c r="H2" s="27" t="str">
        <f>参加申込書!AF7</f>
        <v/>
      </c>
      <c r="I2" s="27" t="str">
        <f>参加申込書!AG7</f>
        <v/>
      </c>
      <c r="J2" s="19" t="str">
        <f>IF(ISBLANK(参加申込書!AH7),"",参加申込書!AH7)</f>
        <v/>
      </c>
    </row>
    <row r="3" spans="1:10" x14ac:dyDescent="0.15">
      <c r="A3" s="19">
        <v>2</v>
      </c>
      <c r="B3" s="19" t="str">
        <f>参加申込書!U8</f>
        <v/>
      </c>
      <c r="C3" s="19" t="str">
        <f>参加申込書!AA8</f>
        <v xml:space="preserve"> </v>
      </c>
      <c r="D3" s="19" t="str">
        <f>参加申込書!AB8</f>
        <v/>
      </c>
      <c r="E3" s="19" t="str">
        <f>参加申込書!AC8</f>
        <v/>
      </c>
      <c r="F3" s="19" t="str">
        <f>参加申込書!AD8</f>
        <v/>
      </c>
      <c r="G3" s="27" t="str">
        <f>参加申込書!AE8</f>
        <v/>
      </c>
      <c r="H3" s="27" t="str">
        <f>参加申込書!AF8</f>
        <v/>
      </c>
      <c r="I3" s="27" t="str">
        <f>参加申込書!AG8</f>
        <v/>
      </c>
      <c r="J3" s="19" t="str">
        <f>IF(ISBLANK(参加申込書!AH8),"",参加申込書!AH8)</f>
        <v/>
      </c>
    </row>
    <row r="4" spans="1:10" x14ac:dyDescent="0.15">
      <c r="A4" s="19">
        <v>3</v>
      </c>
      <c r="B4" s="19" t="str">
        <f>参加申込書!U9</f>
        <v/>
      </c>
      <c r="C4" s="19" t="str">
        <f>参加申込書!AA9</f>
        <v xml:space="preserve"> </v>
      </c>
      <c r="D4" s="19" t="str">
        <f>参加申込書!AB9</f>
        <v/>
      </c>
      <c r="E4" s="19" t="str">
        <f>参加申込書!AC9</f>
        <v/>
      </c>
      <c r="F4" s="19" t="str">
        <f>参加申込書!AD9</f>
        <v/>
      </c>
      <c r="G4" s="27" t="str">
        <f>参加申込書!AE9</f>
        <v/>
      </c>
      <c r="H4" s="27" t="str">
        <f>参加申込書!AF9</f>
        <v/>
      </c>
      <c r="I4" s="27" t="str">
        <f>参加申込書!AG9</f>
        <v/>
      </c>
      <c r="J4" s="19" t="str">
        <f>IF(ISBLANK(参加申込書!AH9),"",参加申込書!AH9)</f>
        <v/>
      </c>
    </row>
    <row r="5" spans="1:10" x14ac:dyDescent="0.15">
      <c r="A5" s="19">
        <v>4</v>
      </c>
      <c r="B5" s="19" t="str">
        <f>参加申込書!U10</f>
        <v/>
      </c>
      <c r="C5" s="19" t="str">
        <f>参加申込書!AA10</f>
        <v xml:space="preserve"> </v>
      </c>
      <c r="D5" s="19" t="str">
        <f>参加申込書!AB10</f>
        <v/>
      </c>
      <c r="E5" s="19" t="str">
        <f>参加申込書!AC10</f>
        <v/>
      </c>
      <c r="F5" s="19" t="str">
        <f>参加申込書!AD10</f>
        <v/>
      </c>
      <c r="G5" s="27" t="str">
        <f>参加申込書!AE10</f>
        <v/>
      </c>
      <c r="H5" s="27" t="str">
        <f>参加申込書!AF10</f>
        <v/>
      </c>
      <c r="I5" s="27" t="str">
        <f>参加申込書!AG10</f>
        <v/>
      </c>
      <c r="J5" s="19" t="str">
        <f>IF(ISBLANK(参加申込書!AH10),"",参加申込書!AH10)</f>
        <v/>
      </c>
    </row>
    <row r="6" spans="1:10" x14ac:dyDescent="0.15">
      <c r="A6" s="19">
        <v>5</v>
      </c>
      <c r="B6" s="19" t="str">
        <f>参加申込書!U11</f>
        <v/>
      </c>
      <c r="C6" s="19" t="str">
        <f>参加申込書!AA11</f>
        <v xml:space="preserve"> </v>
      </c>
      <c r="D6" s="19" t="str">
        <f>参加申込書!AB11</f>
        <v/>
      </c>
      <c r="E6" s="19" t="str">
        <f>参加申込書!AC11</f>
        <v/>
      </c>
      <c r="F6" s="19" t="str">
        <f>参加申込書!AD11</f>
        <v/>
      </c>
      <c r="G6" s="27" t="str">
        <f>参加申込書!AE11</f>
        <v/>
      </c>
      <c r="H6" s="27" t="str">
        <f>参加申込書!AF11</f>
        <v/>
      </c>
      <c r="I6" s="27" t="str">
        <f>参加申込書!AG11</f>
        <v/>
      </c>
      <c r="J6" s="19" t="str">
        <f>IF(ISBLANK(参加申込書!AH11),"",参加申込書!AH11)</f>
        <v/>
      </c>
    </row>
    <row r="7" spans="1:10" x14ac:dyDescent="0.15">
      <c r="A7" s="19">
        <v>6</v>
      </c>
      <c r="B7" s="19" t="str">
        <f>参加申込書!U12</f>
        <v/>
      </c>
      <c r="C7" s="19" t="str">
        <f>参加申込書!AA12</f>
        <v xml:space="preserve"> </v>
      </c>
      <c r="D7" s="19" t="str">
        <f>参加申込書!AB12</f>
        <v/>
      </c>
      <c r="E7" s="19" t="str">
        <f>参加申込書!AC12</f>
        <v/>
      </c>
      <c r="F7" s="19" t="str">
        <f>参加申込書!AD12</f>
        <v/>
      </c>
      <c r="G7" s="27" t="str">
        <f>参加申込書!AE12</f>
        <v/>
      </c>
      <c r="H7" s="27" t="str">
        <f>参加申込書!AF12</f>
        <v/>
      </c>
      <c r="I7" s="27" t="str">
        <f>参加申込書!AG12</f>
        <v/>
      </c>
      <c r="J7" s="19" t="str">
        <f>IF(ISBLANK(参加申込書!AH12),"",参加申込書!AH12)</f>
        <v/>
      </c>
    </row>
    <row r="8" spans="1:10" x14ac:dyDescent="0.15">
      <c r="A8" s="19">
        <v>7</v>
      </c>
      <c r="B8" s="19" t="str">
        <f>参加申込書!U13</f>
        <v/>
      </c>
      <c r="C8" s="19" t="str">
        <f>参加申込書!AA13</f>
        <v xml:space="preserve"> </v>
      </c>
      <c r="D8" s="19" t="str">
        <f>参加申込書!AB13</f>
        <v/>
      </c>
      <c r="E8" s="19" t="str">
        <f>参加申込書!AC13</f>
        <v/>
      </c>
      <c r="F8" s="19" t="str">
        <f>参加申込書!AD13</f>
        <v/>
      </c>
      <c r="G8" s="27" t="str">
        <f>参加申込書!AE13</f>
        <v/>
      </c>
      <c r="H8" s="27" t="str">
        <f>参加申込書!AF13</f>
        <v/>
      </c>
      <c r="I8" s="27" t="str">
        <f>参加申込書!AG13</f>
        <v/>
      </c>
      <c r="J8" s="19" t="str">
        <f>IF(ISBLANK(参加申込書!AH13),"",参加申込書!AH13)</f>
        <v/>
      </c>
    </row>
    <row r="9" spans="1:10" x14ac:dyDescent="0.15">
      <c r="A9" s="19">
        <v>8</v>
      </c>
      <c r="B9" s="19" t="str">
        <f>参加申込書!U14</f>
        <v/>
      </c>
      <c r="C9" s="19" t="str">
        <f>参加申込書!AA14</f>
        <v xml:space="preserve"> </v>
      </c>
      <c r="D9" s="19" t="str">
        <f>参加申込書!AB14</f>
        <v/>
      </c>
      <c r="E9" s="19" t="str">
        <f>参加申込書!AC14</f>
        <v/>
      </c>
      <c r="F9" s="19" t="str">
        <f>参加申込書!AD14</f>
        <v/>
      </c>
      <c r="G9" s="27" t="str">
        <f>参加申込書!AE14</f>
        <v/>
      </c>
      <c r="H9" s="27" t="str">
        <f>参加申込書!AF14</f>
        <v/>
      </c>
      <c r="I9" s="27" t="str">
        <f>参加申込書!AG14</f>
        <v/>
      </c>
      <c r="J9" s="19" t="str">
        <f>IF(ISBLANK(参加申込書!AH14),"",参加申込書!AH14)</f>
        <v/>
      </c>
    </row>
    <row r="10" spans="1:10" x14ac:dyDescent="0.15">
      <c r="A10" s="19">
        <v>9</v>
      </c>
      <c r="B10" s="19" t="str">
        <f>参加申込書!U15</f>
        <v/>
      </c>
      <c r="C10" s="19" t="str">
        <f>参加申込書!AA15</f>
        <v xml:space="preserve"> </v>
      </c>
      <c r="D10" s="19" t="str">
        <f>参加申込書!AB15</f>
        <v/>
      </c>
      <c r="E10" s="19" t="str">
        <f>参加申込書!AC15</f>
        <v/>
      </c>
      <c r="F10" s="19" t="str">
        <f>参加申込書!AD15</f>
        <v/>
      </c>
      <c r="G10" s="27" t="str">
        <f>参加申込書!AE15</f>
        <v/>
      </c>
      <c r="H10" s="27" t="str">
        <f>参加申込書!AF15</f>
        <v/>
      </c>
      <c r="I10" s="27" t="str">
        <f>参加申込書!AG15</f>
        <v/>
      </c>
      <c r="J10" s="19" t="str">
        <f>IF(ISBLANK(参加申込書!AH15),"",参加申込書!AH15)</f>
        <v/>
      </c>
    </row>
    <row r="11" spans="1:10" x14ac:dyDescent="0.15">
      <c r="A11" s="19">
        <v>10</v>
      </c>
      <c r="B11" s="19" t="str">
        <f>参加申込書!U16</f>
        <v/>
      </c>
      <c r="C11" s="19" t="str">
        <f>参加申込書!AA16</f>
        <v xml:space="preserve"> </v>
      </c>
      <c r="D11" s="19" t="str">
        <f>参加申込書!AB16</f>
        <v/>
      </c>
      <c r="E11" s="19" t="str">
        <f>参加申込書!AC16</f>
        <v/>
      </c>
      <c r="F11" s="19" t="str">
        <f>参加申込書!AD16</f>
        <v/>
      </c>
      <c r="G11" s="27" t="str">
        <f>参加申込書!AE16</f>
        <v/>
      </c>
      <c r="H11" s="27" t="str">
        <f>参加申込書!AF16</f>
        <v/>
      </c>
      <c r="I11" s="27" t="str">
        <f>参加申込書!AG16</f>
        <v/>
      </c>
      <c r="J11" s="19" t="str">
        <f>IF(ISBLANK(参加申込書!AH16),"",参加申込書!AH16)</f>
        <v/>
      </c>
    </row>
    <row r="12" spans="1:10" x14ac:dyDescent="0.15">
      <c r="A12" s="19">
        <v>11</v>
      </c>
      <c r="B12" s="19" t="str">
        <f>参加申込書!U17</f>
        <v/>
      </c>
      <c r="C12" s="19" t="str">
        <f>参加申込書!AA17</f>
        <v xml:space="preserve"> </v>
      </c>
      <c r="D12" s="19" t="str">
        <f>参加申込書!AB17</f>
        <v/>
      </c>
      <c r="E12" s="19" t="str">
        <f>参加申込書!AC17</f>
        <v/>
      </c>
      <c r="F12" s="19" t="str">
        <f>参加申込書!AD17</f>
        <v/>
      </c>
      <c r="G12" s="27" t="str">
        <f>参加申込書!AE17</f>
        <v/>
      </c>
      <c r="H12" s="27" t="str">
        <f>参加申込書!AF17</f>
        <v/>
      </c>
      <c r="I12" s="27" t="str">
        <f>参加申込書!AG17</f>
        <v/>
      </c>
      <c r="J12" s="19" t="str">
        <f>IF(ISBLANK(参加申込書!AH17),"",参加申込書!AH17)</f>
        <v/>
      </c>
    </row>
    <row r="13" spans="1:10" x14ac:dyDescent="0.15">
      <c r="A13" s="19">
        <v>12</v>
      </c>
      <c r="B13" s="19" t="str">
        <f>参加申込書!U18</f>
        <v/>
      </c>
      <c r="C13" s="19" t="str">
        <f>参加申込書!AA18</f>
        <v xml:space="preserve"> </v>
      </c>
      <c r="D13" s="19" t="str">
        <f>参加申込書!AB18</f>
        <v/>
      </c>
      <c r="E13" s="19" t="str">
        <f>参加申込書!AC18</f>
        <v/>
      </c>
      <c r="F13" s="19" t="str">
        <f>参加申込書!AD18</f>
        <v/>
      </c>
      <c r="G13" s="27" t="str">
        <f>参加申込書!AE18</f>
        <v/>
      </c>
      <c r="H13" s="27" t="str">
        <f>参加申込書!AF18</f>
        <v/>
      </c>
      <c r="I13" s="27" t="str">
        <f>参加申込書!AG18</f>
        <v/>
      </c>
      <c r="J13" s="19" t="str">
        <f>IF(ISBLANK(参加申込書!AH18),"",参加申込書!AH18)</f>
        <v/>
      </c>
    </row>
    <row r="14" spans="1:10" x14ac:dyDescent="0.15">
      <c r="A14" s="19">
        <v>13</v>
      </c>
      <c r="B14" s="19" t="str">
        <f>参加申込書!U19</f>
        <v/>
      </c>
      <c r="C14" s="19" t="str">
        <f>参加申込書!AA19</f>
        <v xml:space="preserve"> </v>
      </c>
      <c r="D14" s="19" t="str">
        <f>参加申込書!AB19</f>
        <v/>
      </c>
      <c r="E14" s="19" t="str">
        <f>参加申込書!AC19</f>
        <v/>
      </c>
      <c r="F14" s="19" t="str">
        <f>参加申込書!AD19</f>
        <v/>
      </c>
      <c r="G14" s="27" t="str">
        <f>参加申込書!AE19</f>
        <v/>
      </c>
      <c r="H14" s="27" t="str">
        <f>参加申込書!AF19</f>
        <v/>
      </c>
      <c r="I14" s="27" t="str">
        <f>参加申込書!AG19</f>
        <v/>
      </c>
      <c r="J14" s="19" t="str">
        <f>IF(ISBLANK(参加申込書!AH19),"",参加申込書!AH19)</f>
        <v/>
      </c>
    </row>
    <row r="15" spans="1:10" x14ac:dyDescent="0.15">
      <c r="A15" s="19">
        <v>14</v>
      </c>
      <c r="B15" s="19" t="str">
        <f>参加申込書!U20</f>
        <v/>
      </c>
      <c r="C15" s="19" t="str">
        <f>参加申込書!AA20</f>
        <v xml:space="preserve"> </v>
      </c>
      <c r="D15" s="19" t="str">
        <f>参加申込書!AB20</f>
        <v/>
      </c>
      <c r="E15" s="19" t="str">
        <f>参加申込書!AC20</f>
        <v/>
      </c>
      <c r="F15" s="19" t="str">
        <f>参加申込書!AD20</f>
        <v/>
      </c>
      <c r="G15" s="27" t="str">
        <f>参加申込書!AE20</f>
        <v/>
      </c>
      <c r="H15" s="27" t="str">
        <f>参加申込書!AF20</f>
        <v/>
      </c>
      <c r="I15" s="27" t="str">
        <f>参加申込書!AG20</f>
        <v/>
      </c>
      <c r="J15" s="19" t="str">
        <f>IF(ISBLANK(参加申込書!AH20),"",参加申込書!AH20)</f>
        <v/>
      </c>
    </row>
    <row r="16" spans="1:10" x14ac:dyDescent="0.15">
      <c r="A16" s="19">
        <v>15</v>
      </c>
      <c r="B16" s="19" t="str">
        <f>参加申込書!U21</f>
        <v/>
      </c>
      <c r="C16" s="19" t="str">
        <f>参加申込書!AA21</f>
        <v xml:space="preserve"> </v>
      </c>
      <c r="D16" s="19" t="str">
        <f>参加申込書!AB21</f>
        <v/>
      </c>
      <c r="E16" s="19" t="str">
        <f>参加申込書!AC21</f>
        <v/>
      </c>
      <c r="F16" s="19" t="str">
        <f>参加申込書!AD21</f>
        <v/>
      </c>
      <c r="G16" s="27" t="str">
        <f>参加申込書!AE21</f>
        <v/>
      </c>
      <c r="H16" s="27" t="str">
        <f>参加申込書!AF21</f>
        <v/>
      </c>
      <c r="I16" s="27" t="str">
        <f>参加申込書!AG21</f>
        <v/>
      </c>
      <c r="J16" s="19" t="str">
        <f>IF(ISBLANK(参加申込書!AH21),"",参加申込書!AH21)</f>
        <v/>
      </c>
    </row>
    <row r="17" spans="1:10" x14ac:dyDescent="0.15">
      <c r="A17" s="19">
        <v>16</v>
      </c>
      <c r="B17" s="19" t="str">
        <f>参加申込書!U37</f>
        <v/>
      </c>
      <c r="C17" s="19" t="str">
        <f>参加申込書!AA37</f>
        <v xml:space="preserve"> </v>
      </c>
      <c r="D17" s="19" t="str">
        <f>参加申込書!AB37</f>
        <v/>
      </c>
      <c r="E17" s="19" t="str">
        <f>参加申込書!AC37</f>
        <v/>
      </c>
      <c r="F17" s="19" t="str">
        <f>参加申込書!AD37</f>
        <v/>
      </c>
      <c r="G17" s="27" t="str">
        <f>参加申込書!AE37</f>
        <v/>
      </c>
      <c r="H17" s="27" t="str">
        <f>参加申込書!AF37</f>
        <v/>
      </c>
      <c r="I17" s="27" t="str">
        <f>参加申込書!AG37</f>
        <v/>
      </c>
      <c r="J17" s="19" t="str">
        <f>IF(ISBLANK(参加申込書!AH22),"",参加申込書!AH22)</f>
        <v/>
      </c>
    </row>
    <row r="18" spans="1:10" x14ac:dyDescent="0.15">
      <c r="A18" s="19">
        <v>17</v>
      </c>
      <c r="B18" s="19" t="str">
        <f>参加申込書!U38</f>
        <v/>
      </c>
      <c r="C18" s="19" t="str">
        <f>参加申込書!AA38</f>
        <v xml:space="preserve"> </v>
      </c>
      <c r="D18" s="19" t="str">
        <f>参加申込書!AB38</f>
        <v/>
      </c>
      <c r="E18" s="19" t="str">
        <f>参加申込書!AC38</f>
        <v/>
      </c>
      <c r="F18" s="19" t="str">
        <f>参加申込書!AD38</f>
        <v/>
      </c>
      <c r="G18" s="27" t="str">
        <f>参加申込書!AE38</f>
        <v/>
      </c>
      <c r="H18" s="27" t="str">
        <f>参加申込書!AF38</f>
        <v/>
      </c>
      <c r="I18" s="27" t="str">
        <f>参加申込書!AG38</f>
        <v/>
      </c>
      <c r="J18" s="19" t="str">
        <f>IF(ISBLANK(参加申込書!AH23),"",参加申込書!AH23)</f>
        <v/>
      </c>
    </row>
    <row r="19" spans="1:10" x14ac:dyDescent="0.15">
      <c r="A19" s="19">
        <v>18</v>
      </c>
      <c r="B19" s="19" t="str">
        <f>参加申込書!U39</f>
        <v/>
      </c>
      <c r="C19" s="19" t="str">
        <f>参加申込書!AA39</f>
        <v xml:space="preserve"> </v>
      </c>
      <c r="D19" s="19" t="str">
        <f>参加申込書!AB39</f>
        <v/>
      </c>
      <c r="E19" s="19" t="str">
        <f>参加申込書!AC39</f>
        <v/>
      </c>
      <c r="F19" s="19" t="str">
        <f>参加申込書!AD39</f>
        <v/>
      </c>
      <c r="G19" s="27" t="str">
        <f>参加申込書!AE39</f>
        <v/>
      </c>
      <c r="H19" s="27" t="str">
        <f>参加申込書!AF39</f>
        <v/>
      </c>
      <c r="I19" s="27" t="str">
        <f>参加申込書!AG39</f>
        <v/>
      </c>
      <c r="J19" s="19" t="str">
        <f>IF(ISBLANK(参加申込書!AH24),"",参加申込書!AH24)</f>
        <v/>
      </c>
    </row>
    <row r="20" spans="1:10" x14ac:dyDescent="0.15">
      <c r="A20" s="19">
        <v>19</v>
      </c>
      <c r="B20" s="19" t="str">
        <f>参加申込書!U40</f>
        <v/>
      </c>
      <c r="C20" s="19" t="str">
        <f>参加申込書!AA40</f>
        <v xml:space="preserve"> </v>
      </c>
      <c r="D20" s="19" t="str">
        <f>参加申込書!AB40</f>
        <v/>
      </c>
      <c r="E20" s="19" t="str">
        <f>参加申込書!AC40</f>
        <v/>
      </c>
      <c r="F20" s="19" t="str">
        <f>参加申込書!AD40</f>
        <v/>
      </c>
      <c r="G20" s="27" t="str">
        <f>参加申込書!AE40</f>
        <v/>
      </c>
      <c r="H20" s="27" t="str">
        <f>参加申込書!AF40</f>
        <v/>
      </c>
      <c r="I20" s="27" t="str">
        <f>参加申込書!AG40</f>
        <v/>
      </c>
      <c r="J20" s="19" t="str">
        <f>IF(ISBLANK(参加申込書!AH25),"",参加申込書!AH25)</f>
        <v/>
      </c>
    </row>
    <row r="21" spans="1:10" x14ac:dyDescent="0.15">
      <c r="A21" s="19">
        <v>20</v>
      </c>
      <c r="B21" s="19" t="str">
        <f>参加申込書!U41</f>
        <v/>
      </c>
      <c r="C21" s="19" t="str">
        <f>参加申込書!AA41</f>
        <v xml:space="preserve"> </v>
      </c>
      <c r="D21" s="19" t="str">
        <f>参加申込書!AB41</f>
        <v/>
      </c>
      <c r="E21" s="19" t="str">
        <f>参加申込書!AC41</f>
        <v/>
      </c>
      <c r="F21" s="19" t="str">
        <f>参加申込書!AD41</f>
        <v/>
      </c>
      <c r="G21" s="27" t="str">
        <f>参加申込書!AE41</f>
        <v/>
      </c>
      <c r="H21" s="27" t="str">
        <f>参加申込書!AF41</f>
        <v/>
      </c>
      <c r="I21" s="27" t="str">
        <f>参加申込書!AG41</f>
        <v/>
      </c>
      <c r="J21" s="19" t="str">
        <f>IF(ISBLANK(参加申込書!AH26),"",参加申込書!AH26)</f>
        <v/>
      </c>
    </row>
    <row r="22" spans="1:10" x14ac:dyDescent="0.15">
      <c r="A22" s="19">
        <v>21</v>
      </c>
      <c r="B22" s="19" t="str">
        <f>参加申込書!U42</f>
        <v/>
      </c>
      <c r="C22" s="19" t="str">
        <f>参加申込書!AA42</f>
        <v xml:space="preserve"> </v>
      </c>
      <c r="D22" s="19" t="str">
        <f>参加申込書!AB42</f>
        <v/>
      </c>
      <c r="E22" s="19" t="str">
        <f>参加申込書!AC42</f>
        <v/>
      </c>
      <c r="F22" s="19" t="str">
        <f>参加申込書!AD42</f>
        <v/>
      </c>
      <c r="G22" s="27" t="str">
        <f>参加申込書!AE42</f>
        <v/>
      </c>
      <c r="H22" s="27" t="str">
        <f>参加申込書!AF42</f>
        <v/>
      </c>
      <c r="I22" s="27" t="str">
        <f>参加申込書!AG42</f>
        <v/>
      </c>
      <c r="J22" s="19" t="str">
        <f>IF(ISBLANK(参加申込書!AH27),"",参加申込書!AH27)</f>
        <v/>
      </c>
    </row>
    <row r="23" spans="1:10" x14ac:dyDescent="0.15">
      <c r="A23" s="19">
        <v>22</v>
      </c>
      <c r="B23" s="19" t="str">
        <f>参加申込書!U43</f>
        <v/>
      </c>
      <c r="C23" s="19" t="str">
        <f>参加申込書!AA43</f>
        <v xml:space="preserve"> </v>
      </c>
      <c r="D23" s="19" t="str">
        <f>参加申込書!AB43</f>
        <v/>
      </c>
      <c r="E23" s="19" t="str">
        <f>参加申込書!AC43</f>
        <v/>
      </c>
      <c r="F23" s="19" t="str">
        <f>参加申込書!AD43</f>
        <v/>
      </c>
      <c r="G23" s="27" t="str">
        <f>参加申込書!AE43</f>
        <v/>
      </c>
      <c r="H23" s="27" t="str">
        <f>参加申込書!AF43</f>
        <v/>
      </c>
      <c r="I23" s="27" t="str">
        <f>参加申込書!AG43</f>
        <v/>
      </c>
      <c r="J23" s="19" t="str">
        <f>IF(ISBLANK(参加申込書!AH28),"",参加申込書!AH28)</f>
        <v/>
      </c>
    </row>
    <row r="24" spans="1:10" x14ac:dyDescent="0.15">
      <c r="A24" s="19">
        <v>23</v>
      </c>
      <c r="B24" s="19" t="str">
        <f>参加申込書!U44</f>
        <v/>
      </c>
      <c r="C24" s="19" t="str">
        <f>参加申込書!AA44</f>
        <v xml:space="preserve"> </v>
      </c>
      <c r="D24" s="19" t="str">
        <f>参加申込書!AB44</f>
        <v/>
      </c>
      <c r="E24" s="19" t="str">
        <f>参加申込書!AC44</f>
        <v/>
      </c>
      <c r="F24" s="19" t="str">
        <f>参加申込書!AD44</f>
        <v/>
      </c>
      <c r="G24" s="27" t="str">
        <f>参加申込書!AE44</f>
        <v/>
      </c>
      <c r="H24" s="27" t="str">
        <f>参加申込書!AF44</f>
        <v/>
      </c>
      <c r="I24" s="27" t="str">
        <f>参加申込書!AG44</f>
        <v/>
      </c>
      <c r="J24" s="19" t="str">
        <f>IF(ISBLANK(参加申込書!AH29),"",参加申込書!AH29)</f>
        <v/>
      </c>
    </row>
    <row r="25" spans="1:10" x14ac:dyDescent="0.15">
      <c r="A25" s="19">
        <v>24</v>
      </c>
      <c r="B25" s="19" t="str">
        <f>参加申込書!U45</f>
        <v/>
      </c>
      <c r="C25" s="19" t="str">
        <f>参加申込書!AA45</f>
        <v xml:space="preserve"> </v>
      </c>
      <c r="D25" s="19" t="str">
        <f>参加申込書!AB45</f>
        <v/>
      </c>
      <c r="E25" s="19" t="str">
        <f>参加申込書!AC45</f>
        <v/>
      </c>
      <c r="F25" s="19" t="str">
        <f>参加申込書!AD45</f>
        <v/>
      </c>
      <c r="G25" s="27" t="str">
        <f>参加申込書!AE45</f>
        <v/>
      </c>
      <c r="H25" s="27" t="str">
        <f>参加申込書!AF45</f>
        <v/>
      </c>
      <c r="I25" s="27" t="str">
        <f>参加申込書!AG45</f>
        <v/>
      </c>
      <c r="J25" s="19" t="str">
        <f>IF(ISBLANK(参加申込書!AH30),"",参加申込書!AH30)</f>
        <v/>
      </c>
    </row>
    <row r="26" spans="1:10" x14ac:dyDescent="0.15">
      <c r="A26" s="19">
        <v>25</v>
      </c>
      <c r="B26" s="19" t="str">
        <f>参加申込書!U46</f>
        <v/>
      </c>
      <c r="C26" s="19" t="str">
        <f>参加申込書!AA46</f>
        <v xml:space="preserve"> </v>
      </c>
      <c r="D26" s="19" t="str">
        <f>参加申込書!AB46</f>
        <v/>
      </c>
      <c r="E26" s="19" t="str">
        <f>参加申込書!AC46</f>
        <v/>
      </c>
      <c r="F26" s="19" t="str">
        <f>参加申込書!AD46</f>
        <v/>
      </c>
      <c r="G26" s="27" t="str">
        <f>参加申込書!AE46</f>
        <v/>
      </c>
      <c r="H26" s="27" t="str">
        <f>参加申込書!AF46</f>
        <v/>
      </c>
      <c r="I26" s="27" t="str">
        <f>参加申込書!AG46</f>
        <v/>
      </c>
      <c r="J26" s="19" t="str">
        <f>IF(ISBLANK(参加申込書!AH31),"",参加申込書!AH31)</f>
        <v/>
      </c>
    </row>
    <row r="27" spans="1:10" x14ac:dyDescent="0.15">
      <c r="A27" s="19">
        <v>26</v>
      </c>
      <c r="B27" s="19" t="str">
        <f>参加申込書!U47</f>
        <v/>
      </c>
      <c r="C27" s="19" t="str">
        <f>参加申込書!AA47</f>
        <v xml:space="preserve"> </v>
      </c>
      <c r="D27" s="19" t="str">
        <f>参加申込書!AB47</f>
        <v/>
      </c>
      <c r="E27" s="19" t="str">
        <f>参加申込書!AC47</f>
        <v/>
      </c>
      <c r="F27" s="19" t="str">
        <f>参加申込書!AD47</f>
        <v/>
      </c>
      <c r="G27" s="27" t="str">
        <f>参加申込書!AE47</f>
        <v/>
      </c>
      <c r="H27" s="27" t="str">
        <f>参加申込書!AF47</f>
        <v/>
      </c>
      <c r="I27" s="27" t="str">
        <f>参加申込書!AG47</f>
        <v/>
      </c>
      <c r="J27" s="19" t="str">
        <f>IF(ISBLANK(参加申込書!AH32),"",参加申込書!AH32)</f>
        <v/>
      </c>
    </row>
    <row r="28" spans="1:10" x14ac:dyDescent="0.15">
      <c r="A28" s="19">
        <v>27</v>
      </c>
      <c r="B28" s="19" t="str">
        <f>参加申込書!U48</f>
        <v/>
      </c>
      <c r="C28" s="19" t="str">
        <f>参加申込書!AA48</f>
        <v xml:space="preserve"> </v>
      </c>
      <c r="D28" s="19" t="str">
        <f>参加申込書!AB48</f>
        <v/>
      </c>
      <c r="E28" s="19" t="str">
        <f>参加申込書!AC48</f>
        <v/>
      </c>
      <c r="F28" s="19" t="str">
        <f>参加申込書!AD48</f>
        <v/>
      </c>
      <c r="G28" s="27" t="str">
        <f>参加申込書!AE48</f>
        <v/>
      </c>
      <c r="H28" s="27" t="str">
        <f>参加申込書!AF48</f>
        <v/>
      </c>
      <c r="I28" s="27" t="str">
        <f>参加申込書!AG48</f>
        <v/>
      </c>
      <c r="J28" s="19" t="str">
        <f>IF(ISBLANK(参加申込書!AH33),"",参加申込書!AH33)</f>
        <v/>
      </c>
    </row>
    <row r="29" spans="1:10" x14ac:dyDescent="0.15">
      <c r="A29" s="19">
        <v>28</v>
      </c>
      <c r="B29" s="19" t="str">
        <f>参加申込書!U49</f>
        <v/>
      </c>
      <c r="C29" s="19" t="str">
        <f>参加申込書!AA49</f>
        <v xml:space="preserve"> </v>
      </c>
      <c r="D29" s="19" t="str">
        <f>参加申込書!AB49</f>
        <v/>
      </c>
      <c r="E29" s="19" t="str">
        <f>参加申込書!AC49</f>
        <v/>
      </c>
      <c r="F29" s="19" t="str">
        <f>参加申込書!AD49</f>
        <v/>
      </c>
      <c r="G29" s="27" t="str">
        <f>参加申込書!AE49</f>
        <v/>
      </c>
      <c r="H29" s="27" t="str">
        <f>参加申込書!AF49</f>
        <v/>
      </c>
      <c r="I29" s="27" t="str">
        <f>参加申込書!AG49</f>
        <v/>
      </c>
      <c r="J29" s="19" t="str">
        <f>IF(ISBLANK(参加申込書!AH34),"",参加申込書!AH34)</f>
        <v/>
      </c>
    </row>
    <row r="30" spans="1:10" x14ac:dyDescent="0.15">
      <c r="A30" s="19">
        <v>29</v>
      </c>
      <c r="B30" s="19" t="str">
        <f>参加申込書!U50</f>
        <v/>
      </c>
      <c r="C30" s="19" t="str">
        <f>参加申込書!AA50</f>
        <v xml:space="preserve"> </v>
      </c>
      <c r="D30" s="19" t="str">
        <f>参加申込書!AB50</f>
        <v/>
      </c>
      <c r="E30" s="19" t="str">
        <f>参加申込書!AC50</f>
        <v/>
      </c>
      <c r="F30" s="19" t="str">
        <f>参加申込書!AD50</f>
        <v/>
      </c>
      <c r="G30" s="27" t="str">
        <f>参加申込書!AE50</f>
        <v/>
      </c>
      <c r="H30" s="27" t="str">
        <f>参加申込書!AF50</f>
        <v/>
      </c>
      <c r="I30" s="27" t="str">
        <f>参加申込書!AG50</f>
        <v/>
      </c>
      <c r="J30" s="19" t="str">
        <f>IF(ISBLANK(参加申込書!AH35),"",参加申込書!AH35)</f>
        <v/>
      </c>
    </row>
    <row r="31" spans="1:10" x14ac:dyDescent="0.15">
      <c r="A31" s="19">
        <v>30</v>
      </c>
      <c r="B31" s="19" t="str">
        <f>参加申込書!U51</f>
        <v/>
      </c>
      <c r="C31" s="19" t="str">
        <f>参加申込書!AA51</f>
        <v xml:space="preserve"> </v>
      </c>
      <c r="D31" s="19" t="str">
        <f>参加申込書!AB51</f>
        <v/>
      </c>
      <c r="E31" s="19" t="str">
        <f>参加申込書!AC51</f>
        <v/>
      </c>
      <c r="F31" s="19" t="str">
        <f>参加申込書!AD51</f>
        <v/>
      </c>
      <c r="G31" s="27" t="str">
        <f>参加申込書!AE51</f>
        <v/>
      </c>
      <c r="H31" s="27" t="str">
        <f>参加申込書!AF51</f>
        <v/>
      </c>
      <c r="I31" s="27" t="str">
        <f>参加申込書!AG51</f>
        <v/>
      </c>
      <c r="J31" s="19" t="str">
        <f>IF(ISBLANK(参加申込書!AH36),"",参加申込書!AH36)</f>
        <v/>
      </c>
    </row>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J32" sqref="J32"/>
    </sheetView>
  </sheetViews>
  <sheetFormatPr defaultRowHeight="13.5" x14ac:dyDescent="0.15"/>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基礎データ（最初に入力してください）</vt:lpstr>
      <vt:lpstr>参加申込書</vt:lpstr>
      <vt:lpstr>参加料計算書</vt:lpstr>
      <vt:lpstr>(種目・作業用)</vt:lpstr>
      <vt:lpstr>(種目資料・作業用)</vt:lpstr>
      <vt:lpstr>(所属・作業用)</vt:lpstr>
      <vt:lpstr>kyougisha転記用</vt:lpstr>
      <vt:lpstr>自由シート</vt:lpstr>
      <vt:lpstr>_ken1</vt:lpstr>
      <vt:lpstr>gakunen1</vt:lpstr>
      <vt:lpstr>gender1</vt:lpstr>
      <vt:lpstr>kubun</vt:lpstr>
      <vt:lpstr>参加申込書!Print_Area</vt:lpstr>
      <vt:lpstr>参加料計算書!Print_Area</vt:lpstr>
      <vt:lpstr>shubetsu1</vt:lpstr>
      <vt:lpstr>shumoku1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2018-10-22T15:12:47Z</cp:lastPrinted>
  <dcterms:created xsi:type="dcterms:W3CDTF">2015-11-12T01:11:30Z</dcterms:created>
  <dcterms:modified xsi:type="dcterms:W3CDTF">2018-10-23T12:29:26Z</dcterms:modified>
</cp:coreProperties>
</file>