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workbookProtection workbookPassword="D078" lockStructure="1"/>
  <bookViews>
    <workbookView xWindow="0" yWindow="0" windowWidth="20325" windowHeight="6735" tabRatio="749"/>
  </bookViews>
  <sheets>
    <sheet name="基礎データ" sheetId="30" r:id="rId1"/>
    <sheet name="申込書（個人種目）" sheetId="1" r:id="rId2"/>
    <sheet name="申込書（リレー種目）" sheetId="18" r:id="rId3"/>
    <sheet name="参加料納入書" sheetId="28" r:id="rId4"/>
    <sheet name="自由シート" sheetId="29" r:id="rId5"/>
    <sheet name="(種目・作業用)" sheetId="2" state="hidden" r:id="rId6"/>
    <sheet name="(種目資料・作業用)" sheetId="6" state="hidden" r:id="rId7"/>
    <sheet name="kyougisha転記用" sheetId="4" state="hidden" r:id="rId8"/>
    <sheet name="relay転記用" sheetId="27" state="hidden" r:id="rId9"/>
  </sheets>
  <definedNames>
    <definedName name="gakunen1">'申込書（個人種目）'!$E$202:$E$219</definedName>
    <definedName name="gakunen2">'申込書（リレー種目）'!$M$120:$M$137</definedName>
    <definedName name="gender1">'申込書（個人種目）'!$F$202:$F$203</definedName>
    <definedName name="prefec1">'申込書（個人種目）'!$AG$201:$AG$248</definedName>
    <definedName name="prefec2">'申込書（リレー種目）'!$AG$119:$AG$166</definedName>
    <definedName name="_xlnm.Print_Area" localSheetId="0">基礎データ!$A$1:$G$21</definedName>
    <definedName name="_xlnm.Print_Area" localSheetId="3">参加料納入書!$A$1:$L$30</definedName>
    <definedName name="_xlnm.Print_Area" localSheetId="2">'申込書（リレー種目）'!$A$1:$N$78</definedName>
    <definedName name="_xlnm.Print_Area" localSheetId="1">'申込書（個人種目）'!$A$1:$N$160</definedName>
    <definedName name="shozoku">'申込書（個人種目）'!$G$267:$G$536</definedName>
    <definedName name="shozoku2">'申込書（リレー種目）'!$K$143:$K$412</definedName>
    <definedName name="shubetsu1">'申込書（個人種目）'!$AB$201:$AB$204</definedName>
    <definedName name="shubetsu2">'申込書（リレー種目）'!$AB$119:$AB$122</definedName>
    <definedName name="shumoku1">'申込書（個人種目）'!$G$202:$G$232</definedName>
    <definedName name="shumoku2">'申込書（リレー種目）'!$C$120:$C$124</definedName>
    <definedName name="team2">'申込書（リレー種目）'!$D$120:$D$124</definedName>
    <definedName name="女">'申込書（個人種目）'!$H$239:$H$252</definedName>
    <definedName name="男">'申込書（個人種目）'!$G$239:$G$255</definedName>
  </definedNames>
  <calcPr calcId="145621"/>
</workbook>
</file>

<file path=xl/calcChain.xml><?xml version="1.0" encoding="utf-8"?>
<calcChain xmlns="http://schemas.openxmlformats.org/spreadsheetml/2006/main">
  <c r="D20" i="28" l="1"/>
  <c r="D19" i="28"/>
  <c r="E10" i="28"/>
  <c r="E9" i="28"/>
  <c r="P64" i="18" l="1"/>
  <c r="P58" i="18"/>
  <c r="P52" i="18"/>
  <c r="P46" i="18"/>
  <c r="Q43" i="18"/>
  <c r="Q42" i="18"/>
  <c r="P25" i="18"/>
  <c r="P19" i="18"/>
  <c r="P13" i="18"/>
  <c r="P7" i="18"/>
  <c r="Q3" i="18" s="1"/>
  <c r="AA4" i="18"/>
  <c r="AC4" i="18" s="1"/>
  <c r="K70" i="18"/>
  <c r="K78" i="18"/>
  <c r="D77" i="18"/>
  <c r="D38" i="18"/>
  <c r="K39" i="18"/>
  <c r="K31" i="18"/>
  <c r="L43" i="18"/>
  <c r="C43" i="18"/>
  <c r="L42" i="18"/>
  <c r="C42" i="18"/>
  <c r="L4" i="18"/>
  <c r="L3" i="18"/>
  <c r="C4" i="18"/>
  <c r="C3" i="18"/>
  <c r="AA4" i="1"/>
  <c r="AB4" i="1" s="1"/>
  <c r="Q124" i="1"/>
  <c r="Q123" i="1"/>
  <c r="Q84" i="1"/>
  <c r="Q83" i="1"/>
  <c r="Q44" i="1"/>
  <c r="Q43" i="1"/>
  <c r="Q4" i="1"/>
  <c r="Q3" i="1"/>
  <c r="Q4" i="18" l="1"/>
  <c r="D16" i="30" s="1"/>
  <c r="AC4" i="1"/>
  <c r="AB4" i="18"/>
  <c r="H152" i="1"/>
  <c r="H112" i="1"/>
  <c r="H72" i="1"/>
  <c r="H32" i="1"/>
  <c r="H160" i="1"/>
  <c r="E159" i="1"/>
  <c r="H120" i="1"/>
  <c r="E119" i="1"/>
  <c r="H80" i="1"/>
  <c r="E79" i="1"/>
  <c r="E39" i="1"/>
  <c r="H40" i="1"/>
  <c r="J124" i="1"/>
  <c r="C124" i="1"/>
  <c r="J123" i="1"/>
  <c r="C123" i="1"/>
  <c r="J84" i="1"/>
  <c r="C84" i="1"/>
  <c r="J83" i="1"/>
  <c r="C83" i="1"/>
  <c r="J44" i="1"/>
  <c r="C44" i="1"/>
  <c r="J43" i="1"/>
  <c r="C43" i="1"/>
  <c r="J4" i="1"/>
  <c r="J3" i="1"/>
  <c r="C4" i="1"/>
  <c r="C3" i="1"/>
  <c r="D15" i="30"/>
  <c r="D13" i="30"/>
  <c r="D12" i="30"/>
  <c r="C17" i="30"/>
  <c r="H5" i="28" s="1"/>
  <c r="C14" i="30"/>
  <c r="H4" i="28" s="1"/>
  <c r="C11" i="30"/>
  <c r="D17" i="30" l="1"/>
  <c r="D14" i="30"/>
  <c r="A40" i="18"/>
  <c r="A121" i="1"/>
  <c r="A81" i="1"/>
  <c r="A41" i="1"/>
  <c r="C37" i="18"/>
  <c r="C76" i="18" s="1"/>
  <c r="E7" i="27"/>
  <c r="E3" i="27"/>
  <c r="F8" i="27"/>
  <c r="J4" i="28"/>
  <c r="AD65" i="18"/>
  <c r="I145" i="4"/>
  <c r="AD66" i="18"/>
  <c r="I146" i="4"/>
  <c r="AD67" i="18"/>
  <c r="I147" i="4"/>
  <c r="AD68" i="18"/>
  <c r="I148" i="4"/>
  <c r="AD69" i="18"/>
  <c r="I149" i="4"/>
  <c r="AD64" i="18"/>
  <c r="I144" i="4"/>
  <c r="AD59" i="18"/>
  <c r="I139" i="4"/>
  <c r="AD60" i="18"/>
  <c r="I140" i="4"/>
  <c r="AD61" i="18"/>
  <c r="I141" i="4"/>
  <c r="AD62" i="18"/>
  <c r="I142" i="4"/>
  <c r="AD63" i="18"/>
  <c r="I143" i="4"/>
  <c r="AD58" i="18"/>
  <c r="I138" i="4"/>
  <c r="AD53" i="18"/>
  <c r="I133" i="4"/>
  <c r="AD54" i="18"/>
  <c r="I134" i="4"/>
  <c r="AD55" i="18"/>
  <c r="I135" i="4"/>
  <c r="AD56" i="18"/>
  <c r="I136" i="4"/>
  <c r="AD57" i="18"/>
  <c r="I137" i="4"/>
  <c r="AD52" i="18"/>
  <c r="I132" i="4"/>
  <c r="AD47" i="18"/>
  <c r="I127" i="4"/>
  <c r="AD48" i="18"/>
  <c r="I128" i="4"/>
  <c r="AD49" i="18"/>
  <c r="I129" i="4"/>
  <c r="AD50" i="18"/>
  <c r="I130" i="4"/>
  <c r="AD51" i="18"/>
  <c r="I131" i="4"/>
  <c r="AD46" i="18"/>
  <c r="I126" i="4"/>
  <c r="AD26" i="18"/>
  <c r="I121" i="4"/>
  <c r="AD27" i="18"/>
  <c r="I122" i="4"/>
  <c r="AD28" i="18"/>
  <c r="I123" i="4"/>
  <c r="AD29" i="18"/>
  <c r="I124" i="4"/>
  <c r="AD30" i="18"/>
  <c r="I125" i="4"/>
  <c r="AD25" i="18"/>
  <c r="I120" i="4"/>
  <c r="AD20" i="18"/>
  <c r="I115" i="4" s="1"/>
  <c r="AD21" i="18"/>
  <c r="I116" i="4" s="1"/>
  <c r="AD22" i="18"/>
  <c r="I117" i="4"/>
  <c r="AD23" i="18"/>
  <c r="I118" i="4" s="1"/>
  <c r="AD24" i="18"/>
  <c r="I119" i="4" s="1"/>
  <c r="AD19" i="18"/>
  <c r="I114" i="4" s="1"/>
  <c r="AD14" i="18"/>
  <c r="I109" i="4" s="1"/>
  <c r="AD15" i="18"/>
  <c r="I110" i="4" s="1"/>
  <c r="AD16" i="18"/>
  <c r="I111" i="4" s="1"/>
  <c r="AD17" i="18"/>
  <c r="I112" i="4" s="1"/>
  <c r="AD18" i="18"/>
  <c r="I113" i="4" s="1"/>
  <c r="AD13" i="18"/>
  <c r="I108" i="4" s="1"/>
  <c r="AD8" i="18"/>
  <c r="I103" i="4" s="1"/>
  <c r="AD9" i="18"/>
  <c r="I104" i="4" s="1"/>
  <c r="AD10" i="18"/>
  <c r="I105" i="4" s="1"/>
  <c r="AD11" i="18"/>
  <c r="I106" i="4" s="1"/>
  <c r="AD12" i="18"/>
  <c r="I107" i="4" s="1"/>
  <c r="AD7" i="18"/>
  <c r="I102" i="4" s="1"/>
  <c r="AD8" i="1"/>
  <c r="I3" i="4" s="1"/>
  <c r="AD9" i="1"/>
  <c r="I4" i="4" s="1"/>
  <c r="AD10" i="1"/>
  <c r="I5" i="4" s="1"/>
  <c r="AD11" i="1"/>
  <c r="I6" i="4" s="1"/>
  <c r="AD12" i="1"/>
  <c r="I7" i="4" s="1"/>
  <c r="AD13" i="1"/>
  <c r="I8" i="4" s="1"/>
  <c r="AD14" i="1"/>
  <c r="I9" i="4" s="1"/>
  <c r="AD15" i="1"/>
  <c r="I10" i="4" s="1"/>
  <c r="AD16" i="1"/>
  <c r="I11" i="4" s="1"/>
  <c r="AD17" i="1"/>
  <c r="I12" i="4" s="1"/>
  <c r="AD18" i="1"/>
  <c r="I13" i="4" s="1"/>
  <c r="AD19" i="1"/>
  <c r="I14" i="4" s="1"/>
  <c r="AD20" i="1"/>
  <c r="I15" i="4" s="1"/>
  <c r="AD21" i="1"/>
  <c r="I16" i="4"/>
  <c r="AD22" i="1"/>
  <c r="I17" i="4" s="1"/>
  <c r="AD23" i="1"/>
  <c r="I18" i="4"/>
  <c r="AD24" i="1"/>
  <c r="I19" i="4" s="1"/>
  <c r="AD25" i="1"/>
  <c r="I20" i="4" s="1"/>
  <c r="AD26" i="1"/>
  <c r="I21" i="4" s="1"/>
  <c r="AD27" i="1"/>
  <c r="I22" i="4" s="1"/>
  <c r="AD28" i="1"/>
  <c r="I23" i="4" s="1"/>
  <c r="AD29" i="1"/>
  <c r="I24" i="4" s="1"/>
  <c r="AD30" i="1"/>
  <c r="I25" i="4" s="1"/>
  <c r="AD31" i="1"/>
  <c r="I26" i="4" s="1"/>
  <c r="AD47" i="1"/>
  <c r="I27" i="4" s="1"/>
  <c r="AD48" i="1"/>
  <c r="I28" i="4" s="1"/>
  <c r="AD49" i="1"/>
  <c r="I29" i="4" s="1"/>
  <c r="AD50" i="1"/>
  <c r="I30" i="4"/>
  <c r="AD51" i="1"/>
  <c r="I31" i="4" s="1"/>
  <c r="AD52" i="1"/>
  <c r="I32" i="4" s="1"/>
  <c r="AD53" i="1"/>
  <c r="I33" i="4" s="1"/>
  <c r="AD54" i="1"/>
  <c r="I34" i="4" s="1"/>
  <c r="AD55" i="1"/>
  <c r="I35" i="4" s="1"/>
  <c r="AD56" i="1"/>
  <c r="I36" i="4"/>
  <c r="AD57" i="1"/>
  <c r="I37" i="4" s="1"/>
  <c r="AD58" i="1"/>
  <c r="I38" i="4"/>
  <c r="AD59" i="1"/>
  <c r="I39" i="4" s="1"/>
  <c r="AD60" i="1"/>
  <c r="I40" i="4"/>
  <c r="AD61" i="1"/>
  <c r="I41" i="4" s="1"/>
  <c r="AD62" i="1"/>
  <c r="I42" i="4"/>
  <c r="AD63" i="1"/>
  <c r="I43" i="4" s="1"/>
  <c r="AD64" i="1"/>
  <c r="I44" i="4"/>
  <c r="AD65" i="1"/>
  <c r="I45" i="4" s="1"/>
  <c r="AD66" i="1"/>
  <c r="I46" i="4"/>
  <c r="AD67" i="1"/>
  <c r="I47" i="4" s="1"/>
  <c r="AD68" i="1"/>
  <c r="I48" i="4"/>
  <c r="AD69" i="1"/>
  <c r="I49" i="4" s="1"/>
  <c r="AD70" i="1"/>
  <c r="I50" i="4"/>
  <c r="AD71" i="1"/>
  <c r="I51" i="4" s="1"/>
  <c r="AD87" i="1"/>
  <c r="I52" i="4"/>
  <c r="AD88" i="1"/>
  <c r="I53" i="4"/>
  <c r="AD89" i="1"/>
  <c r="I54" i="4"/>
  <c r="AD90" i="1"/>
  <c r="I55" i="4"/>
  <c r="AD91" i="1"/>
  <c r="I56" i="4"/>
  <c r="AD92" i="1"/>
  <c r="I57" i="4"/>
  <c r="AD93" i="1"/>
  <c r="I58" i="4"/>
  <c r="AD94" i="1"/>
  <c r="I59" i="4"/>
  <c r="AD95" i="1"/>
  <c r="I60" i="4"/>
  <c r="AD96" i="1"/>
  <c r="I61" i="4"/>
  <c r="AD97" i="1"/>
  <c r="I62" i="4"/>
  <c r="AD98" i="1"/>
  <c r="I63" i="4"/>
  <c r="AD99" i="1"/>
  <c r="I64" i="4"/>
  <c r="AD100" i="1"/>
  <c r="I65" i="4"/>
  <c r="AD101" i="1"/>
  <c r="I66" i="4"/>
  <c r="AD102" i="1"/>
  <c r="I67" i="4"/>
  <c r="AD103" i="1"/>
  <c r="I68" i="4"/>
  <c r="AD104" i="1"/>
  <c r="I69" i="4"/>
  <c r="AD105" i="1"/>
  <c r="I70" i="4"/>
  <c r="AD106" i="1"/>
  <c r="I71" i="4"/>
  <c r="AD107" i="1"/>
  <c r="I72" i="4"/>
  <c r="AD108" i="1"/>
  <c r="I73" i="4"/>
  <c r="AD109" i="1"/>
  <c r="I74" i="4"/>
  <c r="AD110" i="1"/>
  <c r="I75" i="4"/>
  <c r="AD111" i="1"/>
  <c r="I76" i="4"/>
  <c r="AD127" i="1"/>
  <c r="I77" i="4"/>
  <c r="AD128" i="1"/>
  <c r="I78" i="4"/>
  <c r="AD129" i="1"/>
  <c r="I79" i="4"/>
  <c r="AD130" i="1"/>
  <c r="I80" i="4"/>
  <c r="AD131" i="1"/>
  <c r="I81" i="4"/>
  <c r="AD132" i="1"/>
  <c r="I82" i="4"/>
  <c r="AD133" i="1"/>
  <c r="I83" i="4"/>
  <c r="AD134" i="1"/>
  <c r="I84" i="4"/>
  <c r="AD135" i="1"/>
  <c r="I85" i="4"/>
  <c r="AD136" i="1"/>
  <c r="I86" i="4"/>
  <c r="AD137" i="1"/>
  <c r="I87" i="4"/>
  <c r="AD138" i="1"/>
  <c r="I88" i="4"/>
  <c r="AD139" i="1"/>
  <c r="I89" i="4"/>
  <c r="AD140" i="1"/>
  <c r="I90" i="4"/>
  <c r="AD141" i="1"/>
  <c r="I91" i="4"/>
  <c r="AD142" i="1"/>
  <c r="I92" i="4"/>
  <c r="AD143" i="1"/>
  <c r="I93" i="4"/>
  <c r="AD144" i="1"/>
  <c r="I94" i="4"/>
  <c r="AD145" i="1"/>
  <c r="I95" i="4"/>
  <c r="AD146" i="1"/>
  <c r="I96" i="4"/>
  <c r="AD147" i="1"/>
  <c r="I97" i="4"/>
  <c r="AD148" i="1"/>
  <c r="I98" i="4"/>
  <c r="AD149" i="1"/>
  <c r="I99" i="4"/>
  <c r="AD150" i="1"/>
  <c r="I100" i="4"/>
  <c r="AD151" i="1"/>
  <c r="I101" i="4"/>
  <c r="AD7" i="1"/>
  <c r="I2" i="4" s="1"/>
  <c r="J5" i="28"/>
  <c r="AI69" i="18"/>
  <c r="AI68" i="18"/>
  <c r="AI67" i="18"/>
  <c r="AI66" i="18"/>
  <c r="AI65" i="18"/>
  <c r="AI64" i="18"/>
  <c r="AI63" i="18"/>
  <c r="AI62" i="18"/>
  <c r="AI61" i="18"/>
  <c r="AI60" i="18"/>
  <c r="AI59" i="18"/>
  <c r="AI58" i="18"/>
  <c r="AI57" i="18"/>
  <c r="AI56" i="18"/>
  <c r="AI55" i="18"/>
  <c r="AI54" i="18"/>
  <c r="AI53" i="18"/>
  <c r="AI52" i="18"/>
  <c r="AI51" i="18"/>
  <c r="AI50" i="18"/>
  <c r="AI49" i="18"/>
  <c r="AI48" i="18"/>
  <c r="AI47" i="18"/>
  <c r="AI46" i="18"/>
  <c r="AI13" i="18"/>
  <c r="AI14" i="18"/>
  <c r="AI15" i="18"/>
  <c r="AI16" i="18"/>
  <c r="AI17" i="18"/>
  <c r="Z17" i="18" s="1"/>
  <c r="E112" i="4" s="1"/>
  <c r="AI18" i="18"/>
  <c r="AI19" i="18"/>
  <c r="AI20" i="18"/>
  <c r="AI21" i="18"/>
  <c r="Z21" i="18" s="1"/>
  <c r="E116" i="4" s="1"/>
  <c r="AI22" i="18"/>
  <c r="AI23" i="18"/>
  <c r="AI24" i="18"/>
  <c r="AI25" i="18"/>
  <c r="AI26" i="18"/>
  <c r="AI27" i="18"/>
  <c r="AI28" i="18"/>
  <c r="AI29" i="18"/>
  <c r="AI30" i="18"/>
  <c r="Z30" i="18"/>
  <c r="E125" i="4"/>
  <c r="AI8" i="18"/>
  <c r="AI9" i="18"/>
  <c r="AI10" i="18"/>
  <c r="AI11" i="18"/>
  <c r="AI12" i="18"/>
  <c r="AI7" i="18"/>
  <c r="AI151" i="1"/>
  <c r="AI150" i="1"/>
  <c r="AI149" i="1"/>
  <c r="AI148" i="1"/>
  <c r="AI147" i="1"/>
  <c r="AI146" i="1"/>
  <c r="AI145" i="1"/>
  <c r="AI144" i="1"/>
  <c r="AI143" i="1"/>
  <c r="AI142" i="1"/>
  <c r="AI141" i="1"/>
  <c r="AI140" i="1"/>
  <c r="AI139" i="1"/>
  <c r="AI138" i="1"/>
  <c r="Z138" i="1"/>
  <c r="E88" i="4"/>
  <c r="AI137" i="1"/>
  <c r="AI136" i="1"/>
  <c r="AI135" i="1"/>
  <c r="AI134" i="1"/>
  <c r="AI133" i="1"/>
  <c r="Z133" i="1"/>
  <c r="E83" i="4"/>
  <c r="AI132" i="1"/>
  <c r="AI131" i="1"/>
  <c r="AI130" i="1"/>
  <c r="Z130" i="1"/>
  <c r="AI129" i="1"/>
  <c r="AI128" i="1"/>
  <c r="AI127" i="1"/>
  <c r="AI111" i="1"/>
  <c r="AI110" i="1"/>
  <c r="Z110" i="1"/>
  <c r="E75" i="4"/>
  <c r="AI109" i="1"/>
  <c r="AI108" i="1"/>
  <c r="AI107" i="1"/>
  <c r="AI106" i="1"/>
  <c r="AI105" i="1"/>
  <c r="AI104" i="1"/>
  <c r="AI103" i="1"/>
  <c r="AI102" i="1"/>
  <c r="Z102" i="1"/>
  <c r="E67" i="4"/>
  <c r="AI101" i="1"/>
  <c r="AI100" i="1"/>
  <c r="AI99" i="1"/>
  <c r="AI98" i="1"/>
  <c r="Z98" i="1"/>
  <c r="E63" i="4"/>
  <c r="AI97" i="1"/>
  <c r="AI96" i="1"/>
  <c r="AI95" i="1"/>
  <c r="AI94" i="1"/>
  <c r="Z94" i="1"/>
  <c r="E59" i="4"/>
  <c r="AI93" i="1"/>
  <c r="AI92" i="1"/>
  <c r="AI91" i="1"/>
  <c r="AI90" i="1"/>
  <c r="Z90" i="1"/>
  <c r="E55" i="4"/>
  <c r="AI89" i="1"/>
  <c r="AI88" i="1"/>
  <c r="AI87" i="1"/>
  <c r="AI71" i="1"/>
  <c r="AI70" i="1"/>
  <c r="AI69" i="1"/>
  <c r="AI68" i="1"/>
  <c r="AI67" i="1"/>
  <c r="AI66" i="1"/>
  <c r="AI65" i="1"/>
  <c r="AI64" i="1"/>
  <c r="AI63" i="1"/>
  <c r="AI62" i="1"/>
  <c r="AI61" i="1"/>
  <c r="AI60" i="1"/>
  <c r="AI59" i="1"/>
  <c r="AI58" i="1"/>
  <c r="AI57" i="1"/>
  <c r="AI56" i="1"/>
  <c r="AI55" i="1"/>
  <c r="AI54" i="1"/>
  <c r="AI53" i="1"/>
  <c r="AI52" i="1"/>
  <c r="AI51" i="1"/>
  <c r="AI50" i="1"/>
  <c r="AI49" i="1"/>
  <c r="AI48" i="1"/>
  <c r="AI47" i="1"/>
  <c r="AI8" i="1"/>
  <c r="AI9" i="1"/>
  <c r="Z9" i="1" s="1"/>
  <c r="E4" i="4" s="1"/>
  <c r="AI10" i="1"/>
  <c r="AI11" i="1"/>
  <c r="AI12" i="1"/>
  <c r="AI13" i="1"/>
  <c r="AI14" i="1"/>
  <c r="AI15" i="1"/>
  <c r="AI16" i="1"/>
  <c r="AI17" i="1"/>
  <c r="AI18" i="1"/>
  <c r="AI19" i="1"/>
  <c r="AI20" i="1"/>
  <c r="Z20" i="1" s="1"/>
  <c r="E15" i="4" s="1"/>
  <c r="AI21" i="1"/>
  <c r="AI22" i="1"/>
  <c r="AI23" i="1"/>
  <c r="AI24" i="1"/>
  <c r="AI25" i="1"/>
  <c r="Z25" i="1" s="1"/>
  <c r="E20" i="4" s="1"/>
  <c r="AI26" i="1"/>
  <c r="AI27" i="1"/>
  <c r="AI28" i="1"/>
  <c r="AI29" i="1"/>
  <c r="AI30" i="1"/>
  <c r="AI31" i="1"/>
  <c r="AI7" i="1"/>
  <c r="J126" i="4"/>
  <c r="J125" i="4"/>
  <c r="J124" i="4"/>
  <c r="J123" i="4"/>
  <c r="J122" i="4"/>
  <c r="J121" i="4"/>
  <c r="J120" i="4"/>
  <c r="J119" i="4"/>
  <c r="J118" i="4"/>
  <c r="J117" i="4"/>
  <c r="J116" i="4"/>
  <c r="J115" i="4"/>
  <c r="J114" i="4"/>
  <c r="J113" i="4"/>
  <c r="J112" i="4"/>
  <c r="J111" i="4"/>
  <c r="J110" i="4"/>
  <c r="J109" i="4"/>
  <c r="J108" i="4"/>
  <c r="J107" i="4"/>
  <c r="J106" i="4"/>
  <c r="J105" i="4"/>
  <c r="J104" i="4"/>
  <c r="J103" i="4"/>
  <c r="J102" i="4"/>
  <c r="S65" i="18"/>
  <c r="V65" i="18"/>
  <c r="X65" i="18"/>
  <c r="C145" i="4"/>
  <c r="S66" i="18"/>
  <c r="V66" i="18"/>
  <c r="X66" i="18"/>
  <c r="C146" i="4"/>
  <c r="S67" i="18"/>
  <c r="T67" i="18"/>
  <c r="S68" i="18"/>
  <c r="U68" i="18"/>
  <c r="S69" i="18"/>
  <c r="S64" i="18"/>
  <c r="T64" i="18"/>
  <c r="C9" i="27"/>
  <c r="S58" i="18"/>
  <c r="S59" i="18"/>
  <c r="V59" i="18"/>
  <c r="X59" i="18"/>
  <c r="C139" i="4"/>
  <c r="S60" i="18"/>
  <c r="U60" i="18"/>
  <c r="S61" i="18"/>
  <c r="T61" i="18"/>
  <c r="V61" i="18"/>
  <c r="X61" i="18"/>
  <c r="C141" i="4"/>
  <c r="S62" i="18"/>
  <c r="T62" i="18"/>
  <c r="V62" i="18"/>
  <c r="X62" i="18"/>
  <c r="C142" i="4"/>
  <c r="S63" i="18"/>
  <c r="U63" i="18"/>
  <c r="S57" i="18"/>
  <c r="U57" i="18"/>
  <c r="S53" i="18"/>
  <c r="V53" i="18"/>
  <c r="X53" i="18"/>
  <c r="C133" i="4"/>
  <c r="S54" i="18"/>
  <c r="V54" i="18"/>
  <c r="X54" i="18"/>
  <c r="C134" i="4"/>
  <c r="S55" i="18"/>
  <c r="V55" i="18"/>
  <c r="U55" i="18"/>
  <c r="S56" i="18"/>
  <c r="U56" i="18"/>
  <c r="S52" i="18"/>
  <c r="B7" i="27"/>
  <c r="S47" i="18"/>
  <c r="U47" i="18"/>
  <c r="S48" i="18"/>
  <c r="T48" i="18"/>
  <c r="S49" i="18"/>
  <c r="S50" i="18"/>
  <c r="V50" i="18"/>
  <c r="X50" i="18"/>
  <c r="C130" i="4"/>
  <c r="S51" i="18"/>
  <c r="U51" i="18"/>
  <c r="S46" i="18"/>
  <c r="B6" i="27"/>
  <c r="S26" i="18"/>
  <c r="V26" i="18"/>
  <c r="X26" i="18"/>
  <c r="C121" i="4"/>
  <c r="S27" i="18"/>
  <c r="V27" i="18"/>
  <c r="X27" i="18"/>
  <c r="C122" i="4"/>
  <c r="S28" i="18"/>
  <c r="T28" i="18"/>
  <c r="S29" i="18"/>
  <c r="V29" i="18"/>
  <c r="X29" i="18"/>
  <c r="C124" i="4"/>
  <c r="T29" i="18"/>
  <c r="S30" i="18"/>
  <c r="V30" i="18"/>
  <c r="X30" i="18"/>
  <c r="C125" i="4"/>
  <c r="S25" i="18"/>
  <c r="B5" i="27"/>
  <c r="S20" i="18"/>
  <c r="T20" i="18" s="1"/>
  <c r="S21" i="18"/>
  <c r="U21" i="18" s="1"/>
  <c r="S22" i="18"/>
  <c r="V22" i="18" s="1"/>
  <c r="X22" i="18" s="1"/>
  <c r="C117" i="4" s="1"/>
  <c r="S23" i="18"/>
  <c r="U23" i="18" s="1"/>
  <c r="V23" i="18"/>
  <c r="X23" i="18" s="1"/>
  <c r="C118" i="4" s="1"/>
  <c r="S24" i="18"/>
  <c r="V24" i="18" s="1"/>
  <c r="X24" i="18" s="1"/>
  <c r="C119" i="4" s="1"/>
  <c r="S19" i="18"/>
  <c r="B4" i="27" s="1"/>
  <c r="S14" i="18"/>
  <c r="V14" i="18" s="1"/>
  <c r="X14" i="18" s="1"/>
  <c r="C109" i="4" s="1"/>
  <c r="S15" i="18"/>
  <c r="U15" i="18" s="1"/>
  <c r="S16" i="18"/>
  <c r="U16" i="18" s="1"/>
  <c r="S17" i="18"/>
  <c r="U17" i="18" s="1"/>
  <c r="S18" i="18"/>
  <c r="V18" i="18" s="1"/>
  <c r="X18" i="18" s="1"/>
  <c r="C113" i="4" s="1"/>
  <c r="S13" i="18"/>
  <c r="B3" i="27" s="1"/>
  <c r="S8" i="18"/>
  <c r="V8" i="18" s="1"/>
  <c r="X8" i="18" s="1"/>
  <c r="C103" i="4" s="1"/>
  <c r="S9" i="18"/>
  <c r="T9" i="18" s="1"/>
  <c r="S10" i="18"/>
  <c r="T10" i="18" s="1"/>
  <c r="S11" i="18"/>
  <c r="T11" i="18" s="1"/>
  <c r="S12" i="18"/>
  <c r="V12" i="18" s="1"/>
  <c r="X12" i="18" s="1"/>
  <c r="C107" i="4" s="1"/>
  <c r="S7" i="18"/>
  <c r="T7" i="18" s="1"/>
  <c r="C2" i="27" s="1"/>
  <c r="R65" i="18"/>
  <c r="B145" i="4" s="1"/>
  <c r="R66" i="18"/>
  <c r="J9" i="27" s="1"/>
  <c r="R67" i="18"/>
  <c r="K9" i="27" s="1"/>
  <c r="R68" i="18"/>
  <c r="B148" i="4" s="1"/>
  <c r="R69" i="18"/>
  <c r="B149" i="4" s="1"/>
  <c r="R64" i="18"/>
  <c r="W64" i="18" s="1"/>
  <c r="G9" i="27" s="1"/>
  <c r="R59" i="18"/>
  <c r="I8" i="27" s="1"/>
  <c r="R60" i="18"/>
  <c r="B140" i="4" s="1"/>
  <c r="R61" i="18"/>
  <c r="B141" i="4" s="1"/>
  <c r="R62" i="18"/>
  <c r="B142" i="4" s="1"/>
  <c r="R63" i="18"/>
  <c r="B143" i="4" s="1"/>
  <c r="R58" i="18"/>
  <c r="H8" i="27" s="1"/>
  <c r="R53" i="18"/>
  <c r="B133" i="4" s="1"/>
  <c r="R54" i="18"/>
  <c r="J7" i="27" s="1"/>
  <c r="R55" i="18"/>
  <c r="K7" i="27" s="1"/>
  <c r="B135" i="4"/>
  <c r="R56" i="18"/>
  <c r="B136" i="4" s="1"/>
  <c r="R57" i="18"/>
  <c r="M7" i="27" s="1"/>
  <c r="R52" i="18"/>
  <c r="H7" i="27" s="1"/>
  <c r="R47" i="18"/>
  <c r="I6" i="27" s="1"/>
  <c r="R48" i="18"/>
  <c r="B128" i="4" s="1"/>
  <c r="R49" i="18"/>
  <c r="B129" i="4" s="1"/>
  <c r="R50" i="18"/>
  <c r="L6" i="27" s="1"/>
  <c r="B130" i="4"/>
  <c r="R51" i="18"/>
  <c r="M6" i="27" s="1"/>
  <c r="R46" i="18"/>
  <c r="W46" i="18" s="1"/>
  <c r="G6" i="27" s="1"/>
  <c r="R26" i="18"/>
  <c r="I5" i="27" s="1"/>
  <c r="R27" i="18"/>
  <c r="B122" i="4" s="1"/>
  <c r="R28" i="18"/>
  <c r="K5" i="27" s="1"/>
  <c r="R29" i="18"/>
  <c r="L5" i="27" s="1"/>
  <c r="R30" i="18"/>
  <c r="B125" i="4" s="1"/>
  <c r="R25" i="18"/>
  <c r="H5" i="27" s="1"/>
  <c r="R20" i="18"/>
  <c r="I4" i="27" s="1"/>
  <c r="R21" i="18"/>
  <c r="B116" i="4" s="1"/>
  <c r="R22" i="18"/>
  <c r="B117" i="4" s="1"/>
  <c r="R23" i="18"/>
  <c r="L4" i="27" s="1"/>
  <c r="R24" i="18"/>
  <c r="B119" i="4" s="1"/>
  <c r="R19" i="18"/>
  <c r="H4" i="27" s="1"/>
  <c r="R14" i="18"/>
  <c r="B109" i="4" s="1"/>
  <c r="R15" i="18"/>
  <c r="B110" i="4" s="1"/>
  <c r="R16" i="18"/>
  <c r="K3" i="27" s="1"/>
  <c r="R17" i="18"/>
  <c r="L3" i="27" s="1"/>
  <c r="R18" i="18"/>
  <c r="M3" i="27" s="1"/>
  <c r="R13" i="18"/>
  <c r="W13" i="18" s="1"/>
  <c r="G3" i="27" s="1"/>
  <c r="R8" i="18"/>
  <c r="I2" i="27" s="1"/>
  <c r="R9" i="18"/>
  <c r="J2" i="27" s="1"/>
  <c r="R10" i="18"/>
  <c r="K2" i="27" s="1"/>
  <c r="R11" i="18"/>
  <c r="B106" i="4" s="1"/>
  <c r="R12" i="18"/>
  <c r="B107" i="4" s="1"/>
  <c r="R7" i="18"/>
  <c r="W7" i="18" s="1"/>
  <c r="G2" i="27" s="1"/>
  <c r="Y69" i="18"/>
  <c r="Z69" i="18"/>
  <c r="E149" i="4"/>
  <c r="Y68" i="18"/>
  <c r="Z68" i="18"/>
  <c r="E148" i="4"/>
  <c r="Y67" i="18"/>
  <c r="Z67" i="18"/>
  <c r="E147" i="4"/>
  <c r="Y66" i="18"/>
  <c r="Y65" i="18"/>
  <c r="D145" i="4"/>
  <c r="Z65" i="18"/>
  <c r="E145" i="4"/>
  <c r="Y64" i="18"/>
  <c r="Y63" i="18"/>
  <c r="D143" i="4"/>
  <c r="Y62" i="18"/>
  <c r="Z62" i="18"/>
  <c r="E142" i="4"/>
  <c r="Y61" i="18"/>
  <c r="Z61" i="18"/>
  <c r="E141" i="4"/>
  <c r="Y60" i="18"/>
  <c r="Z60" i="18"/>
  <c r="E140" i="4"/>
  <c r="Y59" i="18"/>
  <c r="Y58" i="18"/>
  <c r="AB58" i="18"/>
  <c r="G138" i="4"/>
  <c r="Y57" i="18"/>
  <c r="Y56" i="18"/>
  <c r="D136" i="4"/>
  <c r="Y55" i="18"/>
  <c r="Y54" i="18"/>
  <c r="AC54" i="18"/>
  <c r="H134" i="4" s="1"/>
  <c r="Y53" i="18"/>
  <c r="AA53" i="18"/>
  <c r="F133" i="4"/>
  <c r="Y52" i="18"/>
  <c r="AB52" i="18"/>
  <c r="G132" i="4"/>
  <c r="Y51" i="18"/>
  <c r="D131" i="4"/>
  <c r="Y50" i="18"/>
  <c r="Y49" i="18"/>
  <c r="AB49" i="18"/>
  <c r="G129" i="4"/>
  <c r="Y48" i="18"/>
  <c r="Y47" i="18"/>
  <c r="AA47" i="18"/>
  <c r="F127" i="4"/>
  <c r="Y46" i="18"/>
  <c r="Z46" i="18"/>
  <c r="E126" i="4"/>
  <c r="Y30" i="18"/>
  <c r="AB30" i="18"/>
  <c r="G125" i="4"/>
  <c r="Y29" i="18"/>
  <c r="AA29" i="18"/>
  <c r="F124" i="4"/>
  <c r="Y28" i="18"/>
  <c r="Z28" i="18"/>
  <c r="E123" i="4"/>
  <c r="Y27" i="18"/>
  <c r="D122" i="4"/>
  <c r="Y26" i="18"/>
  <c r="AB26" i="18"/>
  <c r="G121" i="4"/>
  <c r="Y25" i="18"/>
  <c r="Y24" i="18"/>
  <c r="AA24" i="18" s="1"/>
  <c r="F119" i="4" s="1"/>
  <c r="Y23" i="18"/>
  <c r="Z23" i="18" s="1"/>
  <c r="E118" i="4" s="1"/>
  <c r="Y22" i="18"/>
  <c r="AB22" i="18" s="1"/>
  <c r="G117" i="4" s="1"/>
  <c r="Y21" i="18"/>
  <c r="D116" i="4" s="1"/>
  <c r="Y20" i="18"/>
  <c r="D115" i="4" s="1"/>
  <c r="Z20" i="18"/>
  <c r="E115" i="4" s="1"/>
  <c r="Y19" i="18"/>
  <c r="D114" i="4"/>
  <c r="Y18" i="18"/>
  <c r="AA18" i="18" s="1"/>
  <c r="F113" i="4" s="1"/>
  <c r="Y17" i="18"/>
  <c r="AB17" i="18" s="1"/>
  <c r="G112" i="4" s="1"/>
  <c r="Y16" i="18"/>
  <c r="Z16" i="18" s="1"/>
  <c r="E111" i="4" s="1"/>
  <c r="Y15" i="18"/>
  <c r="AC15" i="18" s="1"/>
  <c r="H110" i="4" s="1"/>
  <c r="D110" i="4"/>
  <c r="Y14" i="18"/>
  <c r="AA14" i="18" s="1"/>
  <c r="F109" i="4" s="1"/>
  <c r="Z14" i="18"/>
  <c r="E109" i="4" s="1"/>
  <c r="Y13" i="18"/>
  <c r="D108" i="4" s="1"/>
  <c r="AB13" i="18"/>
  <c r="G108" i="4" s="1"/>
  <c r="Y12" i="18"/>
  <c r="AA12" i="18" s="1"/>
  <c r="F107" i="4" s="1"/>
  <c r="Y11" i="18"/>
  <c r="AF11" i="18" s="1"/>
  <c r="Y10" i="18"/>
  <c r="AF10" i="18" s="1"/>
  <c r="Y9" i="18"/>
  <c r="AB9" i="18" s="1"/>
  <c r="G104" i="4" s="1"/>
  <c r="Y8" i="18"/>
  <c r="AA8" i="18" s="1"/>
  <c r="F103" i="4" s="1"/>
  <c r="D103" i="4"/>
  <c r="Y7" i="18"/>
  <c r="AC7" i="18" s="1"/>
  <c r="H102" i="4" s="1"/>
  <c r="AA7" i="18"/>
  <c r="F102" i="4" s="1"/>
  <c r="Y151" i="1"/>
  <c r="AA151" i="1"/>
  <c r="F101" i="4"/>
  <c r="Z151" i="1"/>
  <c r="S151" i="1"/>
  <c r="V151" i="1"/>
  <c r="R151" i="1"/>
  <c r="B101" i="4" s="1"/>
  <c r="Y150" i="1"/>
  <c r="S150" i="1"/>
  <c r="V150" i="1"/>
  <c r="R150" i="1"/>
  <c r="B100" i="4" s="1"/>
  <c r="Y149" i="1"/>
  <c r="AC149" i="1"/>
  <c r="H99" i="4" s="1"/>
  <c r="S149" i="1"/>
  <c r="T149" i="1"/>
  <c r="R149" i="1"/>
  <c r="Y148" i="1"/>
  <c r="S148" i="1"/>
  <c r="V148" i="1"/>
  <c r="U148" i="1"/>
  <c r="R148" i="1"/>
  <c r="Y147" i="1"/>
  <c r="Z147" i="1"/>
  <c r="E97" i="4"/>
  <c r="S147" i="1"/>
  <c r="V147" i="1"/>
  <c r="R147" i="1"/>
  <c r="B97" i="4" s="1"/>
  <c r="Y146" i="1"/>
  <c r="AB146" i="1"/>
  <c r="G96" i="4"/>
  <c r="S146" i="1"/>
  <c r="V146" i="1"/>
  <c r="R146" i="1"/>
  <c r="Y145" i="1"/>
  <c r="Z145" i="1"/>
  <c r="E95" i="4"/>
  <c r="S145" i="1"/>
  <c r="R145" i="1"/>
  <c r="W145" i="1" s="1"/>
  <c r="X145" i="1" s="1"/>
  <c r="C95" i="4" s="1"/>
  <c r="Y144" i="1"/>
  <c r="S144" i="1"/>
  <c r="R144" i="1"/>
  <c r="B94" i="4" s="1"/>
  <c r="Y143" i="1"/>
  <c r="S143" i="1"/>
  <c r="V143" i="1"/>
  <c r="R143" i="1"/>
  <c r="B93" i="4" s="1"/>
  <c r="Y142" i="1"/>
  <c r="AC142" i="1"/>
  <c r="H92" i="4" s="1"/>
  <c r="S142" i="1"/>
  <c r="R142" i="1"/>
  <c r="B92" i="4" s="1"/>
  <c r="Y141" i="1"/>
  <c r="AC141" i="1"/>
  <c r="H91" i="4" s="1"/>
  <c r="S141" i="1"/>
  <c r="T141" i="1"/>
  <c r="U141" i="1"/>
  <c r="R141" i="1"/>
  <c r="W141" i="1" s="1"/>
  <c r="X141" i="1" s="1"/>
  <c r="C91" i="4" s="1"/>
  <c r="Y140" i="1"/>
  <c r="S140" i="1"/>
  <c r="V140" i="1"/>
  <c r="R140" i="1"/>
  <c r="W140" i="1" s="1"/>
  <c r="X140" i="1" s="1"/>
  <c r="C90" i="4" s="1"/>
  <c r="Y139" i="1"/>
  <c r="S139" i="1"/>
  <c r="V139" i="1"/>
  <c r="R139" i="1"/>
  <c r="B89" i="4" s="1"/>
  <c r="Y138" i="1"/>
  <c r="S138" i="1"/>
  <c r="U138" i="1"/>
  <c r="R138" i="1"/>
  <c r="B88" i="4" s="1"/>
  <c r="Y137" i="1"/>
  <c r="S137" i="1"/>
  <c r="U137" i="1"/>
  <c r="R137" i="1"/>
  <c r="W137" i="1" s="1"/>
  <c r="X137" i="1" s="1"/>
  <c r="C87" i="4" s="1"/>
  <c r="Y136" i="1"/>
  <c r="S136" i="1"/>
  <c r="R136" i="1"/>
  <c r="W136" i="1" s="1"/>
  <c r="X136" i="1" s="1"/>
  <c r="C86" i="4" s="1"/>
  <c r="Y135" i="1"/>
  <c r="S135" i="1"/>
  <c r="V135" i="1"/>
  <c r="R135" i="1"/>
  <c r="B85" i="4" s="1"/>
  <c r="Y134" i="1"/>
  <c r="S134" i="1"/>
  <c r="R134" i="1"/>
  <c r="W134" i="1" s="1"/>
  <c r="X134" i="1" s="1"/>
  <c r="C84" i="4" s="1"/>
  <c r="Y133" i="1"/>
  <c r="S133" i="1"/>
  <c r="T133" i="1"/>
  <c r="R133" i="1"/>
  <c r="W133" i="1" s="1"/>
  <c r="X133" i="1" s="1"/>
  <c r="C83" i="4" s="1"/>
  <c r="Y132" i="1"/>
  <c r="S132" i="1"/>
  <c r="R132" i="1"/>
  <c r="W132" i="1" s="1"/>
  <c r="X132" i="1" s="1"/>
  <c r="C82" i="4" s="1"/>
  <c r="Y131" i="1"/>
  <c r="S131" i="1"/>
  <c r="V131" i="1"/>
  <c r="R131" i="1"/>
  <c r="W131" i="1" s="1"/>
  <c r="X131" i="1" s="1"/>
  <c r="C81" i="4" s="1"/>
  <c r="Y130" i="1"/>
  <c r="E80" i="4"/>
  <c r="S130" i="1"/>
  <c r="V130" i="1"/>
  <c r="R130" i="1"/>
  <c r="B80" i="4" s="1"/>
  <c r="Y129" i="1"/>
  <c r="AF129" i="1"/>
  <c r="S129" i="1"/>
  <c r="U129" i="1"/>
  <c r="R129" i="1"/>
  <c r="B79" i="4" s="1"/>
  <c r="Y128" i="1"/>
  <c r="AC128" i="1"/>
  <c r="H78" i="4" s="1"/>
  <c r="Z128" i="1"/>
  <c r="E78" i="4"/>
  <c r="S128" i="1"/>
  <c r="U128" i="1"/>
  <c r="R128" i="1"/>
  <c r="Y127" i="1"/>
  <c r="S127" i="1"/>
  <c r="T127" i="1"/>
  <c r="R127" i="1"/>
  <c r="W127" i="1" s="1"/>
  <c r="X127" i="1" s="1"/>
  <c r="C77" i="4" s="1"/>
  <c r="Y111" i="1"/>
  <c r="S111" i="1"/>
  <c r="U111" i="1"/>
  <c r="V111" i="1"/>
  <c r="R111" i="1"/>
  <c r="B76" i="4" s="1"/>
  <c r="Y110" i="1"/>
  <c r="S110" i="1"/>
  <c r="V110" i="1"/>
  <c r="T110" i="1"/>
  <c r="R110" i="1"/>
  <c r="B75" i="4" s="1"/>
  <c r="Y109" i="1"/>
  <c r="Z109" i="1"/>
  <c r="S109" i="1"/>
  <c r="T109" i="1"/>
  <c r="R109" i="1"/>
  <c r="W109" i="1" s="1"/>
  <c r="X109" i="1" s="1"/>
  <c r="C74" i="4" s="1"/>
  <c r="Y108" i="1"/>
  <c r="S108" i="1"/>
  <c r="T108" i="1"/>
  <c r="U108" i="1"/>
  <c r="R108" i="1"/>
  <c r="W108" i="1" s="1"/>
  <c r="X108" i="1" s="1"/>
  <c r="C73" i="4" s="1"/>
  <c r="Y107" i="1"/>
  <c r="AF107" i="1"/>
  <c r="S107" i="1"/>
  <c r="V107" i="1"/>
  <c r="R107" i="1"/>
  <c r="B72" i="4" s="1"/>
  <c r="Y106" i="1"/>
  <c r="AB106" i="1"/>
  <c r="Z106" i="1"/>
  <c r="E71" i="4"/>
  <c r="S106" i="1"/>
  <c r="R106" i="1"/>
  <c r="W106" i="1" s="1"/>
  <c r="X106" i="1" s="1"/>
  <c r="C71" i="4" s="1"/>
  <c r="Y105" i="1"/>
  <c r="Z105" i="1"/>
  <c r="E70" i="4"/>
  <c r="S105" i="1"/>
  <c r="V105" i="1"/>
  <c r="T105" i="1"/>
  <c r="R105" i="1"/>
  <c r="W105" i="1" s="1"/>
  <c r="X105" i="1" s="1"/>
  <c r="C70" i="4" s="1"/>
  <c r="Y104" i="1"/>
  <c r="Z104" i="1"/>
  <c r="E69" i="4"/>
  <c r="AB104" i="1"/>
  <c r="G69" i="4"/>
  <c r="S104" i="1"/>
  <c r="V104" i="1"/>
  <c r="T104" i="1"/>
  <c r="R104" i="1"/>
  <c r="B69" i="4" s="1"/>
  <c r="Y103" i="1"/>
  <c r="Z103" i="1"/>
  <c r="E68" i="4"/>
  <c r="S103" i="1"/>
  <c r="T103" i="1"/>
  <c r="R103" i="1"/>
  <c r="Y102" i="1"/>
  <c r="S102" i="1"/>
  <c r="T102" i="1"/>
  <c r="V102" i="1"/>
  <c r="R102" i="1"/>
  <c r="Y101" i="1"/>
  <c r="AA101" i="1"/>
  <c r="F66" i="4"/>
  <c r="S101" i="1"/>
  <c r="T101" i="1"/>
  <c r="R101" i="1"/>
  <c r="W101" i="1" s="1"/>
  <c r="X101" i="1" s="1"/>
  <c r="C66" i="4" s="1"/>
  <c r="Y100" i="1"/>
  <c r="Z100" i="1"/>
  <c r="S100" i="1"/>
  <c r="V100" i="1"/>
  <c r="U100" i="1"/>
  <c r="R100" i="1"/>
  <c r="B65" i="4" s="1"/>
  <c r="Y99" i="1"/>
  <c r="AA99" i="1"/>
  <c r="F64" i="4"/>
  <c r="AC99" i="1"/>
  <c r="H64" i="4" s="1"/>
  <c r="S99" i="1"/>
  <c r="R99" i="1"/>
  <c r="B64" i="4" s="1"/>
  <c r="Y98" i="1"/>
  <c r="D63" i="4"/>
  <c r="S98" i="1"/>
  <c r="T98" i="1"/>
  <c r="R98" i="1"/>
  <c r="B63" i="4" s="1"/>
  <c r="Y97" i="1"/>
  <c r="D62" i="4"/>
  <c r="S97" i="1"/>
  <c r="T97" i="1"/>
  <c r="R97" i="1"/>
  <c r="W97" i="1" s="1"/>
  <c r="X97" i="1" s="1"/>
  <c r="C62" i="4" s="1"/>
  <c r="Y96" i="1"/>
  <c r="S96" i="1"/>
  <c r="V96" i="1"/>
  <c r="R96" i="1"/>
  <c r="B61" i="4" s="1"/>
  <c r="Y95" i="1"/>
  <c r="Z95" i="1"/>
  <c r="E60" i="4"/>
  <c r="S95" i="1"/>
  <c r="U95" i="1"/>
  <c r="R95" i="1"/>
  <c r="W95" i="1" s="1"/>
  <c r="X95" i="1" s="1"/>
  <c r="C60" i="4" s="1"/>
  <c r="Y94" i="1"/>
  <c r="AA94" i="1"/>
  <c r="S94" i="1"/>
  <c r="R94" i="1"/>
  <c r="Y93" i="1"/>
  <c r="AC93" i="1"/>
  <c r="H58" i="4" s="1"/>
  <c r="Z93" i="1"/>
  <c r="E58" i="4"/>
  <c r="S93" i="1"/>
  <c r="T93" i="1"/>
  <c r="R93" i="1"/>
  <c r="B58" i="4" s="1"/>
  <c r="Y92" i="1"/>
  <c r="AF92" i="1"/>
  <c r="Z92" i="1"/>
  <c r="E57" i="4"/>
  <c r="S92" i="1"/>
  <c r="U92" i="1"/>
  <c r="R92" i="1"/>
  <c r="W92" i="1" s="1"/>
  <c r="X92" i="1" s="1"/>
  <c r="C57" i="4" s="1"/>
  <c r="Y91" i="1"/>
  <c r="AC91" i="1"/>
  <c r="H56" i="4" s="1"/>
  <c r="S91" i="1"/>
  <c r="V91" i="1"/>
  <c r="R91" i="1"/>
  <c r="W91" i="1"/>
  <c r="X91" i="1" s="1"/>
  <c r="C56" i="4" s="1"/>
  <c r="Y90" i="1"/>
  <c r="D55" i="4"/>
  <c r="S90" i="1"/>
  <c r="V90" i="1"/>
  <c r="R90" i="1"/>
  <c r="W90" i="1" s="1"/>
  <c r="X90" i="1" s="1"/>
  <c r="C55" i="4" s="1"/>
  <c r="Y89" i="1"/>
  <c r="AF89" i="1"/>
  <c r="Z89" i="1"/>
  <c r="E54" i="4"/>
  <c r="S89" i="1"/>
  <c r="U89" i="1"/>
  <c r="R89" i="1"/>
  <c r="W89" i="1" s="1"/>
  <c r="X89" i="1" s="1"/>
  <c r="C54" i="4" s="1"/>
  <c r="Y88" i="1"/>
  <c r="AB88" i="1"/>
  <c r="G53" i="4"/>
  <c r="S88" i="1"/>
  <c r="U88" i="1"/>
  <c r="R88" i="1"/>
  <c r="W88" i="1" s="1"/>
  <c r="X88" i="1" s="1"/>
  <c r="C53" i="4" s="1"/>
  <c r="Y87" i="1"/>
  <c r="AC87" i="1"/>
  <c r="H52" i="4" s="1"/>
  <c r="AA87" i="1"/>
  <c r="F52" i="4"/>
  <c r="S87" i="1"/>
  <c r="V87" i="1"/>
  <c r="U87" i="1"/>
  <c r="R87" i="1"/>
  <c r="B52" i="4" s="1"/>
  <c r="Y71" i="1"/>
  <c r="AB71" i="1"/>
  <c r="G51" i="4"/>
  <c r="S71" i="1"/>
  <c r="V71" i="1"/>
  <c r="R71" i="1"/>
  <c r="B51" i="4" s="1"/>
  <c r="Y70" i="1"/>
  <c r="S70" i="1"/>
  <c r="V70" i="1"/>
  <c r="R70" i="1"/>
  <c r="B50" i="4" s="1"/>
  <c r="Y69" i="1"/>
  <c r="S69" i="1"/>
  <c r="V69" i="1"/>
  <c r="U69" i="1"/>
  <c r="R69" i="1"/>
  <c r="W69" i="1" s="1"/>
  <c r="X69" i="1" s="1"/>
  <c r="C49" i="4" s="1"/>
  <c r="Y68" i="1"/>
  <c r="S68" i="1"/>
  <c r="V68" i="1"/>
  <c r="T68" i="1"/>
  <c r="R68" i="1"/>
  <c r="B48" i="4" s="1"/>
  <c r="Y67" i="1"/>
  <c r="AB67" i="1"/>
  <c r="G47" i="4"/>
  <c r="AC67" i="1"/>
  <c r="H47" i="4" s="1"/>
  <c r="S67" i="1"/>
  <c r="V67" i="1"/>
  <c r="R67" i="1"/>
  <c r="B47" i="4" s="1"/>
  <c r="Y66" i="1"/>
  <c r="AB66" i="1"/>
  <c r="G46" i="4"/>
  <c r="S66" i="1"/>
  <c r="T66" i="1"/>
  <c r="R66" i="1"/>
  <c r="B46" i="4" s="1"/>
  <c r="Y65" i="1"/>
  <c r="Z65" i="1"/>
  <c r="E45" i="4"/>
  <c r="S65" i="1"/>
  <c r="V65" i="1"/>
  <c r="R65" i="1"/>
  <c r="W65" i="1" s="1"/>
  <c r="X65" i="1" s="1"/>
  <c r="C45" i="4" s="1"/>
  <c r="Y64" i="1"/>
  <c r="AA64" i="1"/>
  <c r="F44" i="4"/>
  <c r="Z64" i="1"/>
  <c r="E44" i="4"/>
  <c r="S64" i="1"/>
  <c r="V64" i="1"/>
  <c r="R64" i="1"/>
  <c r="B44" i="4" s="1"/>
  <c r="Y63" i="1"/>
  <c r="AB63" i="1"/>
  <c r="G43" i="4"/>
  <c r="S63" i="1"/>
  <c r="U63" i="1"/>
  <c r="R63" i="1"/>
  <c r="W63" i="1" s="1"/>
  <c r="X63" i="1" s="1"/>
  <c r="C43" i="4" s="1"/>
  <c r="Y62" i="1"/>
  <c r="D42" i="4"/>
  <c r="S62" i="1"/>
  <c r="U62" i="1"/>
  <c r="R62" i="1"/>
  <c r="W62" i="1" s="1"/>
  <c r="X62" i="1" s="1"/>
  <c r="C42" i="4" s="1"/>
  <c r="Y61" i="1"/>
  <c r="Z61" i="1"/>
  <c r="E41" i="4"/>
  <c r="S61" i="1"/>
  <c r="U61" i="1"/>
  <c r="R61" i="1"/>
  <c r="B41" i="4" s="1"/>
  <c r="Y60" i="1"/>
  <c r="S60" i="1"/>
  <c r="V60" i="1"/>
  <c r="R60" i="1"/>
  <c r="W60" i="1" s="1"/>
  <c r="X60" i="1" s="1"/>
  <c r="C40" i="4" s="1"/>
  <c r="Y59" i="1"/>
  <c r="AA59" i="1"/>
  <c r="F39" i="4"/>
  <c r="S59" i="1"/>
  <c r="T59" i="1"/>
  <c r="R59" i="1"/>
  <c r="B39" i="4" s="1"/>
  <c r="Y58" i="1"/>
  <c r="AF58" i="1"/>
  <c r="S58" i="1"/>
  <c r="R58" i="1"/>
  <c r="W58" i="1" s="1"/>
  <c r="X58" i="1" s="1"/>
  <c r="C38" i="4" s="1"/>
  <c r="Y57" i="1"/>
  <c r="Z57" i="1"/>
  <c r="E37" i="4"/>
  <c r="S57" i="1"/>
  <c r="U57" i="1"/>
  <c r="R57" i="1"/>
  <c r="B37" i="4" s="1"/>
  <c r="Y56" i="1"/>
  <c r="S56" i="1"/>
  <c r="U56" i="1"/>
  <c r="R56" i="1"/>
  <c r="B36" i="4" s="1"/>
  <c r="Y55" i="1"/>
  <c r="D35" i="4"/>
  <c r="S55" i="1"/>
  <c r="T55" i="1"/>
  <c r="R55" i="1"/>
  <c r="B35" i="4" s="1"/>
  <c r="Y54" i="1"/>
  <c r="S54" i="1"/>
  <c r="U54" i="1"/>
  <c r="R54" i="1"/>
  <c r="B34" i="4" s="1"/>
  <c r="Y53" i="1"/>
  <c r="Z53" i="1"/>
  <c r="E33" i="4"/>
  <c r="S53" i="1"/>
  <c r="U53" i="1"/>
  <c r="R53" i="1"/>
  <c r="Y52" i="1"/>
  <c r="AF52" i="1" s="1"/>
  <c r="S52" i="1"/>
  <c r="U52" i="1" s="1"/>
  <c r="R52" i="1"/>
  <c r="W52" i="1" s="1"/>
  <c r="Y51" i="1"/>
  <c r="D31" i="4"/>
  <c r="S51" i="1"/>
  <c r="T51" i="1" s="1"/>
  <c r="R51" i="1"/>
  <c r="B31" i="4" s="1"/>
  <c r="Y50" i="1"/>
  <c r="AC50" i="1"/>
  <c r="H30" i="4" s="1"/>
  <c r="S50" i="1"/>
  <c r="R50" i="1"/>
  <c r="W50" i="1" s="1"/>
  <c r="Y49" i="1"/>
  <c r="AC49" i="1"/>
  <c r="H29" i="4" s="1"/>
  <c r="S49" i="1"/>
  <c r="T49" i="1" s="1"/>
  <c r="R49" i="1"/>
  <c r="B29" i="4" s="1"/>
  <c r="Y48" i="1"/>
  <c r="AF48" i="1" s="1"/>
  <c r="AC48" i="1"/>
  <c r="H28" i="4" s="1"/>
  <c r="S48" i="1"/>
  <c r="U48" i="1" s="1"/>
  <c r="R48" i="1"/>
  <c r="W48" i="1" s="1"/>
  <c r="Y47" i="1"/>
  <c r="AF47" i="1" s="1"/>
  <c r="S47" i="1"/>
  <c r="V47" i="1" s="1"/>
  <c r="R47" i="1"/>
  <c r="W47" i="1" s="1"/>
  <c r="Y31" i="1"/>
  <c r="S31" i="1"/>
  <c r="U31" i="1" s="1"/>
  <c r="R31" i="1"/>
  <c r="B26" i="4" s="1"/>
  <c r="Y30" i="1"/>
  <c r="AB30" i="1"/>
  <c r="G25" i="4"/>
  <c r="S30" i="1"/>
  <c r="T30" i="1" s="1"/>
  <c r="R30" i="1"/>
  <c r="B25" i="4" s="1"/>
  <c r="Y29" i="1"/>
  <c r="D24" i="4" s="1"/>
  <c r="S29" i="1"/>
  <c r="U29" i="1" s="1"/>
  <c r="R29" i="1"/>
  <c r="W29" i="1" s="1"/>
  <c r="Y28" i="1"/>
  <c r="Z28" i="1" s="1"/>
  <c r="E23" i="4" s="1"/>
  <c r="S28" i="1"/>
  <c r="U28" i="1" s="1"/>
  <c r="R28" i="1"/>
  <c r="B23" i="4" s="1"/>
  <c r="Y27" i="1"/>
  <c r="AA27" i="1" s="1"/>
  <c r="F22" i="4" s="1"/>
  <c r="S27" i="1"/>
  <c r="V27" i="1" s="1"/>
  <c r="R27" i="1"/>
  <c r="W27" i="1" s="1"/>
  <c r="Y26" i="1"/>
  <c r="S26" i="1"/>
  <c r="V26" i="1" s="1"/>
  <c r="R26" i="1"/>
  <c r="B21" i="4" s="1"/>
  <c r="Y25" i="1"/>
  <c r="AC25" i="1" s="1"/>
  <c r="H20" i="4" s="1"/>
  <c r="AB25" i="1"/>
  <c r="G20" i="4"/>
  <c r="S25" i="1"/>
  <c r="V25" i="1" s="1"/>
  <c r="R25" i="1"/>
  <c r="W25" i="1" s="1"/>
  <c r="Y24" i="1"/>
  <c r="AC24" i="1" s="1"/>
  <c r="H19" i="4" s="1"/>
  <c r="S24" i="1"/>
  <c r="U24" i="1" s="1"/>
  <c r="R24" i="1"/>
  <c r="B19" i="4" s="1"/>
  <c r="Y23" i="1"/>
  <c r="D18" i="4" s="1"/>
  <c r="S23" i="1"/>
  <c r="T23" i="1" s="1"/>
  <c r="R23" i="1"/>
  <c r="B18" i="4" s="1"/>
  <c r="Y22" i="1"/>
  <c r="AB22" i="1" s="1"/>
  <c r="G17" i="4" s="1"/>
  <c r="S22" i="1"/>
  <c r="V22" i="1" s="1"/>
  <c r="R22" i="1"/>
  <c r="B17" i="4" s="1"/>
  <c r="Y21" i="1"/>
  <c r="S21" i="1"/>
  <c r="T21" i="1" s="1"/>
  <c r="R21" i="1"/>
  <c r="W21" i="1" s="1"/>
  <c r="Y20" i="1"/>
  <c r="AA20" i="1" s="1"/>
  <c r="F15" i="4" s="1"/>
  <c r="S20" i="1"/>
  <c r="T20" i="1"/>
  <c r="R20" i="1"/>
  <c r="W20" i="1" s="1"/>
  <c r="X20" i="1" s="1"/>
  <c r="C15" i="4" s="1"/>
  <c r="Y19" i="1"/>
  <c r="AB19" i="1" s="1"/>
  <c r="G14" i="4" s="1"/>
  <c r="S19" i="1"/>
  <c r="U19" i="1" s="1"/>
  <c r="R19" i="1"/>
  <c r="W19" i="1" s="1"/>
  <c r="Y18" i="1"/>
  <c r="AC18" i="1" s="1"/>
  <c r="H13" i="4" s="1"/>
  <c r="S18" i="1"/>
  <c r="V18" i="1" s="1"/>
  <c r="R18" i="1"/>
  <c r="B13" i="4" s="1"/>
  <c r="Y17" i="1"/>
  <c r="AC17" i="1" s="1"/>
  <c r="H12" i="4" s="1"/>
  <c r="S17" i="1"/>
  <c r="U17" i="1" s="1"/>
  <c r="R17" i="1"/>
  <c r="B12" i="4" s="1"/>
  <c r="Y16" i="1"/>
  <c r="AF16" i="1" s="1"/>
  <c r="S16" i="1"/>
  <c r="T16" i="1" s="1"/>
  <c r="R16" i="1"/>
  <c r="B11" i="4" s="1"/>
  <c r="Y15" i="1"/>
  <c r="AB15" i="1"/>
  <c r="G10" i="4"/>
  <c r="S15" i="1"/>
  <c r="T15" i="1" s="1"/>
  <c r="R15" i="1"/>
  <c r="W15" i="1" s="1"/>
  <c r="Y14" i="1"/>
  <c r="D9" i="4" s="1"/>
  <c r="S14" i="1"/>
  <c r="V14" i="1" s="1"/>
  <c r="R14" i="1"/>
  <c r="W14" i="1" s="1"/>
  <c r="Y13" i="1"/>
  <c r="D8" i="4" s="1"/>
  <c r="S13" i="1"/>
  <c r="U13" i="1" s="1"/>
  <c r="R13" i="1"/>
  <c r="B8" i="4" s="1"/>
  <c r="Y12" i="1"/>
  <c r="AF12" i="1" s="1"/>
  <c r="D7" i="4"/>
  <c r="S12" i="1"/>
  <c r="V12" i="1" s="1"/>
  <c r="R12" i="1"/>
  <c r="B7" i="4" s="1"/>
  <c r="Y11" i="1"/>
  <c r="AF11" i="1" s="1"/>
  <c r="D6" i="4"/>
  <c r="S11" i="1"/>
  <c r="U11" i="1" s="1"/>
  <c r="R11" i="1"/>
  <c r="B6" i="4" s="1"/>
  <c r="Y10" i="1"/>
  <c r="Z10" i="1" s="1"/>
  <c r="E5" i="4" s="1"/>
  <c r="S10" i="1"/>
  <c r="V10" i="1" s="1"/>
  <c r="R10" i="1"/>
  <c r="W10" i="1" s="1"/>
  <c r="Y9" i="1"/>
  <c r="AF9" i="1" s="1"/>
  <c r="AA9" i="1"/>
  <c r="F4" i="4" s="1"/>
  <c r="S9" i="1"/>
  <c r="U9" i="1" s="1"/>
  <c r="R9" i="1"/>
  <c r="B4" i="4" s="1"/>
  <c r="Y8" i="1"/>
  <c r="AA8" i="1" s="1"/>
  <c r="F3" i="4" s="1"/>
  <c r="S8" i="1"/>
  <c r="V8" i="1" s="1"/>
  <c r="R8" i="1"/>
  <c r="B3" i="4" s="1"/>
  <c r="AB50" i="18"/>
  <c r="G130" i="4"/>
  <c r="U65" i="18"/>
  <c r="T55" i="18"/>
  <c r="AB66" i="18"/>
  <c r="G146" i="4"/>
  <c r="U52" i="18"/>
  <c r="D7" i="27"/>
  <c r="X55" i="18"/>
  <c r="C135" i="4"/>
  <c r="T65" i="18"/>
  <c r="U62" i="18"/>
  <c r="U30" i="18"/>
  <c r="T25" i="18"/>
  <c r="C5" i="27"/>
  <c r="V28" i="18"/>
  <c r="X28" i="18"/>
  <c r="C123" i="4"/>
  <c r="D147" i="4"/>
  <c r="D144" i="4"/>
  <c r="AB68" i="18"/>
  <c r="G148" i="4"/>
  <c r="AB65" i="18"/>
  <c r="G145" i="4"/>
  <c r="U66" i="18"/>
  <c r="V67" i="18"/>
  <c r="X67" i="18"/>
  <c r="C147" i="4"/>
  <c r="U58" i="18"/>
  <c r="D8" i="27"/>
  <c r="D142" i="4"/>
  <c r="U61" i="18"/>
  <c r="D135" i="4"/>
  <c r="V47" i="18"/>
  <c r="X47" i="18"/>
  <c r="C127" i="4"/>
  <c r="AB47" i="18"/>
  <c r="G127" i="4"/>
  <c r="D127" i="4"/>
  <c r="V51" i="18"/>
  <c r="X51" i="18"/>
  <c r="C131" i="4"/>
  <c r="D125" i="4"/>
  <c r="AB28" i="18"/>
  <c r="G123" i="4"/>
  <c r="D118" i="4"/>
  <c r="U18" i="18"/>
  <c r="D112" i="4"/>
  <c r="T66" i="18"/>
  <c r="U67" i="18"/>
  <c r="T60" i="18"/>
  <c r="T58" i="18"/>
  <c r="C8" i="27"/>
  <c r="T57" i="18"/>
  <c r="V57" i="18"/>
  <c r="X57" i="18"/>
  <c r="C137" i="4"/>
  <c r="V56" i="18"/>
  <c r="X56" i="18"/>
  <c r="C136" i="4"/>
  <c r="U50" i="18"/>
  <c r="T46" i="18"/>
  <c r="C6" i="27"/>
  <c r="T50" i="18"/>
  <c r="T30" i="18"/>
  <c r="T26" i="18"/>
  <c r="T27" i="18"/>
  <c r="U25" i="18"/>
  <c r="D5" i="27" s="1"/>
  <c r="V25" i="18"/>
  <c r="X25" i="18"/>
  <c r="C120" i="4" s="1"/>
  <c r="U27" i="18"/>
  <c r="T19" i="18"/>
  <c r="C4" i="27"/>
  <c r="AA54" i="18"/>
  <c r="F134" i="4"/>
  <c r="AA52" i="18"/>
  <c r="F132" i="4"/>
  <c r="AA56" i="18"/>
  <c r="F136" i="4"/>
  <c r="AA66" i="18"/>
  <c r="F146" i="4"/>
  <c r="AA67" i="18"/>
  <c r="F147" i="4"/>
  <c r="AA68" i="18"/>
  <c r="F148" i="4"/>
  <c r="AA28" i="18"/>
  <c r="F123" i="4"/>
  <c r="AA30" i="18"/>
  <c r="F125" i="4"/>
  <c r="AA19" i="18"/>
  <c r="F114" i="4" s="1"/>
  <c r="AA21" i="18"/>
  <c r="F116" i="4"/>
  <c r="AA23" i="18"/>
  <c r="F118" i="4" s="1"/>
  <c r="AA128" i="1"/>
  <c r="F78" i="4"/>
  <c r="AA130" i="1"/>
  <c r="F80" i="4"/>
  <c r="AA133" i="1"/>
  <c r="F83" i="4"/>
  <c r="AA135" i="1"/>
  <c r="F85" i="4"/>
  <c r="AA137" i="1"/>
  <c r="F87" i="4"/>
  <c r="AA138" i="1"/>
  <c r="F88" i="4"/>
  <c r="AA140" i="1"/>
  <c r="F90" i="4"/>
  <c r="AA144" i="1"/>
  <c r="F94" i="4"/>
  <c r="AA146" i="1"/>
  <c r="F96" i="4"/>
  <c r="AA103" i="1"/>
  <c r="F68" i="4"/>
  <c r="AA107" i="1"/>
  <c r="F72" i="4"/>
  <c r="AA110" i="1"/>
  <c r="F75" i="4"/>
  <c r="AA111" i="1"/>
  <c r="F76" i="4"/>
  <c r="V57" i="1"/>
  <c r="T69" i="1"/>
  <c r="T17" i="1"/>
  <c r="S7" i="1"/>
  <c r="U7" i="1" s="1"/>
  <c r="R7" i="1"/>
  <c r="W7" i="1" s="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D96" i="4"/>
  <c r="D75" i="4"/>
  <c r="D71" i="4"/>
  <c r="D68" i="4"/>
  <c r="D43" i="4"/>
  <c r="Y7" i="1"/>
  <c r="AA7" i="1" s="1"/>
  <c r="F2" i="4" s="1"/>
  <c r="D46" i="4"/>
  <c r="D21" i="4"/>
  <c r="D74" i="4"/>
  <c r="D45" i="4"/>
  <c r="D57" i="4"/>
  <c r="D65" i="4"/>
  <c r="D47" i="4"/>
  <c r="G71" i="4"/>
  <c r="D20" i="4"/>
  <c r="D80" i="4"/>
  <c r="D88" i="4"/>
  <c r="C118" i="1"/>
  <c r="D58" i="4"/>
  <c r="D53" i="4"/>
  <c r="D83" i="4"/>
  <c r="D97" i="4"/>
  <c r="D78" i="4"/>
  <c r="D56" i="4"/>
  <c r="D48" i="4"/>
  <c r="D44" i="4"/>
  <c r="V101" i="1"/>
  <c r="AC64" i="1"/>
  <c r="H44" i="4" s="1"/>
  <c r="AC23" i="1"/>
  <c r="H18" i="4" s="1"/>
  <c r="AC60" i="1"/>
  <c r="H40" i="4" s="1"/>
  <c r="AC92" i="1"/>
  <c r="H57" i="4" s="1"/>
  <c r="AB93" i="1"/>
  <c r="G58" i="4"/>
  <c r="AA93" i="1"/>
  <c r="F58" i="4"/>
  <c r="V95" i="1"/>
  <c r="AB53" i="1"/>
  <c r="G33" i="4"/>
  <c r="AA57" i="1"/>
  <c r="F37" i="4"/>
  <c r="AB68" i="1"/>
  <c r="G48" i="4"/>
  <c r="AA68" i="1"/>
  <c r="F48" i="4"/>
  <c r="AC100" i="1"/>
  <c r="H65" i="4" s="1"/>
  <c r="AB100" i="1"/>
  <c r="G65" i="4"/>
  <c r="AA100" i="1"/>
  <c r="F65" i="4"/>
  <c r="E65" i="4"/>
  <c r="AB111" i="1"/>
  <c r="G76" i="4"/>
  <c r="AC111" i="1"/>
  <c r="H76" i="4" s="1"/>
  <c r="AB26" i="1"/>
  <c r="G21" i="4" s="1"/>
  <c r="AC26" i="1"/>
  <c r="H21" i="4" s="1"/>
  <c r="AB59" i="1"/>
  <c r="G39" i="4"/>
  <c r="AB90" i="1"/>
  <c r="G55" i="4"/>
  <c r="AB91" i="1"/>
  <c r="G56" i="4"/>
  <c r="T131" i="1"/>
  <c r="U139" i="1"/>
  <c r="T139" i="1"/>
  <c r="T87" i="1"/>
  <c r="T92" i="1"/>
  <c r="AB105" i="1"/>
  <c r="G70" i="4"/>
  <c r="E74" i="4"/>
  <c r="AB130" i="1"/>
  <c r="G80" i="4"/>
  <c r="AC130" i="1"/>
  <c r="H80" i="4" s="1"/>
  <c r="AA69" i="1"/>
  <c r="F49" i="4"/>
  <c r="AA90" i="1"/>
  <c r="F55" i="4"/>
  <c r="V92" i="1"/>
  <c r="AB94" i="1"/>
  <c r="G59" i="4"/>
  <c r="AB103" i="1"/>
  <c r="G68" i="4"/>
  <c r="AC103" i="1"/>
  <c r="H68" i="4" s="1"/>
  <c r="V127" i="1"/>
  <c r="AB133" i="1"/>
  <c r="G83" i="4"/>
  <c r="AC133" i="1"/>
  <c r="H83" i="4" s="1"/>
  <c r="AB138" i="1"/>
  <c r="G88" i="4"/>
  <c r="AC110" i="1"/>
  <c r="H75" i="4" s="1"/>
  <c r="AC140" i="1"/>
  <c r="H90" i="4" s="1"/>
  <c r="E101" i="4"/>
  <c r="U28" i="18"/>
  <c r="AF8" i="18"/>
  <c r="AA25" i="1"/>
  <c r="F20" i="4"/>
  <c r="AA26" i="1"/>
  <c r="F21" i="4" s="1"/>
  <c r="AA53" i="1"/>
  <c r="F33" i="4"/>
  <c r="AA67" i="1"/>
  <c r="F47" i="4"/>
  <c r="AA88" i="1"/>
  <c r="F53" i="4"/>
  <c r="F59" i="4"/>
  <c r="AA95" i="1"/>
  <c r="F60" i="4"/>
  <c r="U102" i="1"/>
  <c r="T111" i="1"/>
  <c r="T132" i="1"/>
  <c r="T137" i="1"/>
  <c r="U140" i="1"/>
  <c r="T150" i="1"/>
  <c r="U150" i="1"/>
  <c r="AF26" i="1"/>
  <c r="AF25" i="1"/>
  <c r="AF22" i="1"/>
  <c r="AF63" i="1"/>
  <c r="AF67" i="1"/>
  <c r="AF69" i="1"/>
  <c r="AF70" i="1"/>
  <c r="AF91" i="1"/>
  <c r="AF93" i="1"/>
  <c r="AF100" i="1"/>
  <c r="AF101" i="1"/>
  <c r="AF102" i="1"/>
  <c r="AF105" i="1"/>
  <c r="AF106" i="1"/>
  <c r="AF110" i="1"/>
  <c r="AF111" i="1"/>
  <c r="AF128" i="1"/>
  <c r="AF130" i="1"/>
  <c r="AF132" i="1"/>
  <c r="AF133" i="1"/>
  <c r="AF138" i="1"/>
  <c r="AF147" i="1"/>
  <c r="AF148" i="1"/>
  <c r="AF151" i="1"/>
  <c r="AF30" i="18"/>
  <c r="AF28" i="18"/>
  <c r="AF47" i="18"/>
  <c r="AF60" i="18"/>
  <c r="AF67" i="18"/>
  <c r="AF68" i="18"/>
  <c r="U70" i="1"/>
  <c r="D120" i="4"/>
  <c r="AB25" i="18"/>
  <c r="G120" i="4" s="1"/>
  <c r="AA25" i="18"/>
  <c r="F120" i="4"/>
  <c r="AF13" i="1"/>
  <c r="AC55" i="1"/>
  <c r="H35" i="4" s="1"/>
  <c r="D128" i="4"/>
  <c r="AC102" i="1"/>
  <c r="H67" i="4" s="1"/>
  <c r="AB110" i="1"/>
  <c r="G75" i="4"/>
  <c r="AC97" i="1"/>
  <c r="H62" i="4" s="1"/>
  <c r="AC105" i="1"/>
  <c r="H70" i="4" s="1"/>
  <c r="D109" i="4"/>
  <c r="Z19" i="18"/>
  <c r="E114" i="4" s="1"/>
  <c r="AB57" i="18"/>
  <c r="G137" i="4"/>
  <c r="AB128" i="1"/>
  <c r="G78" i="4"/>
  <c r="AB136" i="1"/>
  <c r="G86" i="4"/>
  <c r="AB140" i="1"/>
  <c r="G90" i="4"/>
  <c r="V137" i="1"/>
  <c r="AC138" i="1"/>
  <c r="H88" i="4" s="1"/>
  <c r="V141" i="1"/>
  <c r="D123" i="4"/>
  <c r="Z47" i="18"/>
  <c r="E127" i="4"/>
  <c r="U131" i="1"/>
  <c r="U144" i="1"/>
  <c r="U127" i="1"/>
  <c r="U97" i="1"/>
  <c r="U109" i="1"/>
  <c r="U101" i="1"/>
  <c r="V97" i="1"/>
  <c r="V108" i="1"/>
  <c r="T64" i="1"/>
  <c r="V50" i="1"/>
  <c r="V59" i="1"/>
  <c r="C158" i="1"/>
  <c r="C78" i="1"/>
  <c r="AA12" i="1"/>
  <c r="F7" i="4"/>
  <c r="AC8" i="1"/>
  <c r="H3" i="4" s="1"/>
  <c r="AA15" i="18"/>
  <c r="F110" i="4" s="1"/>
  <c r="AB14" i="18"/>
  <c r="G109" i="4" s="1"/>
  <c r="D107" i="4"/>
  <c r="AB8" i="18"/>
  <c r="G103" i="4"/>
  <c r="AA51" i="18"/>
  <c r="F131" i="4"/>
  <c r="AF51" i="18"/>
  <c r="AA61" i="18"/>
  <c r="F141" i="4"/>
  <c r="V49" i="18"/>
  <c r="X49" i="18"/>
  <c r="C129" i="4"/>
  <c r="U49" i="18"/>
  <c r="D141" i="4"/>
  <c r="AA26" i="18"/>
  <c r="F121" i="4"/>
  <c r="Z55" i="18"/>
  <c r="E135" i="4"/>
  <c r="AB55" i="18"/>
  <c r="G135" i="4"/>
  <c r="D129" i="4"/>
  <c r="Z64" i="18"/>
  <c r="E144" i="4"/>
  <c r="AB64" i="18"/>
  <c r="G144" i="4"/>
  <c r="AA64" i="18"/>
  <c r="F144" i="4"/>
  <c r="AF26" i="18"/>
  <c r="T49" i="18"/>
  <c r="Z51" i="18"/>
  <c r="E131" i="4"/>
  <c r="Z63" i="18"/>
  <c r="E143" i="4"/>
  <c r="AF63" i="18"/>
  <c r="Z50" i="18"/>
  <c r="E130" i="4"/>
  <c r="B8" i="27"/>
  <c r="V58" i="18"/>
  <c r="X58" i="18"/>
  <c r="C138" i="4"/>
  <c r="F4" i="27"/>
  <c r="F5" i="27"/>
  <c r="V149" i="1"/>
  <c r="U149" i="1"/>
  <c r="U143" i="1"/>
  <c r="T143" i="1"/>
  <c r="U105" i="1"/>
  <c r="T95" i="1"/>
  <c r="V109" i="1"/>
  <c r="U59" i="1"/>
  <c r="T140" i="1"/>
  <c r="U151" i="1"/>
  <c r="T151" i="1"/>
  <c r="T148" i="1"/>
  <c r="T96" i="1"/>
  <c r="U96" i="1"/>
  <c r="V54" i="1"/>
  <c r="V17" i="1"/>
  <c r="V16" i="1"/>
  <c r="Z13" i="18"/>
  <c r="E108" i="4"/>
  <c r="AA17" i="18"/>
  <c r="F112" i="4" s="1"/>
  <c r="V16" i="18"/>
  <c r="X16" i="18" s="1"/>
  <c r="C111" i="4" s="1"/>
  <c r="D32" i="4"/>
  <c r="AB139" i="1"/>
  <c r="G89" i="4"/>
  <c r="Z139" i="1"/>
  <c r="E89" i="4"/>
  <c r="AC139" i="1"/>
  <c r="H89" i="4" s="1"/>
  <c r="AA139" i="1"/>
  <c r="F89" i="4"/>
  <c r="D89" i="4"/>
  <c r="AF139" i="1"/>
  <c r="AC148" i="1"/>
  <c r="H98" i="4" s="1"/>
  <c r="AA52" i="1"/>
  <c r="F32" i="4"/>
  <c r="AA134" i="1"/>
  <c r="F84" i="4"/>
  <c r="AB134" i="1"/>
  <c r="G84" i="4"/>
  <c r="V63" i="1"/>
  <c r="D67" i="4"/>
  <c r="AB102" i="1"/>
  <c r="G67" i="4"/>
  <c r="AA102" i="1"/>
  <c r="F67" i="4"/>
  <c r="AB70" i="1"/>
  <c r="G50" i="4"/>
  <c r="D50" i="4"/>
  <c r="V89" i="1"/>
  <c r="T89" i="1"/>
  <c r="U99" i="1"/>
  <c r="T99" i="1"/>
  <c r="V99" i="1"/>
  <c r="T14" i="1"/>
  <c r="AB101" i="1"/>
  <c r="G66" i="4"/>
  <c r="AB9" i="1"/>
  <c r="G4" i="4"/>
  <c r="Z101" i="1"/>
  <c r="E66" i="4"/>
  <c r="D66" i="4"/>
  <c r="AC9" i="1"/>
  <c r="H4" i="4" s="1"/>
  <c r="AF87" i="1"/>
  <c r="AC101" i="1"/>
  <c r="H66" i="4" s="1"/>
  <c r="D36" i="4"/>
  <c r="Z56" i="1"/>
  <c r="E36" i="4"/>
  <c r="AB69" i="1"/>
  <c r="G49" i="4"/>
  <c r="Z69" i="1"/>
  <c r="E49" i="4"/>
  <c r="AC69" i="1"/>
  <c r="H49" i="4" s="1"/>
  <c r="D49" i="4"/>
  <c r="Z135" i="1"/>
  <c r="E85" i="4"/>
  <c r="AC96" i="1"/>
  <c r="H61" i="4" s="1"/>
  <c r="AC109" i="1"/>
  <c r="H74" i="4" s="1"/>
  <c r="Z111" i="1"/>
  <c r="E76" i="4"/>
  <c r="D76" i="4"/>
  <c r="T144" i="1"/>
  <c r="V144" i="1"/>
  <c r="W25" i="18"/>
  <c r="G5" i="27" s="1"/>
  <c r="F7" i="27"/>
  <c r="B144" i="4"/>
  <c r="AB46" i="18"/>
  <c r="G126" i="4"/>
  <c r="T47" i="18"/>
  <c r="V46" i="18"/>
  <c r="X46" i="18"/>
  <c r="C126" i="4"/>
  <c r="AA46" i="18"/>
  <c r="F126" i="4"/>
  <c r="T51" i="18"/>
  <c r="AA49" i="18"/>
  <c r="F129" i="4"/>
  <c r="AF46" i="18"/>
  <c r="D126" i="4"/>
  <c r="Z49" i="18"/>
  <c r="E129" i="4"/>
  <c r="AB29" i="18"/>
  <c r="G124" i="4"/>
  <c r="U26" i="18"/>
  <c r="Z25" i="18"/>
  <c r="E120" i="4" s="1"/>
  <c r="U29" i="18"/>
  <c r="Z29" i="18"/>
  <c r="E124" i="4"/>
  <c r="AB21" i="18"/>
  <c r="G116" i="4"/>
  <c r="V19" i="18"/>
  <c r="X19" i="18" s="1"/>
  <c r="C114" i="4" s="1"/>
  <c r="AF21" i="18"/>
  <c r="T16" i="18"/>
  <c r="AB16" i="18"/>
  <c r="G111" i="4" s="1"/>
  <c r="T15" i="18"/>
  <c r="U11" i="18"/>
  <c r="AC25" i="18"/>
  <c r="H120" i="4" s="1"/>
  <c r="AC47" i="18"/>
  <c r="H127" i="4" s="1"/>
  <c r="AC66" i="18"/>
  <c r="H146" i="4" s="1"/>
  <c r="AC28" i="18"/>
  <c r="H123" i="4" s="1"/>
  <c r="AC51" i="18"/>
  <c r="H131" i="4" s="1"/>
  <c r="AC64" i="18"/>
  <c r="H144" i="4" s="1"/>
  <c r="AC19" i="18"/>
  <c r="H114" i="4" s="1"/>
  <c r="AC16" i="18"/>
  <c r="H111" i="4" s="1"/>
  <c r="AC67" i="18"/>
  <c r="H147" i="4" s="1"/>
  <c r="AC30" i="18"/>
  <c r="H125" i="4" s="1"/>
  <c r="AC17" i="18"/>
  <c r="H112" i="4" s="1"/>
  <c r="AC14" i="18"/>
  <c r="H109" i="4" s="1"/>
  <c r="AC49" i="18"/>
  <c r="H129" i="4" s="1"/>
  <c r="AC63" i="18"/>
  <c r="H143" i="4" s="1"/>
  <c r="AC21" i="18"/>
  <c r="H116" i="4" s="1"/>
  <c r="AC13" i="18"/>
  <c r="H108" i="4" s="1"/>
  <c r="F6" i="27"/>
  <c r="F9" i="27"/>
  <c r="AF49" i="18"/>
  <c r="AF55" i="18"/>
  <c r="AF65" i="18"/>
  <c r="AF54" i="18"/>
  <c r="AF19" i="18"/>
  <c r="AC46" i="18"/>
  <c r="H126" i="4" s="1"/>
  <c r="F3" i="27"/>
  <c r="F2" i="27"/>
  <c r="AF14" i="18"/>
  <c r="AF16" i="18"/>
  <c r="AF52" i="18"/>
  <c r="AF25" i="18"/>
  <c r="AF17" i="18"/>
  <c r="AF64" i="18"/>
  <c r="T128" i="1"/>
  <c r="AB149" i="1"/>
  <c r="G99" i="4"/>
  <c r="AF141" i="1"/>
  <c r="AB141" i="1"/>
  <c r="G91" i="4"/>
  <c r="AA129" i="1"/>
  <c r="F79" i="4"/>
  <c r="AA141" i="1"/>
  <c r="F91" i="4"/>
  <c r="V129" i="1"/>
  <c r="AB145" i="1"/>
  <c r="G95" i="4"/>
  <c r="AF149" i="1"/>
  <c r="D91" i="4"/>
  <c r="Z141" i="1"/>
  <c r="E91" i="4"/>
  <c r="Z149" i="1"/>
  <c r="E99" i="4"/>
  <c r="D99" i="4"/>
  <c r="T129" i="1"/>
  <c r="T130" i="1"/>
  <c r="U147" i="1"/>
  <c r="V128" i="1"/>
  <c r="T147" i="1"/>
  <c r="D95" i="4"/>
  <c r="AA149" i="1"/>
  <c r="F99" i="4"/>
  <c r="W104" i="1"/>
  <c r="X104" i="1" s="1"/>
  <c r="C69" i="4" s="1"/>
  <c r="V93" i="1"/>
  <c r="U98" i="1"/>
  <c r="T88" i="1"/>
  <c r="Z87" i="1"/>
  <c r="E52" i="4"/>
  <c r="T107" i="1"/>
  <c r="U110" i="1"/>
  <c r="Z97" i="1"/>
  <c r="E62" i="4"/>
  <c r="AB87" i="1"/>
  <c r="G52" i="4"/>
  <c r="AF104" i="1"/>
  <c r="AF98" i="1"/>
  <c r="AF90" i="1"/>
  <c r="AC107" i="1"/>
  <c r="H72" i="4" s="1"/>
  <c r="AA98" i="1"/>
  <c r="F63" i="4"/>
  <c r="AA89" i="1"/>
  <c r="F54" i="4"/>
  <c r="AC98" i="1"/>
  <c r="H63" i="4" s="1"/>
  <c r="AC90" i="1"/>
  <c r="H55" i="4" s="1"/>
  <c r="AB92" i="1"/>
  <c r="G57" i="4"/>
  <c r="D64" i="4"/>
  <c r="D52" i="4"/>
  <c r="AC88" i="1"/>
  <c r="H53" i="4" s="1"/>
  <c r="V98" i="1"/>
  <c r="V88" i="1"/>
  <c r="U93" i="1"/>
  <c r="U90" i="1"/>
  <c r="AC104" i="1"/>
  <c r="H69" i="4" s="1"/>
  <c r="AF97" i="1"/>
  <c r="AA97" i="1"/>
  <c r="F62" i="4"/>
  <c r="AB97" i="1"/>
  <c r="G62" i="4"/>
  <c r="AA92" i="1"/>
  <c r="F57" i="4"/>
  <c r="Z88" i="1"/>
  <c r="E53" i="4"/>
  <c r="AC106" i="1"/>
  <c r="H71" i="4" s="1"/>
  <c r="AA61" i="1"/>
  <c r="F41" i="4"/>
  <c r="AB52" i="1"/>
  <c r="G32" i="4"/>
  <c r="T67" i="1"/>
  <c r="AA48" i="1"/>
  <c r="F28" i="4" s="1"/>
  <c r="AF55" i="1"/>
  <c r="AA49" i="1"/>
  <c r="F29" i="4" s="1"/>
  <c r="AB55" i="1"/>
  <c r="G35" i="4"/>
  <c r="T70" i="1"/>
  <c r="T57" i="1"/>
  <c r="AC61" i="1"/>
  <c r="H41" i="4" s="1"/>
  <c r="Z55" i="1"/>
  <c r="E35" i="4"/>
  <c r="AF49" i="1"/>
  <c r="T71" i="1"/>
  <c r="V56" i="1"/>
  <c r="AF61" i="1"/>
  <c r="AB49" i="1"/>
  <c r="G29" i="4" s="1"/>
  <c r="U71" i="1"/>
  <c r="D41" i="4"/>
  <c r="V61" i="1"/>
  <c r="D29" i="4"/>
  <c r="AC52" i="1"/>
  <c r="H32" i="4" s="1"/>
  <c r="T61" i="1"/>
  <c r="U65" i="1"/>
  <c r="T63" i="1"/>
  <c r="T54" i="1"/>
  <c r="U67" i="1"/>
  <c r="U64" i="1"/>
  <c r="AB51" i="1"/>
  <c r="G31" i="4" s="1"/>
  <c r="AF51" i="1"/>
  <c r="AA55" i="1"/>
  <c r="F35" i="4"/>
  <c r="AA51" i="1"/>
  <c r="F31" i="4" s="1"/>
  <c r="AC47" i="1"/>
  <c r="H27" i="4" s="1"/>
  <c r="AB58" i="1"/>
  <c r="G38" i="4"/>
  <c r="Z49" i="1"/>
  <c r="E29" i="4" s="1"/>
  <c r="V53" i="1"/>
  <c r="AB61" i="1"/>
  <c r="G41" i="4"/>
  <c r="AA15" i="1"/>
  <c r="F10" i="4" s="1"/>
  <c r="U26" i="1"/>
  <c r="T24" i="1"/>
  <c r="D10" i="4"/>
  <c r="U20" i="1"/>
  <c r="AF20" i="1"/>
  <c r="AA30" i="1"/>
  <c r="F25" i="4"/>
  <c r="V20" i="1"/>
  <c r="AB56" i="18"/>
  <c r="G136" i="4"/>
  <c r="AC56" i="18"/>
  <c r="H136" i="4" s="1"/>
  <c r="AF56" i="18"/>
  <c r="AC59" i="18"/>
  <c r="H139" i="4" s="1"/>
  <c r="AB59" i="18"/>
  <c r="G139" i="4"/>
  <c r="Z59" i="18"/>
  <c r="E139" i="4"/>
  <c r="AA69" i="18"/>
  <c r="F149" i="4"/>
  <c r="V69" i="18"/>
  <c r="X69" i="18"/>
  <c r="C149" i="4"/>
  <c r="T69" i="18"/>
  <c r="V48" i="18"/>
  <c r="X48" i="18"/>
  <c r="C128" i="4"/>
  <c r="U54" i="18"/>
  <c r="D139" i="4"/>
  <c r="AF50" i="18"/>
  <c r="AA50" i="18"/>
  <c r="F130" i="4"/>
  <c r="D133" i="4"/>
  <c r="AC53" i="18"/>
  <c r="H133" i="4" s="1"/>
  <c r="Z53" i="18"/>
  <c r="E133" i="4"/>
  <c r="AC57" i="18"/>
  <c r="H137" i="4" s="1"/>
  <c r="AA57" i="18"/>
  <c r="F137" i="4"/>
  <c r="AF57" i="18"/>
  <c r="Z57" i="18"/>
  <c r="E137" i="4"/>
  <c r="AB53" i="18"/>
  <c r="G133" i="4"/>
  <c r="AF53" i="18"/>
  <c r="U46" i="18"/>
  <c r="D6" i="27"/>
  <c r="AF48" i="18"/>
  <c r="Z48" i="18"/>
  <c r="E128" i="4"/>
  <c r="AA48" i="18"/>
  <c r="F128" i="4"/>
  <c r="AC48" i="18"/>
  <c r="H128" i="4" s="1"/>
  <c r="Z54" i="18"/>
  <c r="E134" i="4"/>
  <c r="AB54" i="18"/>
  <c r="G134" i="4"/>
  <c r="D134" i="4"/>
  <c r="Z58" i="18"/>
  <c r="E138" i="4"/>
  <c r="AA58" i="18"/>
  <c r="F138" i="4"/>
  <c r="AA65" i="18"/>
  <c r="F145" i="4"/>
  <c r="U53" i="18"/>
  <c r="T53" i="18"/>
  <c r="V64" i="18"/>
  <c r="X64" i="18"/>
  <c r="C144" i="4"/>
  <c r="D130" i="4"/>
  <c r="AC50" i="18"/>
  <c r="H130" i="4" s="1"/>
  <c r="AB51" i="18"/>
  <c r="G131" i="4"/>
  <c r="AB48" i="18"/>
  <c r="G128" i="4"/>
  <c r="AF59" i="18"/>
  <c r="AA63" i="18"/>
  <c r="F143" i="4"/>
  <c r="AA59" i="18"/>
  <c r="F139" i="4"/>
  <c r="T54" i="18"/>
  <c r="D137" i="4"/>
  <c r="U69" i="18"/>
  <c r="AA55" i="18"/>
  <c r="F135" i="4"/>
  <c r="AC55" i="18"/>
  <c r="H135" i="4" s="1"/>
  <c r="AF61" i="18"/>
  <c r="AC61" i="18"/>
  <c r="H141" i="4" s="1"/>
  <c r="AB61" i="18"/>
  <c r="G141" i="4"/>
  <c r="Z66" i="18"/>
  <c r="E146" i="4"/>
  <c r="D146" i="4"/>
  <c r="AF66" i="18"/>
  <c r="D148" i="4"/>
  <c r="AC68" i="18"/>
  <c r="H148" i="4"/>
  <c r="U48" i="18"/>
  <c r="V52" i="18"/>
  <c r="X52" i="18"/>
  <c r="C132" i="4"/>
  <c r="U59" i="18"/>
  <c r="D121" i="4"/>
  <c r="AF27" i="18"/>
  <c r="AC27" i="18"/>
  <c r="H122" i="4" s="1"/>
  <c r="AA27" i="18"/>
  <c r="F122" i="4"/>
  <c r="Z26" i="18"/>
  <c r="E121" i="4"/>
  <c r="AC29" i="18"/>
  <c r="H124" i="4" s="1"/>
  <c r="D124" i="4"/>
  <c r="AB27" i="18"/>
  <c r="G122" i="4"/>
  <c r="Z27" i="18"/>
  <c r="E122" i="4"/>
  <c r="AC26" i="18"/>
  <c r="H121" i="4" s="1"/>
  <c r="AF29" i="18"/>
  <c r="AF22" i="18"/>
  <c r="AB19" i="18"/>
  <c r="G114" i="4" s="1"/>
  <c r="T23" i="18"/>
  <c r="U19" i="18"/>
  <c r="D4" i="27" s="1"/>
  <c r="AF13" i="18"/>
  <c r="AC11" i="18"/>
  <c r="H106" i="4" s="1"/>
  <c r="AA9" i="18"/>
  <c r="F104" i="4" s="1"/>
  <c r="AC9" i="18"/>
  <c r="H104" i="4" s="1"/>
  <c r="Z11" i="18"/>
  <c r="E106" i="4" s="1"/>
  <c r="D106" i="4"/>
  <c r="AB48" i="1"/>
  <c r="G28" i="4" s="1"/>
  <c r="Z66" i="1"/>
  <c r="E46" i="4"/>
  <c r="AA71" i="1"/>
  <c r="F51" i="4"/>
  <c r="Z63" i="1"/>
  <c r="E43" i="4"/>
  <c r="U55" i="1"/>
  <c r="V62" i="1"/>
  <c r="T65" i="1"/>
  <c r="U68" i="1"/>
  <c r="AC51" i="1"/>
  <c r="H31" i="4" s="1"/>
  <c r="AF71" i="1"/>
  <c r="AF66" i="1"/>
  <c r="AF59" i="1"/>
  <c r="AB57" i="1"/>
  <c r="G37" i="4"/>
  <c r="AB64" i="1"/>
  <c r="G44" i="4"/>
  <c r="AC71" i="1"/>
  <c r="H51" i="4" s="1"/>
  <c r="Z48" i="1"/>
  <c r="E28" i="4" s="1"/>
  <c r="Z52" i="1"/>
  <c r="E32" i="4" s="1"/>
  <c r="AA66" i="1"/>
  <c r="F46" i="4"/>
  <c r="D51" i="4"/>
  <c r="AC66" i="1"/>
  <c r="H46" i="4" s="1"/>
  <c r="Z51" i="1"/>
  <c r="E31" i="4" s="1"/>
  <c r="Z59" i="1"/>
  <c r="E39" i="4"/>
  <c r="T62" i="1"/>
  <c r="T53" i="1"/>
  <c r="AF64" i="1"/>
  <c r="AF57" i="1"/>
  <c r="AA63" i="1"/>
  <c r="F43" i="4"/>
  <c r="D37" i="4"/>
  <c r="AC57" i="1"/>
  <c r="H37" i="4" s="1"/>
  <c r="AC63" i="1"/>
  <c r="H43" i="4" s="1"/>
  <c r="Z71" i="1"/>
  <c r="E51" i="4"/>
  <c r="D15" i="4"/>
  <c r="T9" i="1"/>
  <c r="AF15" i="1"/>
  <c r="Z29" i="1"/>
  <c r="E24" i="4" s="1"/>
  <c r="V23" i="1"/>
  <c r="AC20" i="1"/>
  <c r="H15" i="4" s="1"/>
  <c r="AB13" i="1"/>
  <c r="G8" i="4" s="1"/>
  <c r="AC13" i="1"/>
  <c r="H8" i="4" s="1"/>
  <c r="AB20" i="1"/>
  <c r="G15" i="4" s="1"/>
  <c r="D19" i="4"/>
  <c r="Z26" i="1"/>
  <c r="E21" i="4" s="1"/>
  <c r="AC15" i="1"/>
  <c r="H10" i="4" s="1"/>
  <c r="D14" i="4"/>
  <c r="Z15" i="1"/>
  <c r="E10" i="4" s="1"/>
  <c r="AA13" i="1"/>
  <c r="F8" i="4"/>
  <c r="AA19" i="1"/>
  <c r="F14" i="4"/>
  <c r="AB24" i="1"/>
  <c r="G19" i="4" s="1"/>
  <c r="AF127" i="1"/>
  <c r="Z127" i="1"/>
  <c r="E77" i="4"/>
  <c r="D77" i="4"/>
  <c r="D87" i="4"/>
  <c r="AC137" i="1"/>
  <c r="H87" i="4" s="1"/>
  <c r="T142" i="1"/>
  <c r="U142" i="1"/>
  <c r="AB143" i="1"/>
  <c r="G93" i="4"/>
  <c r="AC143" i="1"/>
  <c r="H93" i="4" s="1"/>
  <c r="AA143" i="1"/>
  <c r="F93" i="4"/>
  <c r="V145" i="1"/>
  <c r="U145" i="1"/>
  <c r="AF131" i="1"/>
  <c r="Z131" i="1"/>
  <c r="E81" i="4"/>
  <c r="AC131" i="1"/>
  <c r="H81" i="4" s="1"/>
  <c r="AA132" i="1"/>
  <c r="F82" i="4"/>
  <c r="Z132" i="1"/>
  <c r="E82" i="4"/>
  <c r="U134" i="1"/>
  <c r="V134" i="1"/>
  <c r="AB144" i="1"/>
  <c r="G94" i="4"/>
  <c r="D94" i="4"/>
  <c r="AC144" i="1"/>
  <c r="H94" i="4" s="1"/>
  <c r="Z150" i="1"/>
  <c r="E100" i="4"/>
  <c r="AA150" i="1"/>
  <c r="F100" i="4"/>
  <c r="AB150" i="1"/>
  <c r="G100" i="4"/>
  <c r="D100" i="4"/>
  <c r="AF150" i="1"/>
  <c r="Z144" i="1"/>
  <c r="E94" i="4"/>
  <c r="AB132" i="1"/>
  <c r="G82" i="4"/>
  <c r="AF143" i="1"/>
  <c r="AC132" i="1"/>
  <c r="H82" i="4" s="1"/>
  <c r="AB127" i="1"/>
  <c r="G77" i="4"/>
  <c r="AA131" i="1"/>
  <c r="F81" i="4"/>
  <c r="AA127" i="1"/>
  <c r="F77" i="4"/>
  <c r="U135" i="1"/>
  <c r="T135" i="1"/>
  <c r="Z148" i="1"/>
  <c r="E98" i="4"/>
  <c r="D98" i="4"/>
  <c r="AB148" i="1"/>
  <c r="G98" i="4"/>
  <c r="D93" i="4"/>
  <c r="Z143" i="1"/>
  <c r="E93" i="4"/>
  <c r="T134" i="1"/>
  <c r="AB131" i="1"/>
  <c r="G81" i="4"/>
  <c r="AF144" i="1"/>
  <c r="AF137" i="1"/>
  <c r="AB137" i="1"/>
  <c r="G87" i="4"/>
  <c r="D82" i="4"/>
  <c r="AB129" i="1"/>
  <c r="G79" i="4"/>
  <c r="AC129" i="1"/>
  <c r="H79" i="4" s="1"/>
  <c r="Z129" i="1"/>
  <c r="E79" i="4"/>
  <c r="D79" i="4"/>
  <c r="U133" i="1"/>
  <c r="V133" i="1"/>
  <c r="AC135" i="1"/>
  <c r="H85" i="4" s="1"/>
  <c r="AF135" i="1"/>
  <c r="AB135" i="1"/>
  <c r="G85" i="4"/>
  <c r="D85" i="4"/>
  <c r="AC136" i="1"/>
  <c r="H86" i="4" s="1"/>
  <c r="AA136" i="1"/>
  <c r="F86" i="4"/>
  <c r="D86" i="4"/>
  <c r="AF136" i="1"/>
  <c r="Z136" i="1"/>
  <c r="E86" i="4"/>
  <c r="AF140" i="1"/>
  <c r="D90" i="4"/>
  <c r="Z140" i="1"/>
  <c r="E90" i="4"/>
  <c r="AC145" i="1"/>
  <c r="H95" i="4" s="1"/>
  <c r="AA145" i="1"/>
  <c r="F95" i="4"/>
  <c r="AF145" i="1"/>
  <c r="U146" i="1"/>
  <c r="T146" i="1"/>
  <c r="AB151" i="1"/>
  <c r="G101" i="4"/>
  <c r="D101" i="4"/>
  <c r="AC151" i="1"/>
  <c r="H101" i="4" s="1"/>
  <c r="AF134" i="1"/>
  <c r="AC134" i="1"/>
  <c r="H84" i="4" s="1"/>
  <c r="Z134" i="1"/>
  <c r="E84" i="4"/>
  <c r="D84" i="4"/>
  <c r="V136" i="1"/>
  <c r="T136" i="1"/>
  <c r="U136" i="1"/>
  <c r="AA142" i="1"/>
  <c r="F92" i="4"/>
  <c r="D92" i="4"/>
  <c r="AB142" i="1"/>
  <c r="G92" i="4"/>
  <c r="Z142" i="1"/>
  <c r="E92" i="4"/>
  <c r="AC127" i="1"/>
  <c r="H77" i="4" s="1"/>
  <c r="AA148" i="1"/>
  <c r="F98" i="4"/>
  <c r="U130" i="1"/>
  <c r="AF142" i="1"/>
  <c r="AC150" i="1"/>
  <c r="H100" i="4" s="1"/>
  <c r="V142" i="1"/>
  <c r="T138" i="1"/>
  <c r="D81" i="4"/>
  <c r="V132" i="1"/>
  <c r="U132" i="1"/>
  <c r="Z137" i="1"/>
  <c r="E87" i="4"/>
  <c r="V138" i="1"/>
  <c r="T145" i="1"/>
  <c r="Z146" i="1"/>
  <c r="E96" i="4"/>
  <c r="AC146" i="1"/>
  <c r="H96" i="4" s="1"/>
  <c r="AF146" i="1"/>
  <c r="AA147" i="1"/>
  <c r="F97" i="4"/>
  <c r="AB147" i="1"/>
  <c r="G97" i="4"/>
  <c r="AC147" i="1"/>
  <c r="H97" i="4" s="1"/>
  <c r="T94" i="1"/>
  <c r="U94" i="1"/>
  <c r="AA96" i="1"/>
  <c r="F61" i="4"/>
  <c r="AF96" i="1"/>
  <c r="U106" i="1"/>
  <c r="V106" i="1"/>
  <c r="Z108" i="1"/>
  <c r="E73" i="4"/>
  <c r="AA108" i="1"/>
  <c r="F73" i="4"/>
  <c r="D73" i="4"/>
  <c r="AF108" i="1"/>
  <c r="AB96" i="1"/>
  <c r="G61" i="4"/>
  <c r="AA91" i="1"/>
  <c r="F56" i="4"/>
  <c r="Z91" i="1"/>
  <c r="E56" i="4"/>
  <c r="T90" i="1"/>
  <c r="Z96" i="1"/>
  <c r="E61" i="4"/>
  <c r="AF109" i="1"/>
  <c r="AF95" i="1"/>
  <c r="AB95" i="1"/>
  <c r="G60" i="4"/>
  <c r="AB108" i="1"/>
  <c r="G73" i="4"/>
  <c r="D70" i="4"/>
  <c r="AA105" i="1"/>
  <c r="F70" i="4"/>
  <c r="AB89" i="1"/>
  <c r="G54" i="4"/>
  <c r="AC89" i="1"/>
  <c r="H54" i="4" s="1"/>
  <c r="D54" i="4"/>
  <c r="U91" i="1"/>
  <c r="T91" i="1"/>
  <c r="V103" i="1"/>
  <c r="U103" i="1"/>
  <c r="T106" i="1"/>
  <c r="AC108" i="1"/>
  <c r="H73" i="4" s="1"/>
  <c r="D60" i="4"/>
  <c r="Z99" i="1"/>
  <c r="E64" i="4"/>
  <c r="AB99" i="1"/>
  <c r="G64" i="4"/>
  <c r="D61" i="4"/>
  <c r="U107" i="1"/>
  <c r="U104" i="1"/>
  <c r="AA109" i="1"/>
  <c r="F74" i="4"/>
  <c r="D59" i="4"/>
  <c r="V94" i="1"/>
  <c r="T100" i="1"/>
  <c r="AF103" i="1"/>
  <c r="AF99" i="1"/>
  <c r="AF94" i="1"/>
  <c r="AC94" i="1"/>
  <c r="H59" i="4" s="1"/>
  <c r="AB109" i="1"/>
  <c r="G74" i="4"/>
  <c r="AC95" i="1"/>
  <c r="H60" i="4" s="1"/>
  <c r="AB107" i="1"/>
  <c r="G72" i="4"/>
  <c r="D72" i="4"/>
  <c r="Z107" i="1"/>
  <c r="E72" i="4"/>
  <c r="AF88" i="1"/>
  <c r="AB98" i="1"/>
  <c r="G63" i="4"/>
  <c r="D69" i="4"/>
  <c r="AA106" i="1"/>
  <c r="F71" i="4"/>
  <c r="AA104" i="1"/>
  <c r="F69" i="4"/>
  <c r="Z54" i="1"/>
  <c r="E34" i="4"/>
  <c r="AA54" i="1"/>
  <c r="F34" i="4"/>
  <c r="D34" i="4"/>
  <c r="Z47" i="1"/>
  <c r="E27" i="4" s="1"/>
  <c r="D27" i="4"/>
  <c r="AB47" i="1"/>
  <c r="G27" i="4" s="1"/>
  <c r="AC53" i="1"/>
  <c r="H33" i="4" s="1"/>
  <c r="AF53" i="1"/>
  <c r="AA56" i="1"/>
  <c r="F36" i="4"/>
  <c r="AF56" i="1"/>
  <c r="AA65" i="1"/>
  <c r="F45" i="4"/>
  <c r="AB65" i="1"/>
  <c r="G45" i="4"/>
  <c r="AF65" i="1"/>
  <c r="AA47" i="1"/>
  <c r="F27" i="4" s="1"/>
  <c r="AA50" i="1"/>
  <c r="F30" i="4" s="1"/>
  <c r="Z50" i="1"/>
  <c r="E30" i="4" s="1"/>
  <c r="D30" i="4"/>
  <c r="AB50" i="1"/>
  <c r="G30" i="4" s="1"/>
  <c r="AC54" i="1"/>
  <c r="H34" i="4" s="1"/>
  <c r="U60" i="1"/>
  <c r="T60" i="1"/>
  <c r="T58" i="1"/>
  <c r="U58" i="1"/>
  <c r="AB62" i="1"/>
  <c r="G42" i="4"/>
  <c r="AA62" i="1"/>
  <c r="F42" i="4"/>
  <c r="Z62" i="1"/>
  <c r="E42" i="4"/>
  <c r="AC62" i="1"/>
  <c r="H42" i="4" s="1"/>
  <c r="V66" i="1"/>
  <c r="AF54" i="1"/>
  <c r="Z58" i="1"/>
  <c r="E38" i="4"/>
  <c r="AA58" i="1"/>
  <c r="F38" i="4"/>
  <c r="D38" i="4"/>
  <c r="T56" i="1"/>
  <c r="AC56" i="1"/>
  <c r="H36" i="4" s="1"/>
  <c r="AB56" i="1"/>
  <c r="G36" i="4"/>
  <c r="V55" i="1"/>
  <c r="AF62" i="1"/>
  <c r="AF50" i="1"/>
  <c r="AC58" i="1"/>
  <c r="H38" i="4" s="1"/>
  <c r="D33" i="4"/>
  <c r="V49" i="1"/>
  <c r="U49" i="1"/>
  <c r="T50" i="1"/>
  <c r="U50" i="1"/>
  <c r="AB54" i="1"/>
  <c r="G34" i="4"/>
  <c r="V58" i="1"/>
  <c r="D39" i="4"/>
  <c r="AC59" i="1"/>
  <c r="H39" i="4" s="1"/>
  <c r="Z60" i="1"/>
  <c r="E40" i="4"/>
  <c r="D40" i="4"/>
  <c r="AB60" i="1"/>
  <c r="G40" i="4"/>
  <c r="AA60" i="1"/>
  <c r="F40" i="4"/>
  <c r="AF60" i="1"/>
  <c r="AC65" i="1"/>
  <c r="H45" i="4" s="1"/>
  <c r="U66" i="1"/>
  <c r="Z67" i="1"/>
  <c r="E47" i="4"/>
  <c r="Z68" i="1"/>
  <c r="E48" i="4"/>
  <c r="AF68" i="1"/>
  <c r="AC68" i="1"/>
  <c r="H48" i="4" s="1"/>
  <c r="AA70" i="1"/>
  <c r="F50" i="4"/>
  <c r="Z70" i="1"/>
  <c r="E50" i="4"/>
  <c r="AC70" i="1"/>
  <c r="H50" i="4" s="1"/>
  <c r="D11" i="4"/>
  <c r="AF27" i="1"/>
  <c r="Z31" i="1"/>
  <c r="E26" i="4" s="1"/>
  <c r="AA31" i="1"/>
  <c r="F26" i="4"/>
  <c r="D26" i="4"/>
  <c r="AF31" i="1"/>
  <c r="AA16" i="1"/>
  <c r="F11" i="4" s="1"/>
  <c r="AC30" i="1"/>
  <c r="H25" i="4" s="1"/>
  <c r="AC31" i="1"/>
  <c r="H26" i="4" s="1"/>
  <c r="D16" i="4"/>
  <c r="AA21" i="1"/>
  <c r="F16" i="4" s="1"/>
  <c r="Z21" i="1"/>
  <c r="E16" i="4" s="1"/>
  <c r="AB28" i="1"/>
  <c r="G23" i="4"/>
  <c r="AB21" i="1"/>
  <c r="G16" i="4"/>
  <c r="AF30" i="1"/>
  <c r="AC29" i="1"/>
  <c r="H24" i="4" s="1"/>
  <c r="D22" i="4"/>
  <c r="D25" i="4"/>
  <c r="AB16" i="1"/>
  <c r="G11" i="4"/>
  <c r="AF21" i="1"/>
  <c r="AB31" i="1"/>
  <c r="G26" i="4"/>
  <c r="T11" i="1"/>
  <c r="V11" i="1"/>
  <c r="AC16" i="1"/>
  <c r="H11" i="4" s="1"/>
  <c r="AF18" i="1"/>
  <c r="AC21" i="1"/>
  <c r="H16" i="4" s="1"/>
  <c r="U27" i="1"/>
  <c r="Z30" i="1"/>
  <c r="E25" i="4" s="1"/>
  <c r="U12" i="18"/>
  <c r="B56" i="4"/>
  <c r="J6" i="28"/>
  <c r="F22" i="28" s="1"/>
  <c r="B90" i="4"/>
  <c r="H9" i="27"/>
  <c r="E4" i="27"/>
  <c r="Z56" i="18"/>
  <c r="E136" i="4"/>
  <c r="AC52" i="18"/>
  <c r="H132" i="4" s="1"/>
  <c r="T56" i="18"/>
  <c r="D132" i="4"/>
  <c r="T52" i="18"/>
  <c r="C7" i="27"/>
  <c r="Z52" i="18"/>
  <c r="E132" i="4"/>
  <c r="T63" i="18"/>
  <c r="AF62" i="18"/>
  <c r="AC62" i="18"/>
  <c r="H142" i="4" s="1"/>
  <c r="AC60" i="18"/>
  <c r="H140" i="4" s="1"/>
  <c r="D138" i="4"/>
  <c r="AF58" i="18"/>
  <c r="AA62" i="18"/>
  <c r="F142" i="4"/>
  <c r="T59" i="18"/>
  <c r="AC58" i="18"/>
  <c r="H138" i="4" s="1"/>
  <c r="AB62" i="18"/>
  <c r="G142" i="4"/>
  <c r="K8" i="27"/>
  <c r="AB63" i="18"/>
  <c r="G143" i="4"/>
  <c r="AB60" i="18"/>
  <c r="G140" i="4"/>
  <c r="AA60" i="18"/>
  <c r="F140" i="4"/>
  <c r="V60" i="18"/>
  <c r="X60" i="18"/>
  <c r="C140" i="4"/>
  <c r="D140" i="4"/>
  <c r="V63" i="18"/>
  <c r="X63" i="18"/>
  <c r="C143" i="4"/>
  <c r="AC69" i="18"/>
  <c r="H149" i="4" s="1"/>
  <c r="AB69" i="18"/>
  <c r="G149" i="4"/>
  <c r="U64" i="18"/>
  <c r="D9" i="27"/>
  <c r="B9" i="27"/>
  <c r="AC65" i="18"/>
  <c r="H145" i="4" s="1"/>
  <c r="AF69" i="18"/>
  <c r="D149" i="4"/>
  <c r="V68" i="18"/>
  <c r="X68" i="18"/>
  <c r="C148" i="4"/>
  <c r="T68" i="18"/>
  <c r="AB67" i="18"/>
  <c r="G147" i="4"/>
  <c r="AA13" i="18" l="1"/>
  <c r="F108" i="4" s="1"/>
  <c r="AC22" i="18"/>
  <c r="H117" i="4" s="1"/>
  <c r="AF20" i="18"/>
  <c r="AC23" i="18"/>
  <c r="H118" i="4" s="1"/>
  <c r="AC20" i="18"/>
  <c r="H115" i="4" s="1"/>
  <c r="AA11" i="18"/>
  <c r="F106" i="4" s="1"/>
  <c r="AA22" i="18"/>
  <c r="F117" i="4" s="1"/>
  <c r="T18" i="18"/>
  <c r="AB23" i="18"/>
  <c r="G118" i="4" s="1"/>
  <c r="AA20" i="18"/>
  <c r="F115" i="4" s="1"/>
  <c r="AB20" i="18"/>
  <c r="G115" i="4" s="1"/>
  <c r="Z15" i="18"/>
  <c r="E110" i="4" s="1"/>
  <c r="AC8" i="18"/>
  <c r="H103" i="4" s="1"/>
  <c r="Z8" i="18"/>
  <c r="E103" i="4" s="1"/>
  <c r="AA10" i="18"/>
  <c r="F105" i="4" s="1"/>
  <c r="D113" i="4"/>
  <c r="AB11" i="18"/>
  <c r="G106" i="4" s="1"/>
  <c r="AF23" i="18"/>
  <c r="AB10" i="18"/>
  <c r="G105" i="4" s="1"/>
  <c r="Z22" i="18"/>
  <c r="E117" i="4" s="1"/>
  <c r="V10" i="18"/>
  <c r="X10" i="18" s="1"/>
  <c r="C105" i="4" s="1"/>
  <c r="V21" i="18"/>
  <c r="X21" i="18" s="1"/>
  <c r="C116" i="4" s="1"/>
  <c r="T21" i="18"/>
  <c r="U10" i="18"/>
  <c r="V20" i="18"/>
  <c r="X20" i="18" s="1"/>
  <c r="C115" i="4" s="1"/>
  <c r="V11" i="18"/>
  <c r="X11" i="18" s="1"/>
  <c r="C106" i="4" s="1"/>
  <c r="V15" i="18"/>
  <c r="X15" i="18" s="1"/>
  <c r="C110" i="4" s="1"/>
  <c r="V52" i="1"/>
  <c r="T27" i="1"/>
  <c r="V13" i="1"/>
  <c r="V30" i="1"/>
  <c r="AA14" i="1"/>
  <c r="F9" i="4" s="1"/>
  <c r="U23" i="1"/>
  <c r="T28" i="1"/>
  <c r="AF8" i="1"/>
  <c r="Z16" i="1"/>
  <c r="E11" i="4" s="1"/>
  <c r="AF7" i="1"/>
  <c r="Z27" i="1"/>
  <c r="E22" i="4" s="1"/>
  <c r="D3" i="4"/>
  <c r="Z8" i="1"/>
  <c r="E3" i="4" s="1"/>
  <c r="D23" i="4"/>
  <c r="AC11" i="1"/>
  <c r="H6" i="4" s="1"/>
  <c r="AA24" i="1"/>
  <c r="F19" i="4" s="1"/>
  <c r="AF28" i="1"/>
  <c r="AC14" i="1"/>
  <c r="H9" i="4" s="1"/>
  <c r="Z22" i="1"/>
  <c r="E17" i="4" s="1"/>
  <c r="V29" i="1"/>
  <c r="AF14" i="1"/>
  <c r="AC28" i="1"/>
  <c r="H23" i="4" s="1"/>
  <c r="D4" i="4"/>
  <c r="U16" i="1"/>
  <c r="AB12" i="1"/>
  <c r="G7" i="4" s="1"/>
  <c r="AB17" i="1"/>
  <c r="G12" i="4" s="1"/>
  <c r="AA17" i="1"/>
  <c r="F12" i="4" s="1"/>
  <c r="T8" i="1"/>
  <c r="V9" i="1"/>
  <c r="V15" i="1"/>
  <c r="Z19" i="1"/>
  <c r="E14" i="4" s="1"/>
  <c r="X29" i="1"/>
  <c r="C24" i="4" s="1"/>
  <c r="AC7" i="1"/>
  <c r="H2" i="4" s="1"/>
  <c r="AB8" i="1"/>
  <c r="G3" i="4" s="1"/>
  <c r="Z14" i="1"/>
  <c r="E9" i="4" s="1"/>
  <c r="T29" i="1"/>
  <c r="Z24" i="1"/>
  <c r="E19" i="4" s="1"/>
  <c r="Z12" i="1"/>
  <c r="E7" i="4" s="1"/>
  <c r="AA28" i="1"/>
  <c r="F23" i="4" s="1"/>
  <c r="AC27" i="1"/>
  <c r="H22" i="4" s="1"/>
  <c r="AF24" i="1"/>
  <c r="Z23" i="1"/>
  <c r="E18" i="4" s="1"/>
  <c r="AF23" i="1"/>
  <c r="U30" i="1"/>
  <c r="Z13" i="1"/>
  <c r="E8" i="4" s="1"/>
  <c r="AB14" i="1"/>
  <c r="G9" i="4" s="1"/>
  <c r="AA22" i="1"/>
  <c r="F17" i="4" s="1"/>
  <c r="T26" i="1"/>
  <c r="AC22" i="1"/>
  <c r="H17" i="4" s="1"/>
  <c r="V28" i="1"/>
  <c r="U10" i="1"/>
  <c r="AC12" i="1"/>
  <c r="H7" i="4" s="1"/>
  <c r="D17" i="4"/>
  <c r="T10" i="1"/>
  <c r="T13" i="1"/>
  <c r="V24" i="1"/>
  <c r="T25" i="1"/>
  <c r="X27" i="1"/>
  <c r="C22" i="4" s="1"/>
  <c r="B138" i="4"/>
  <c r="W68" i="1"/>
  <c r="X68" i="1" s="1"/>
  <c r="C48" i="4" s="1"/>
  <c r="B57" i="4"/>
  <c r="Q57" i="4" s="1"/>
  <c r="R57" i="4" s="1"/>
  <c r="B82" i="4"/>
  <c r="Q82" i="4" s="1"/>
  <c r="R82" i="4" s="1"/>
  <c r="B124" i="4"/>
  <c r="B147" i="4"/>
  <c r="L9" i="27"/>
  <c r="I3" i="27"/>
  <c r="B95" i="4"/>
  <c r="Q95" i="4" s="1"/>
  <c r="R95" i="4" s="1"/>
  <c r="M5" i="27"/>
  <c r="W58" i="18"/>
  <c r="G8" i="27" s="1"/>
  <c r="J8" i="27"/>
  <c r="W66" i="1"/>
  <c r="X66" i="1" s="1"/>
  <c r="C46" i="4" s="1"/>
  <c r="N90" i="4"/>
  <c r="O90" i="4" s="1"/>
  <c r="Q90" i="4"/>
  <c r="R90" i="4" s="1"/>
  <c r="Q144" i="4"/>
  <c r="R144" i="4" s="1"/>
  <c r="N144" i="4"/>
  <c r="O144" i="4" s="1"/>
  <c r="Q11" i="4"/>
  <c r="R11" i="4" s="1"/>
  <c r="N11" i="4"/>
  <c r="Q50" i="4"/>
  <c r="R50" i="4" s="1"/>
  <c r="N50" i="4"/>
  <c r="O50" i="4" s="1"/>
  <c r="N64" i="4"/>
  <c r="O64" i="4" s="1"/>
  <c r="Q64" i="4"/>
  <c r="R64" i="4" s="1"/>
  <c r="N109" i="4"/>
  <c r="Q109" i="4"/>
  <c r="R109" i="4" s="1"/>
  <c r="Q129" i="4"/>
  <c r="R129" i="4" s="1"/>
  <c r="N129" i="4"/>
  <c r="O129" i="4" s="1"/>
  <c r="Q142" i="4"/>
  <c r="R142" i="4" s="1"/>
  <c r="N142" i="4"/>
  <c r="O142" i="4" s="1"/>
  <c r="N57" i="4"/>
  <c r="O57" i="4" s="1"/>
  <c r="W70" i="1"/>
  <c r="X70" i="1" s="1"/>
  <c r="C50" i="4" s="1"/>
  <c r="Q21" i="4"/>
  <c r="N21" i="4"/>
  <c r="O21" i="4" s="1"/>
  <c r="N26" i="4"/>
  <c r="O26" i="4" s="1"/>
  <c r="Q26" i="4"/>
  <c r="Q34" i="4"/>
  <c r="R34" i="4" s="1"/>
  <c r="N34" i="4"/>
  <c r="O34" i="4" s="1"/>
  <c r="N35" i="4"/>
  <c r="O35" i="4" s="1"/>
  <c r="Q35" i="4"/>
  <c r="R35" i="4" s="1"/>
  <c r="Q46" i="4"/>
  <c r="R46" i="4" s="1"/>
  <c r="N46" i="4"/>
  <c r="O46" i="4" s="1"/>
  <c r="Q58" i="4"/>
  <c r="R58" i="4" s="1"/>
  <c r="N58" i="4"/>
  <c r="O58" i="4" s="1"/>
  <c r="N69" i="4"/>
  <c r="O69" i="4" s="1"/>
  <c r="Q69" i="4"/>
  <c r="R69" i="4" s="1"/>
  <c r="N82" i="4"/>
  <c r="O82" i="4" s="1"/>
  <c r="Q92" i="4"/>
  <c r="R92" i="4" s="1"/>
  <c r="N92" i="4"/>
  <c r="O92" i="4" s="1"/>
  <c r="N93" i="4"/>
  <c r="O93" i="4" s="1"/>
  <c r="Q93" i="4"/>
  <c r="R93" i="4" s="1"/>
  <c r="Q94" i="4"/>
  <c r="R94" i="4" s="1"/>
  <c r="N94" i="4"/>
  <c r="O94" i="4" s="1"/>
  <c r="N116" i="4"/>
  <c r="O116" i="4" s="1"/>
  <c r="Q116" i="4"/>
  <c r="Q125" i="4"/>
  <c r="R125" i="4" s="1"/>
  <c r="N125" i="4"/>
  <c r="O125" i="4" s="1"/>
  <c r="N122" i="4"/>
  <c r="O122" i="4" s="1"/>
  <c r="Q122" i="4"/>
  <c r="R122" i="4" s="1"/>
  <c r="Q128" i="4"/>
  <c r="R128" i="4" s="1"/>
  <c r="N128" i="4"/>
  <c r="O128" i="4" s="1"/>
  <c r="Q136" i="4"/>
  <c r="R136" i="4" s="1"/>
  <c r="N136" i="4"/>
  <c r="O136" i="4" s="1"/>
  <c r="Q133" i="4"/>
  <c r="R133" i="4" s="1"/>
  <c r="N133" i="4"/>
  <c r="O133" i="4" s="1"/>
  <c r="Q141" i="4"/>
  <c r="R141" i="4" s="1"/>
  <c r="N141" i="4"/>
  <c r="O141" i="4" s="1"/>
  <c r="Q17" i="4"/>
  <c r="R17" i="4" s="1"/>
  <c r="N17" i="4"/>
  <c r="N39" i="4"/>
  <c r="O39" i="4" s="1"/>
  <c r="Q39" i="4"/>
  <c r="R39" i="4" s="1"/>
  <c r="N80" i="4"/>
  <c r="O80" i="4" s="1"/>
  <c r="Q80" i="4"/>
  <c r="R80" i="4" s="1"/>
  <c r="N85" i="4"/>
  <c r="O85" i="4" s="1"/>
  <c r="Q85" i="4"/>
  <c r="R85" i="4" s="1"/>
  <c r="Q117" i="4"/>
  <c r="N117" i="4"/>
  <c r="O117" i="4" s="1"/>
  <c r="Q147" i="4"/>
  <c r="R147" i="4" s="1"/>
  <c r="N147" i="4"/>
  <c r="O147" i="4" s="1"/>
  <c r="B126" i="4"/>
  <c r="Q3" i="4"/>
  <c r="R3" i="4" s="1"/>
  <c r="N3" i="4"/>
  <c r="Q4" i="4"/>
  <c r="R4" i="4" s="1"/>
  <c r="N4" i="4"/>
  <c r="Q13" i="4"/>
  <c r="R13" i="4" s="1"/>
  <c r="N13" i="4"/>
  <c r="N36" i="4"/>
  <c r="O36" i="4" s="1"/>
  <c r="Q36" i="4"/>
  <c r="R36" i="4" s="1"/>
  <c r="Q37" i="4"/>
  <c r="R37" i="4" s="1"/>
  <c r="N37" i="4"/>
  <c r="O37" i="4" s="1"/>
  <c r="Q41" i="4"/>
  <c r="R41" i="4" s="1"/>
  <c r="N41" i="4"/>
  <c r="O41" i="4" s="1"/>
  <c r="N48" i="4"/>
  <c r="O48" i="4" s="1"/>
  <c r="Q48" i="4"/>
  <c r="R48" i="4" s="1"/>
  <c r="N52" i="4"/>
  <c r="O52" i="4" s="1"/>
  <c r="Q52" i="4"/>
  <c r="R52" i="4" s="1"/>
  <c r="Q61" i="4"/>
  <c r="R61" i="4" s="1"/>
  <c r="N61" i="4"/>
  <c r="O61" i="4" s="1"/>
  <c r="Q65" i="4"/>
  <c r="R65" i="4" s="1"/>
  <c r="N65" i="4"/>
  <c r="O65" i="4" s="1"/>
  <c r="N75" i="4"/>
  <c r="O75" i="4" s="1"/>
  <c r="Q75" i="4"/>
  <c r="R75" i="4" s="1"/>
  <c r="N107" i="4"/>
  <c r="Q107" i="4"/>
  <c r="R107" i="4" s="1"/>
  <c r="N124" i="4"/>
  <c r="O124" i="4" s="1"/>
  <c r="Q124" i="4"/>
  <c r="R124" i="4" s="1"/>
  <c r="N130" i="4"/>
  <c r="O130" i="4" s="1"/>
  <c r="Q130" i="4"/>
  <c r="R130" i="4" s="1"/>
  <c r="Q135" i="4"/>
  <c r="R135" i="4" s="1"/>
  <c r="N135" i="4"/>
  <c r="O135" i="4" s="1"/>
  <c r="N140" i="4"/>
  <c r="O140" i="4" s="1"/>
  <c r="Q140" i="4"/>
  <c r="R140" i="4" s="1"/>
  <c r="Q149" i="4"/>
  <c r="R149" i="4" s="1"/>
  <c r="N149" i="4"/>
  <c r="O149" i="4" s="1"/>
  <c r="N95" i="4"/>
  <c r="O95" i="4" s="1"/>
  <c r="N51" i="4"/>
  <c r="O51" i="4" s="1"/>
  <c r="Q51" i="4"/>
  <c r="R51" i="4" s="1"/>
  <c r="Q145" i="4"/>
  <c r="R145" i="4" s="1"/>
  <c r="N145" i="4"/>
  <c r="O145" i="4" s="1"/>
  <c r="N138" i="4"/>
  <c r="O138" i="4" s="1"/>
  <c r="Q138" i="4"/>
  <c r="R138" i="4" s="1"/>
  <c r="N56" i="4"/>
  <c r="O56" i="4" s="1"/>
  <c r="Q56" i="4"/>
  <c r="R56" i="4" s="1"/>
  <c r="H6" i="27"/>
  <c r="B120" i="4"/>
  <c r="Q6" i="4"/>
  <c r="R6" i="4" s="1"/>
  <c r="N6" i="4"/>
  <c r="Q7" i="4"/>
  <c r="R7" i="4" s="1"/>
  <c r="N7" i="4"/>
  <c r="Q8" i="4"/>
  <c r="R8" i="4" s="1"/>
  <c r="N8" i="4"/>
  <c r="Q12" i="4"/>
  <c r="R12" i="4" s="1"/>
  <c r="N12" i="4"/>
  <c r="Q18" i="4"/>
  <c r="R18" i="4" s="1"/>
  <c r="N18" i="4"/>
  <c r="Q19" i="4"/>
  <c r="N19" i="4"/>
  <c r="O19" i="4" s="1"/>
  <c r="Q23" i="4"/>
  <c r="N23" i="4"/>
  <c r="O23" i="4" s="1"/>
  <c r="Q25" i="4"/>
  <c r="N25" i="4"/>
  <c r="O25" i="4" s="1"/>
  <c r="Q29" i="4"/>
  <c r="N29" i="4"/>
  <c r="O29" i="4" s="1"/>
  <c r="N31" i="4"/>
  <c r="O31" i="4" s="1"/>
  <c r="Q31" i="4"/>
  <c r="N44" i="4"/>
  <c r="O44" i="4" s="1"/>
  <c r="Q44" i="4"/>
  <c r="R44" i="4" s="1"/>
  <c r="N47" i="4"/>
  <c r="O47" i="4" s="1"/>
  <c r="Q47" i="4"/>
  <c r="R47" i="4" s="1"/>
  <c r="N63" i="4"/>
  <c r="O63" i="4" s="1"/>
  <c r="Q63" i="4"/>
  <c r="R63" i="4" s="1"/>
  <c r="N72" i="4"/>
  <c r="O72" i="4" s="1"/>
  <c r="Q72" i="4"/>
  <c r="R72" i="4" s="1"/>
  <c r="Q76" i="4"/>
  <c r="R76" i="4" s="1"/>
  <c r="N76" i="4"/>
  <c r="O76" i="4" s="1"/>
  <c r="Q79" i="4"/>
  <c r="R79" i="4" s="1"/>
  <c r="N79" i="4"/>
  <c r="O79" i="4" s="1"/>
  <c r="N88" i="4"/>
  <c r="O88" i="4" s="1"/>
  <c r="Q88" i="4"/>
  <c r="R88" i="4" s="1"/>
  <c r="Q89" i="4"/>
  <c r="R89" i="4" s="1"/>
  <c r="N89" i="4"/>
  <c r="O89" i="4" s="1"/>
  <c r="Q97" i="4"/>
  <c r="R97" i="4" s="1"/>
  <c r="N97" i="4"/>
  <c r="O97" i="4" s="1"/>
  <c r="Q100" i="4"/>
  <c r="R100" i="4" s="1"/>
  <c r="N100" i="4"/>
  <c r="O100" i="4" s="1"/>
  <c r="N101" i="4"/>
  <c r="O101" i="4" s="1"/>
  <c r="Q101" i="4"/>
  <c r="R101" i="4" s="1"/>
  <c r="N106" i="4"/>
  <c r="Q106" i="4"/>
  <c r="R106" i="4" s="1"/>
  <c r="Q110" i="4"/>
  <c r="R110" i="4" s="1"/>
  <c r="N110" i="4"/>
  <c r="N143" i="4"/>
  <c r="O143" i="4" s="1"/>
  <c r="Q143" i="4"/>
  <c r="R143" i="4" s="1"/>
  <c r="B139" i="4"/>
  <c r="Q148" i="4"/>
  <c r="R148" i="4" s="1"/>
  <c r="N148" i="4"/>
  <c r="O148" i="4" s="1"/>
  <c r="I9" i="27"/>
  <c r="AF24" i="18"/>
  <c r="AB24" i="18"/>
  <c r="G119" i="4" s="1"/>
  <c r="Q119" i="4"/>
  <c r="N119" i="4"/>
  <c r="AC24" i="18"/>
  <c r="H119" i="4" s="1"/>
  <c r="Z24" i="18"/>
  <c r="E119" i="4" s="1"/>
  <c r="B105" i="4"/>
  <c r="M9" i="27"/>
  <c r="B112" i="4"/>
  <c r="J4" i="27"/>
  <c r="B134" i="4"/>
  <c r="L7" i="27"/>
  <c r="J3" i="27"/>
  <c r="J6" i="27"/>
  <c r="B137" i="4"/>
  <c r="M8" i="27"/>
  <c r="M4" i="27"/>
  <c r="U22" i="18"/>
  <c r="T24" i="18"/>
  <c r="T22" i="18"/>
  <c r="T13" i="18"/>
  <c r="C3" i="27" s="1"/>
  <c r="U14" i="18"/>
  <c r="U13" i="18"/>
  <c r="D3" i="27" s="1"/>
  <c r="V13" i="18"/>
  <c r="X13" i="18" s="1"/>
  <c r="C108" i="4" s="1"/>
  <c r="T14" i="18"/>
  <c r="B86" i="4"/>
  <c r="B87" i="4"/>
  <c r="W67" i="1"/>
  <c r="X67" i="1" s="1"/>
  <c r="C47" i="4" s="1"/>
  <c r="W147" i="1"/>
  <c r="X147" i="1" s="1"/>
  <c r="C97" i="4" s="1"/>
  <c r="W64" i="1"/>
  <c r="X64" i="1" s="1"/>
  <c r="C44" i="4" s="1"/>
  <c r="B15" i="4"/>
  <c r="B84" i="4"/>
  <c r="W143" i="1"/>
  <c r="X143" i="1" s="1"/>
  <c r="C93" i="4" s="1"/>
  <c r="W98" i="1"/>
  <c r="X98" i="1" s="1"/>
  <c r="C63" i="4" s="1"/>
  <c r="B40" i="4"/>
  <c r="B54" i="4"/>
  <c r="B55" i="4"/>
  <c r="B70" i="4"/>
  <c r="B71" i="4"/>
  <c r="U24" i="18"/>
  <c r="D119" i="4"/>
  <c r="D117" i="4"/>
  <c r="U20" i="18"/>
  <c r="B114" i="4"/>
  <c r="T52" i="1"/>
  <c r="X52" i="1"/>
  <c r="C32" i="4" s="1"/>
  <c r="U51" i="1"/>
  <c r="V51" i="1"/>
  <c r="X50" i="1"/>
  <c r="C30" i="4" s="1"/>
  <c r="T48" i="1"/>
  <c r="V48" i="1"/>
  <c r="X48" i="1" s="1"/>
  <c r="C28" i="4" s="1"/>
  <c r="U47" i="1"/>
  <c r="X47" i="1"/>
  <c r="C27" i="4" s="1"/>
  <c r="T47" i="1"/>
  <c r="T31" i="1"/>
  <c r="V31" i="1"/>
  <c r="U25" i="1"/>
  <c r="X25" i="1"/>
  <c r="C20" i="4" s="1"/>
  <c r="D28" i="4"/>
  <c r="AF29" i="1"/>
  <c r="AA29" i="1"/>
  <c r="F24" i="4" s="1"/>
  <c r="AB27" i="1"/>
  <c r="G22" i="4" s="1"/>
  <c r="AB29" i="1"/>
  <c r="G24" i="4" s="1"/>
  <c r="AF12" i="18"/>
  <c r="Z12" i="18"/>
  <c r="E107" i="4" s="1"/>
  <c r="AC12" i="18"/>
  <c r="H107" i="4" s="1"/>
  <c r="AB12" i="18"/>
  <c r="G107" i="4" s="1"/>
  <c r="AC10" i="18"/>
  <c r="H105" i="4" s="1"/>
  <c r="D105" i="4"/>
  <c r="Z10" i="18"/>
  <c r="E105" i="4" s="1"/>
  <c r="B111" i="4"/>
  <c r="B113" i="4"/>
  <c r="T17" i="18"/>
  <c r="AB18" i="18"/>
  <c r="G113" i="4" s="1"/>
  <c r="Z18" i="18"/>
  <c r="E113" i="4" s="1"/>
  <c r="AF15" i="18"/>
  <c r="AB15" i="18"/>
  <c r="G110" i="4" s="1"/>
  <c r="AF18" i="18"/>
  <c r="H3" i="27"/>
  <c r="V17" i="18"/>
  <c r="X17" i="18" s="1"/>
  <c r="C112" i="4" s="1"/>
  <c r="AC18" i="18"/>
  <c r="H113" i="4" s="1"/>
  <c r="AA16" i="18"/>
  <c r="F111" i="4" s="1"/>
  <c r="D111" i="4"/>
  <c r="B108" i="4"/>
  <c r="D104" i="4"/>
  <c r="U9" i="18"/>
  <c r="U8" i="18"/>
  <c r="B104" i="4"/>
  <c r="T8" i="18"/>
  <c r="Z9" i="18"/>
  <c r="E104" i="4" s="1"/>
  <c r="AF9" i="18"/>
  <c r="AB7" i="18"/>
  <c r="G102" i="4" s="1"/>
  <c r="AF7" i="18"/>
  <c r="AC19" i="1"/>
  <c r="H14" i="4" s="1"/>
  <c r="Z17" i="1"/>
  <c r="E12" i="4" s="1"/>
  <c r="AF17" i="1"/>
  <c r="AA18" i="1"/>
  <c r="F13" i="4" s="1"/>
  <c r="D12" i="4"/>
  <c r="AB23" i="1"/>
  <c r="G18" i="4" s="1"/>
  <c r="AA23" i="1"/>
  <c r="F18" i="4" s="1"/>
  <c r="AF19" i="1"/>
  <c r="W28" i="1"/>
  <c r="X28" i="1" s="1"/>
  <c r="C23" i="4" s="1"/>
  <c r="T22" i="1"/>
  <c r="U22" i="1"/>
  <c r="V21" i="1"/>
  <c r="X21" i="1" s="1"/>
  <c r="C16" i="4" s="1"/>
  <c r="U21" i="1"/>
  <c r="X19" i="1"/>
  <c r="C14" i="4" s="1"/>
  <c r="T19" i="1"/>
  <c r="V19" i="1"/>
  <c r="U18" i="1"/>
  <c r="T18" i="1"/>
  <c r="U15" i="1"/>
  <c r="X15" i="1"/>
  <c r="C10" i="4" s="1"/>
  <c r="U14" i="1"/>
  <c r="X14" i="1"/>
  <c r="C9" i="4" s="1"/>
  <c r="T12" i="1"/>
  <c r="U12" i="1"/>
  <c r="X10" i="1"/>
  <c r="C5" i="4" s="1"/>
  <c r="U8" i="1"/>
  <c r="V7" i="1"/>
  <c r="X7" i="1" s="1"/>
  <c r="C2" i="4" s="1"/>
  <c r="T7" i="1"/>
  <c r="W22" i="1"/>
  <c r="X22" i="1" s="1"/>
  <c r="C17" i="4" s="1"/>
  <c r="B16" i="4"/>
  <c r="B2" i="4"/>
  <c r="D13" i="4"/>
  <c r="Z11" i="1"/>
  <c r="E6" i="4" s="1"/>
  <c r="D5" i="4"/>
  <c r="AC10" i="1"/>
  <c r="H5" i="4" s="1"/>
  <c r="Z18" i="1"/>
  <c r="E13" i="4" s="1"/>
  <c r="AB10" i="1"/>
  <c r="G5" i="4" s="1"/>
  <c r="B9" i="4"/>
  <c r="B10" i="4"/>
  <c r="AB18" i="1"/>
  <c r="G13" i="4" s="1"/>
  <c r="AA11" i="1"/>
  <c r="F6" i="4" s="1"/>
  <c r="AA10" i="1"/>
  <c r="F5" i="4" s="1"/>
  <c r="AB11" i="1"/>
  <c r="G6" i="4" s="1"/>
  <c r="AF10" i="1"/>
  <c r="W9" i="1"/>
  <c r="AB7" i="1"/>
  <c r="G2" i="4" s="1"/>
  <c r="D2" i="4"/>
  <c r="Z7" i="1"/>
  <c r="E2" i="4" s="1"/>
  <c r="B30" i="4"/>
  <c r="W87" i="1"/>
  <c r="X87" i="1" s="1"/>
  <c r="C52" i="4" s="1"/>
  <c r="B60" i="4"/>
  <c r="B77" i="4"/>
  <c r="B32" i="4"/>
  <c r="W17" i="1"/>
  <c r="X17" i="1" s="1"/>
  <c r="C12" i="4" s="1"/>
  <c r="B14" i="4"/>
  <c r="W57" i="1"/>
  <c r="X57" i="1" s="1"/>
  <c r="C37" i="4" s="1"/>
  <c r="W129" i="1"/>
  <c r="X129" i="1" s="1"/>
  <c r="C79" i="4" s="1"/>
  <c r="W59" i="1"/>
  <c r="X59" i="1" s="1"/>
  <c r="C39" i="4" s="1"/>
  <c r="W54" i="1"/>
  <c r="X54" i="1" s="1"/>
  <c r="C34" i="4" s="1"/>
  <c r="B5" i="4"/>
  <c r="W18" i="1"/>
  <c r="X18" i="1" s="1"/>
  <c r="C13" i="4" s="1"/>
  <c r="W26" i="1"/>
  <c r="X26" i="1" s="1"/>
  <c r="C21" i="4" s="1"/>
  <c r="W49" i="1"/>
  <c r="X49" i="1" s="1"/>
  <c r="C29" i="4" s="1"/>
  <c r="B91" i="4"/>
  <c r="W23" i="1"/>
  <c r="X23" i="1" s="1"/>
  <c r="C18" i="4" s="1"/>
  <c r="W142" i="1"/>
  <c r="X142" i="1" s="1"/>
  <c r="C92" i="4" s="1"/>
  <c r="B53" i="4"/>
  <c r="W12" i="1"/>
  <c r="X12" i="1" s="1"/>
  <c r="C7" i="4" s="1"/>
  <c r="W130" i="1"/>
  <c r="X130" i="1" s="1"/>
  <c r="C80" i="4" s="1"/>
  <c r="W93" i="1"/>
  <c r="X93" i="1" s="1"/>
  <c r="C58" i="4" s="1"/>
  <c r="B24" i="4"/>
  <c r="W111" i="1"/>
  <c r="X111" i="1" s="1"/>
  <c r="C76" i="4" s="1"/>
  <c r="W96" i="1"/>
  <c r="X96" i="1" s="1"/>
  <c r="C61" i="4" s="1"/>
  <c r="W13" i="1"/>
  <c r="X13" i="1" s="1"/>
  <c r="C8" i="4" s="1"/>
  <c r="B66" i="4"/>
  <c r="W107" i="1"/>
  <c r="X107" i="1" s="1"/>
  <c r="C72" i="4" s="1"/>
  <c r="B74" i="4"/>
  <c r="B22" i="4"/>
  <c r="W24" i="1"/>
  <c r="W135" i="1"/>
  <c r="X135" i="1" s="1"/>
  <c r="C85" i="4" s="1"/>
  <c r="B73" i="4"/>
  <c r="W151" i="1"/>
  <c r="X151" i="1" s="1"/>
  <c r="C101" i="4" s="1"/>
  <c r="W99" i="1"/>
  <c r="X99" i="1" s="1"/>
  <c r="C64" i="4" s="1"/>
  <c r="W138" i="1"/>
  <c r="X138" i="1" s="1"/>
  <c r="C88" i="4" s="1"/>
  <c r="B42" i="4"/>
  <c r="W139" i="1"/>
  <c r="X139" i="1" s="1"/>
  <c r="C89" i="4" s="1"/>
  <c r="W51" i="1"/>
  <c r="X51" i="1" s="1"/>
  <c r="C31" i="4" s="1"/>
  <c r="W110" i="1"/>
  <c r="X110" i="1" s="1"/>
  <c r="C75" i="4" s="1"/>
  <c r="B45" i="4"/>
  <c r="W150" i="1"/>
  <c r="X150" i="1" s="1"/>
  <c r="C100" i="4" s="1"/>
  <c r="B62" i="4"/>
  <c r="W100" i="1"/>
  <c r="X100" i="1" s="1"/>
  <c r="C65" i="4" s="1"/>
  <c r="B43" i="4"/>
  <c r="W71" i="1"/>
  <c r="X71" i="1" s="1"/>
  <c r="C51" i="4" s="1"/>
  <c r="W31" i="1"/>
  <c r="X31" i="1" s="1"/>
  <c r="C26" i="4" s="1"/>
  <c r="W16" i="1"/>
  <c r="X16" i="1" s="1"/>
  <c r="C11" i="4" s="1"/>
  <c r="B27" i="4"/>
  <c r="B83" i="4"/>
  <c r="W56" i="1"/>
  <c r="X56" i="1" s="1"/>
  <c r="C36" i="4" s="1"/>
  <c r="B38" i="4"/>
  <c r="B28" i="4"/>
  <c r="B81" i="4"/>
  <c r="B20" i="4"/>
  <c r="B33" i="4"/>
  <c r="W53" i="1"/>
  <c r="X53" i="1" s="1"/>
  <c r="C33" i="4" s="1"/>
  <c r="B96" i="4"/>
  <c r="W146" i="1"/>
  <c r="X146" i="1" s="1"/>
  <c r="C96" i="4" s="1"/>
  <c r="W149" i="1"/>
  <c r="X149" i="1" s="1"/>
  <c r="C99" i="4" s="1"/>
  <c r="B99" i="4"/>
  <c r="W148" i="1"/>
  <c r="X148" i="1" s="1"/>
  <c r="C98" i="4" s="1"/>
  <c r="B98" i="4"/>
  <c r="W144" i="1"/>
  <c r="X144" i="1" s="1"/>
  <c r="C94" i="4" s="1"/>
  <c r="W30" i="1"/>
  <c r="X30" i="1" s="1"/>
  <c r="C25" i="4" s="1"/>
  <c r="W103" i="1"/>
  <c r="X103" i="1" s="1"/>
  <c r="C68" i="4" s="1"/>
  <c r="B68" i="4"/>
  <c r="B78" i="4"/>
  <c r="W128" i="1"/>
  <c r="X128" i="1" s="1"/>
  <c r="C78" i="4" s="1"/>
  <c r="W55" i="1"/>
  <c r="X55" i="1" s="1"/>
  <c r="C35" i="4" s="1"/>
  <c r="W8" i="1"/>
  <c r="X8" i="1" s="1"/>
  <c r="C3" i="4" s="1"/>
  <c r="W61" i="1"/>
  <c r="X61" i="1" s="1"/>
  <c r="C41" i="4" s="1"/>
  <c r="W11" i="1"/>
  <c r="X11" i="1" s="1"/>
  <c r="C6" i="4" s="1"/>
  <c r="B49" i="4"/>
  <c r="W94" i="1"/>
  <c r="X94" i="1" s="1"/>
  <c r="C59" i="4" s="1"/>
  <c r="B59" i="4"/>
  <c r="W102" i="1"/>
  <c r="X102" i="1" s="1"/>
  <c r="C67" i="4" s="1"/>
  <c r="B67" i="4"/>
  <c r="B115" i="4"/>
  <c r="B132" i="4"/>
  <c r="J5" i="27"/>
  <c r="W19" i="18"/>
  <c r="G4" i="27" s="1"/>
  <c r="B146" i="4"/>
  <c r="B118" i="4"/>
  <c r="M2" i="27"/>
  <c r="E9" i="27"/>
  <c r="L8" i="27"/>
  <c r="E6" i="27"/>
  <c r="W52" i="18"/>
  <c r="G7" i="27" s="1"/>
  <c r="I7" i="27"/>
  <c r="D102" i="4"/>
  <c r="Z7" i="18"/>
  <c r="E102" i="4" s="1"/>
  <c r="V9" i="18"/>
  <c r="X9" i="18" s="1"/>
  <c r="C104" i="4" s="1"/>
  <c r="B103" i="4"/>
  <c r="T12" i="18"/>
  <c r="B121" i="4"/>
  <c r="K4" i="27"/>
  <c r="K6" i="27"/>
  <c r="B127" i="4"/>
  <c r="B131" i="4"/>
  <c r="B123" i="4"/>
  <c r="L2" i="27"/>
  <c r="E8" i="27"/>
  <c r="E5" i="27"/>
  <c r="E2" i="27"/>
  <c r="B2" i="27"/>
  <c r="V7" i="18"/>
  <c r="X7" i="18" s="1"/>
  <c r="C102" i="4" s="1"/>
  <c r="U7" i="18"/>
  <c r="D2" i="27" s="1"/>
  <c r="H2" i="27"/>
  <c r="B102" i="4"/>
  <c r="X9" i="1" l="1"/>
  <c r="C4" i="4" s="1"/>
  <c r="X24" i="1"/>
  <c r="C19" i="4" s="1"/>
  <c r="Q78" i="4"/>
  <c r="R78" i="4" s="1"/>
  <c r="N78" i="4"/>
  <c r="O78" i="4" s="1"/>
  <c r="N112" i="4"/>
  <c r="Q112" i="4"/>
  <c r="R112" i="4" s="1"/>
  <c r="Q139" i="4"/>
  <c r="R139" i="4" s="1"/>
  <c r="N139" i="4"/>
  <c r="O139" i="4" s="1"/>
  <c r="Q123" i="4"/>
  <c r="R123" i="4" s="1"/>
  <c r="N123" i="4"/>
  <c r="O123" i="4" s="1"/>
  <c r="N99" i="4"/>
  <c r="O99" i="4" s="1"/>
  <c r="Q99" i="4"/>
  <c r="R99" i="4" s="1"/>
  <c r="Q28" i="4"/>
  <c r="N28" i="4"/>
  <c r="O28" i="4" s="1"/>
  <c r="Q27" i="4"/>
  <c r="N27" i="4"/>
  <c r="O27" i="4" s="1"/>
  <c r="N43" i="4"/>
  <c r="O43" i="4" s="1"/>
  <c r="Q43" i="4"/>
  <c r="R43" i="4" s="1"/>
  <c r="Q45" i="4"/>
  <c r="R45" i="4" s="1"/>
  <c r="N45" i="4"/>
  <c r="O45" i="4" s="1"/>
  <c r="Q42" i="4"/>
  <c r="R42" i="4" s="1"/>
  <c r="N42" i="4"/>
  <c r="O42" i="4" s="1"/>
  <c r="Q73" i="4"/>
  <c r="R73" i="4" s="1"/>
  <c r="N73" i="4"/>
  <c r="O73" i="4" s="1"/>
  <c r="Q74" i="4"/>
  <c r="R74" i="4" s="1"/>
  <c r="N74" i="4"/>
  <c r="O74" i="4" s="1"/>
  <c r="N32" i="4"/>
  <c r="O32" i="4" s="1"/>
  <c r="Q32" i="4"/>
  <c r="Q30" i="4"/>
  <c r="R30" i="4" s="1"/>
  <c r="N30" i="4"/>
  <c r="O30" i="4" s="1"/>
  <c r="Q70" i="4"/>
  <c r="R70" i="4" s="1"/>
  <c r="N70" i="4"/>
  <c r="O70" i="4" s="1"/>
  <c r="Q86" i="4"/>
  <c r="R86" i="4" s="1"/>
  <c r="N86" i="4"/>
  <c r="O86" i="4" s="1"/>
  <c r="Q126" i="4"/>
  <c r="R126" i="4" s="1"/>
  <c r="N126" i="4"/>
  <c r="O126" i="4" s="1"/>
  <c r="Q131" i="4"/>
  <c r="R131" i="4" s="1"/>
  <c r="N131" i="4"/>
  <c r="O131" i="4" s="1"/>
  <c r="Q132" i="4"/>
  <c r="R132" i="4" s="1"/>
  <c r="N132" i="4"/>
  <c r="O132" i="4" s="1"/>
  <c r="N55" i="4"/>
  <c r="O55" i="4" s="1"/>
  <c r="Q55" i="4"/>
  <c r="R55" i="4" s="1"/>
  <c r="Q98" i="4"/>
  <c r="R98" i="4" s="1"/>
  <c r="N98" i="4"/>
  <c r="O98" i="4" s="1"/>
  <c r="Q66" i="4"/>
  <c r="R66" i="4" s="1"/>
  <c r="N66" i="4"/>
  <c r="O66" i="4" s="1"/>
  <c r="Q24" i="4"/>
  <c r="N24" i="4"/>
  <c r="O24" i="4" s="1"/>
  <c r="Q53" i="4"/>
  <c r="R53" i="4" s="1"/>
  <c r="N53" i="4"/>
  <c r="O53" i="4" s="1"/>
  <c r="Q14" i="4"/>
  <c r="R14" i="4" s="1"/>
  <c r="N14" i="4"/>
  <c r="N60" i="4"/>
  <c r="O60" i="4" s="1"/>
  <c r="Q60" i="4"/>
  <c r="R60" i="4" s="1"/>
  <c r="Q10" i="4"/>
  <c r="R10" i="4" s="1"/>
  <c r="N10" i="4"/>
  <c r="O10" i="4" s="1"/>
  <c r="Q2" i="4"/>
  <c r="R2" i="4" s="1"/>
  <c r="N2" i="4"/>
  <c r="N104" i="4"/>
  <c r="Q104" i="4"/>
  <c r="R104" i="4" s="1"/>
  <c r="Q108" i="4"/>
  <c r="R108" i="4" s="1"/>
  <c r="N108" i="4"/>
  <c r="Q113" i="4"/>
  <c r="R113" i="4" s="1"/>
  <c r="N113" i="4"/>
  <c r="O113" i="4" s="1"/>
  <c r="Q114" i="4"/>
  <c r="N114" i="4"/>
  <c r="O114" i="4" s="1"/>
  <c r="Q54" i="4"/>
  <c r="R54" i="4" s="1"/>
  <c r="N54" i="4"/>
  <c r="O54" i="4" s="1"/>
  <c r="Q84" i="4"/>
  <c r="R84" i="4" s="1"/>
  <c r="N84" i="4"/>
  <c r="O84" i="4" s="1"/>
  <c r="Q120" i="4"/>
  <c r="R120" i="4" s="1"/>
  <c r="N120" i="4"/>
  <c r="O120" i="4" s="1"/>
  <c r="Q121" i="4"/>
  <c r="R121" i="4" s="1"/>
  <c r="N121" i="4"/>
  <c r="O121" i="4" s="1"/>
  <c r="Q118" i="4"/>
  <c r="N118" i="4"/>
  <c r="O118" i="4" s="1"/>
  <c r="N59" i="4"/>
  <c r="O59" i="4" s="1"/>
  <c r="Q59" i="4"/>
  <c r="R59" i="4" s="1"/>
  <c r="Q33" i="4"/>
  <c r="R33" i="4" s="1"/>
  <c r="N33" i="4"/>
  <c r="O33" i="4" s="1"/>
  <c r="Q38" i="4"/>
  <c r="R38" i="4" s="1"/>
  <c r="N38" i="4"/>
  <c r="O38" i="4" s="1"/>
  <c r="N91" i="4"/>
  <c r="O91" i="4" s="1"/>
  <c r="Q91" i="4"/>
  <c r="R91" i="4" s="1"/>
  <c r="Q5" i="4"/>
  <c r="R5" i="4" s="1"/>
  <c r="N5" i="4"/>
  <c r="N77" i="4"/>
  <c r="O77" i="4" s="1"/>
  <c r="Q77" i="4"/>
  <c r="R77" i="4" s="1"/>
  <c r="Q127" i="4"/>
  <c r="R127" i="4" s="1"/>
  <c r="N127" i="4"/>
  <c r="O127" i="4" s="1"/>
  <c r="N146" i="4"/>
  <c r="O146" i="4" s="1"/>
  <c r="Q146" i="4"/>
  <c r="R146" i="4" s="1"/>
  <c r="Q115" i="4"/>
  <c r="R115" i="4" s="1"/>
  <c r="N115" i="4"/>
  <c r="O115" i="4" s="1"/>
  <c r="Q68" i="4"/>
  <c r="R68" i="4" s="1"/>
  <c r="N68" i="4"/>
  <c r="O68" i="4" s="1"/>
  <c r="Q20" i="4"/>
  <c r="N20" i="4"/>
  <c r="O20" i="4" s="1"/>
  <c r="Q62" i="4"/>
  <c r="R62" i="4" s="1"/>
  <c r="N62" i="4"/>
  <c r="O62" i="4" s="1"/>
  <c r="Q102" i="4"/>
  <c r="R102" i="4" s="1"/>
  <c r="N102" i="4"/>
  <c r="Q103" i="4"/>
  <c r="R103" i="4" s="1"/>
  <c r="N103" i="4"/>
  <c r="N67" i="4"/>
  <c r="O67" i="4" s="1"/>
  <c r="Q67" i="4"/>
  <c r="R67" i="4" s="1"/>
  <c r="Q49" i="4"/>
  <c r="R49" i="4" s="1"/>
  <c r="N49" i="4"/>
  <c r="O49" i="4" s="1"/>
  <c r="N96" i="4"/>
  <c r="O96" i="4" s="1"/>
  <c r="Q96" i="4"/>
  <c r="R96" i="4" s="1"/>
  <c r="Q81" i="4"/>
  <c r="R81" i="4" s="1"/>
  <c r="N81" i="4"/>
  <c r="O81" i="4" s="1"/>
  <c r="N83" i="4"/>
  <c r="O83" i="4" s="1"/>
  <c r="Q83" i="4"/>
  <c r="R83" i="4" s="1"/>
  <c r="Q22" i="4"/>
  <c r="N22" i="4"/>
  <c r="O22" i="4" s="1"/>
  <c r="N9" i="4"/>
  <c r="O9" i="4" s="1"/>
  <c r="Q9" i="4"/>
  <c r="R9" i="4" s="1"/>
  <c r="Q16" i="4"/>
  <c r="R16" i="4" s="1"/>
  <c r="N16" i="4"/>
  <c r="Q111" i="4"/>
  <c r="R111" i="4" s="1"/>
  <c r="N111" i="4"/>
  <c r="O111" i="4" s="1"/>
  <c r="Q71" i="4"/>
  <c r="R71" i="4" s="1"/>
  <c r="N71" i="4"/>
  <c r="O71" i="4" s="1"/>
  <c r="N40" i="4"/>
  <c r="O40" i="4" s="1"/>
  <c r="Q40" i="4"/>
  <c r="R40" i="4" s="1"/>
  <c r="N15" i="4"/>
  <c r="Q15" i="4"/>
  <c r="R15" i="4" s="1"/>
  <c r="Q87" i="4"/>
  <c r="R87" i="4" s="1"/>
  <c r="N87" i="4"/>
  <c r="O87" i="4" s="1"/>
  <c r="N137" i="4"/>
  <c r="O137" i="4" s="1"/>
  <c r="Q137" i="4"/>
  <c r="R137" i="4" s="1"/>
  <c r="Q134" i="4"/>
  <c r="R134" i="4" s="1"/>
  <c r="N134" i="4"/>
  <c r="O134" i="4" s="1"/>
  <c r="Q105" i="4"/>
  <c r="R105" i="4" s="1"/>
  <c r="N105" i="4"/>
  <c r="O119" i="4"/>
  <c r="O7" i="4"/>
  <c r="O110" i="4"/>
  <c r="O8" i="4"/>
  <c r="O107" i="4"/>
  <c r="R119" i="4"/>
  <c r="R32" i="4"/>
  <c r="R20" i="4"/>
  <c r="R31" i="4"/>
  <c r="R26" i="4"/>
  <c r="R28" i="4"/>
  <c r="O5" i="4" l="1"/>
  <c r="O2" i="4"/>
  <c r="R23" i="4"/>
  <c r="R27" i="4"/>
  <c r="O14" i="4"/>
  <c r="O17" i="4"/>
  <c r="R25" i="4"/>
  <c r="R19" i="4"/>
  <c r="R29" i="4"/>
  <c r="R24" i="4"/>
  <c r="O106" i="4"/>
  <c r="O109" i="4"/>
  <c r="O6" i="4"/>
  <c r="O3" i="4"/>
  <c r="O104" i="4"/>
  <c r="O12" i="4"/>
  <c r="O105" i="4"/>
  <c r="O102" i="4"/>
  <c r="O108" i="4"/>
  <c r="R114" i="4"/>
  <c r="R116" i="4"/>
  <c r="O112" i="4"/>
  <c r="O18" i="4"/>
  <c r="O15" i="4"/>
  <c r="R22" i="4"/>
  <c r="R118" i="4"/>
  <c r="R21" i="4"/>
  <c r="R117" i="4"/>
  <c r="O13" i="4"/>
  <c r="O16" i="4"/>
  <c r="O11" i="4"/>
  <c r="O103" i="4"/>
  <c r="O4" i="4"/>
  <c r="S2" i="4" l="1"/>
  <c r="D10" i="30" s="1"/>
  <c r="P2" i="4"/>
  <c r="D9" i="30" s="1"/>
  <c r="D11" i="30" s="1"/>
</calcChain>
</file>

<file path=xl/comments1.xml><?xml version="1.0" encoding="utf-8"?>
<comments xmlns="http://schemas.openxmlformats.org/spreadsheetml/2006/main">
  <authors>
    <author>MSATO</author>
  </authors>
  <commentList>
    <comment ref="G5" authorId="0">
      <text>
        <r>
          <rPr>
            <b/>
            <sz val="9"/>
            <color indexed="81"/>
            <rFont val="ＭＳ Ｐゴシック"/>
            <family val="3"/>
            <charset val="128"/>
          </rPr>
          <t>１種目につき１行使用してください。（２種目に申込む場合は２行使用してください。）</t>
        </r>
        <r>
          <rPr>
            <sz val="9"/>
            <color indexed="81"/>
            <rFont val="ＭＳ Ｐゴシック"/>
            <family val="3"/>
            <charset val="128"/>
          </rPr>
          <t xml:space="preserve">
</t>
        </r>
      </text>
    </comment>
    <comment ref="I5" authorId="0">
      <text>
        <r>
          <rPr>
            <b/>
            <sz val="9"/>
            <color indexed="81"/>
            <rFont val="ＭＳ Ｐゴシック"/>
            <family val="3"/>
            <charset val="128"/>
          </rPr>
          <t>前年の公認最高記録（追風参考でない記録）を記入してください。公認記録がない場合は参考記録を記入し、備考欄に「参考」と記入してください。</t>
        </r>
      </text>
    </comment>
    <comment ref="AB6" authorId="0">
      <text>
        <r>
          <rPr>
            <sz val="9"/>
            <color indexed="81"/>
            <rFont val="ＭＳ Ｐゴシック"/>
            <family val="3"/>
            <charset val="128"/>
          </rPr>
          <t xml:space="preserve">他県選手の場合は右側の「登録県」の列を変更してください。
</t>
        </r>
      </text>
    </comment>
    <comment ref="AE6" author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comments2.xml><?xml version="1.0" encoding="utf-8"?>
<comments xmlns="http://schemas.openxmlformats.org/spreadsheetml/2006/main">
  <authors>
    <author>MSATO</author>
  </authors>
  <commentList>
    <comment ref="D5" authorId="0">
      <text>
        <r>
          <rPr>
            <b/>
            <sz val="9"/>
            <color indexed="81"/>
            <rFont val="ＭＳ Ｐゴシック"/>
            <family val="3"/>
            <charset val="128"/>
          </rPr>
          <t>同一種目に２チーム以上エントリーする場合は、リストから選択して入力してください。
（山形地区は記入しないでください。）</t>
        </r>
      </text>
    </comment>
    <comment ref="E5" authorId="0">
      <text>
        <r>
          <rPr>
            <b/>
            <sz val="9"/>
            <color indexed="81"/>
            <rFont val="ＭＳ Ｐゴシック"/>
            <family val="3"/>
            <charset val="128"/>
          </rPr>
          <t>前年の公認最高記録を記入してください。公認記録がない場合は参考記録を記入し、備考欄に「参考」と記入してください。</t>
        </r>
      </text>
    </comment>
    <comment ref="AB6" authorId="0">
      <text>
        <r>
          <rPr>
            <sz val="9"/>
            <color indexed="81"/>
            <rFont val="ＭＳ Ｐゴシック"/>
            <family val="3"/>
            <charset val="128"/>
          </rPr>
          <t xml:space="preserve">他県選手の場合は右側の「登録県」の列を変更してください。
</t>
        </r>
      </text>
    </comment>
    <comment ref="AE6" author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text>
        <r>
          <rPr>
            <sz val="9"/>
            <color indexed="81"/>
            <rFont val="ＭＳ Ｐゴシック"/>
            <family val="3"/>
            <charset val="128"/>
          </rPr>
          <t>他県の場合はリストから選択して修正してください。（初期値は「山形」になっています。）</t>
        </r>
        <r>
          <rPr>
            <b/>
            <sz val="9"/>
            <color indexed="81"/>
            <rFont val="ＭＳ Ｐゴシック"/>
            <family val="3"/>
            <charset val="128"/>
          </rPr>
          <t xml:space="preserve">
</t>
        </r>
      </text>
    </comment>
    <comment ref="AB45" authorId="0">
      <text>
        <r>
          <rPr>
            <sz val="9"/>
            <color indexed="81"/>
            <rFont val="ＭＳ Ｐゴシック"/>
            <family val="3"/>
            <charset val="128"/>
          </rPr>
          <t xml:space="preserve">他県選手の場合は右側の「登録県」の列を変更してください。
</t>
        </r>
      </text>
    </comment>
    <comment ref="AE45" author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MSATO</author>
  </authors>
  <commentList>
    <comment ref="E1" authorId="0">
      <text>
        <r>
          <rPr>
            <sz val="9"/>
            <color indexed="81"/>
            <rFont val="ＭＳ Ｐゴシック"/>
            <family val="3"/>
            <charset val="128"/>
          </rPr>
          <t>同一種目に複数チームがエントリーしている場合は適宜、リレーチームのDBを修正してください。</t>
        </r>
      </text>
    </comment>
  </commentList>
</comments>
</file>

<file path=xl/sharedStrings.xml><?xml version="1.0" encoding="utf-8"?>
<sst xmlns="http://schemas.openxmlformats.org/spreadsheetml/2006/main" count="3665" uniqueCount="1459">
  <si>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</si>
  <si>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</si>
  <si>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</si>
  <si>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</si>
  <si>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</si>
  <si>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</si>
  <si>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備考</t>
    <rPh sb="0" eb="2">
      <t>ビコウ</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</si>
  <si>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</si>
  <si>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</si>
  <si>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</si>
  <si>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</si>
  <si>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</si>
  <si>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</si>
  <si>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</si>
  <si>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</si>
  <si>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</si>
  <si>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</si>
  <si>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校 長</t>
    <rPh sb="0" eb="1">
      <t>コウ</t>
    </rPh>
    <rPh sb="2" eb="3">
      <t>チョウ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</si>
  <si>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</si>
  <si>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</si>
  <si>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</si>
  <si>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</si>
  <si>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</si>
  <si>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</si>
  <si>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</si>
  <si>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</si>
  <si>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</si>
  <si>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060004</t>
  </si>
  <si>
    <t>米沢市陸協</t>
  </si>
  <si>
    <t>ﾖﾈｻﾞﾜｼﾘｸｼﾞｮｳｷｮｳｷﾞｷｮｳｶｲ</t>
  </si>
  <si>
    <t>060001</t>
  </si>
  <si>
    <t>南陽東置賜陸協</t>
  </si>
  <si>
    <t>ﾅﾝﾖｳﾋｶﾞｼｵｷﾀﾏﾁｸﾘｸｼﾞｮｳｷｮｳｷﾞｷｮｳｶｲ</t>
  </si>
  <si>
    <t>060012</t>
  </si>
  <si>
    <t>西置賜地区陸協</t>
    <rPh sb="3" eb="5">
      <t>チク</t>
    </rPh>
    <phoneticPr fontId="2"/>
  </si>
  <si>
    <t>ﾆｼｵｷﾀﾏﾁｸﾘｸｼﾞｮｳｷｮｳｷﾞｷｮｳｶｲ</t>
  </si>
  <si>
    <t>060049</t>
  </si>
  <si>
    <t>協同薬品</t>
  </si>
  <si>
    <t>ｷｮｳﾄﾞｳﾔｸﾋﾝﾘｸｼﾞｮｳﾁｮｳｷｮﾘﾌﾞ</t>
  </si>
  <si>
    <t>060006</t>
  </si>
  <si>
    <t>上山市陸協</t>
  </si>
  <si>
    <t>ｶﾐﾉﾔﾏｼﾘｸｼﾞｮｳｷｮｳｷﾞｷｮｳｶｲ</t>
  </si>
  <si>
    <t>060007</t>
  </si>
  <si>
    <t>山形市陸協</t>
  </si>
  <si>
    <t>060019</t>
  </si>
  <si>
    <t>天童市陸協</t>
  </si>
  <si>
    <t>ﾃﾝﾄﾞｳｼﾘｸｼﾞｮｳｷｮｳｷﾞｷｮｳｶｲ</t>
  </si>
  <si>
    <t>060013</t>
  </si>
  <si>
    <t>西村山地区陸協</t>
    <rPh sb="3" eb="5">
      <t>チク</t>
    </rPh>
    <phoneticPr fontId="2"/>
  </si>
  <si>
    <t>ﾆｼﾑﾗﾔﾏﾁｸﾘｸｼﾞｮｳｷｮｳｷﾞｷｮｳｶｲ</t>
  </si>
  <si>
    <t>060014</t>
  </si>
  <si>
    <t>北村山地区陸協</t>
    <rPh sb="3" eb="5">
      <t>チク</t>
    </rPh>
    <phoneticPr fontId="2"/>
  </si>
  <si>
    <t>ｷﾀﾑﾗﾔﾏﾁｸﾘｸｼﾞｮｳｷｮｳｷﾞｷｮｳｶｲ</t>
  </si>
  <si>
    <t>060008</t>
  </si>
  <si>
    <t>鶴岡市陸協</t>
  </si>
  <si>
    <t>ﾂﾙｵｶｼﾘｸｼﾞｮｳｷｮｳｷﾞｷｮｳｶｲ</t>
  </si>
  <si>
    <t>060047</t>
  </si>
  <si>
    <t>ｼｮｳﾅｲｴｰｼｰ</t>
  </si>
  <si>
    <t>060016</t>
  </si>
  <si>
    <t>酒田市陸協</t>
  </si>
  <si>
    <t>ｻｶﾀｼﾘｸｼﾞｮｳｷｮｳｷﾞｷｮｳｶｲ</t>
  </si>
  <si>
    <t>060030</t>
  </si>
  <si>
    <t>神町自衛隊</t>
  </si>
  <si>
    <t>ｼﾞﾝﾏﾁｼﾞｴｲﾀｲ</t>
  </si>
  <si>
    <t>060037</t>
  </si>
  <si>
    <t>NPOﾔﾏｶﾞﾀﾃｨｴﾌｼｰ</t>
  </si>
  <si>
    <t>060023</t>
  </si>
  <si>
    <t>山形市役所</t>
  </si>
  <si>
    <t>ﾔﾏｶﾞﾀｼﾔｸｼｮ</t>
  </si>
  <si>
    <t>060046</t>
  </si>
  <si>
    <t>山形市体協</t>
    <rPh sb="0" eb="3">
      <t>ヤマガタシ</t>
    </rPh>
    <rPh sb="3" eb="4">
      <t>タイ</t>
    </rPh>
    <rPh sb="4" eb="5">
      <t>キョウ</t>
    </rPh>
    <phoneticPr fontId="2"/>
  </si>
  <si>
    <t>ﾔﾏｶﾞﾀｼﾀｲｲｸｷｮｳｶｲ</t>
  </si>
  <si>
    <t>060034</t>
  </si>
  <si>
    <t>高畠ワイン</t>
  </si>
  <si>
    <t>ﾀｶﾊﾀﾜｲﾝ</t>
  </si>
  <si>
    <t>060002</t>
  </si>
  <si>
    <t>新庄地区陸協</t>
  </si>
  <si>
    <t>ｼﾝｼﾞｮｳﾁｸﾘｸｼﾞｮｳｷｮｳｷﾞｷｮｳｶｲ</t>
  </si>
  <si>
    <t>060048</t>
  </si>
  <si>
    <t>ｽﾏｯｸ</t>
  </si>
  <si>
    <t>060039</t>
  </si>
  <si>
    <t>日新製薬</t>
  </si>
  <si>
    <t>ﾆｯｼﾝｾｲﾔｸ</t>
  </si>
  <si>
    <t>060040</t>
  </si>
  <si>
    <t>ﾑﾗﾔﾏｱｽﾚﾁｯｸｸﾗﾌﾞ</t>
  </si>
  <si>
    <t>060041</t>
  </si>
  <si>
    <t>ﾔﾏｶﾞﾀﾉｳｷﾞｮｳｷｮｳﾄﾞｳｸﾐｱｲ</t>
  </si>
  <si>
    <t>060042</t>
  </si>
  <si>
    <t>ｸﾉﾘｱｽﾘｰﾄｸﾗﾌﾞ</t>
  </si>
  <si>
    <t>060029</t>
  </si>
  <si>
    <t>ｽﾎﾟｰﾂﾔﾏｶﾞﾀﾆｼﾞｭｳｲﾁ</t>
  </si>
  <si>
    <t>山形大</t>
  </si>
  <si>
    <t>ﾔﾏｶﾞﾀﾀﾞｲｶﾞｸ</t>
  </si>
  <si>
    <t>ﾄｳﾎｸｺｳｴｷﾌﾞﾝｶﾀﾞｲｶﾞｸ</t>
  </si>
  <si>
    <t>東北文教大</t>
  </si>
  <si>
    <t>ﾄｳﾎｸﾌﾞﾝｷｮｳﾀﾞｲｶﾞｸ</t>
  </si>
  <si>
    <t>063101</t>
  </si>
  <si>
    <t>山形東高</t>
  </si>
  <si>
    <t>ﾔﾏｶﾞﾀﾋｶﾞｼｺｳｺｳ</t>
  </si>
  <si>
    <t>063102</t>
  </si>
  <si>
    <t>山形南高</t>
  </si>
  <si>
    <t>ﾔﾏｶﾞﾀﾐﾅﾐｺｳｺｳ</t>
  </si>
  <si>
    <t>063105</t>
  </si>
  <si>
    <t>山形工高</t>
  </si>
  <si>
    <t>ﾔﾏｶﾞﾀｺｳｷﾞｮｳｺｳｺｳ</t>
  </si>
  <si>
    <t>063106</t>
  </si>
  <si>
    <t>山形中央高</t>
  </si>
  <si>
    <t>ﾔﾏｶﾞﾀﾁｭｳｵｳｺｳｺｳ</t>
  </si>
  <si>
    <t>063107</t>
  </si>
  <si>
    <t>山形商高</t>
  </si>
  <si>
    <t>ﾔﾏｶﾞﾀｼﾘﾂｼｮｳｷﾞｮｳｺｳｺｳ</t>
  </si>
  <si>
    <t>063110</t>
  </si>
  <si>
    <t>天童高</t>
  </si>
  <si>
    <t>ﾃﾝﾄﾞｳｺｳｺｳ</t>
  </si>
  <si>
    <t>063111</t>
  </si>
  <si>
    <t>山辺高</t>
  </si>
  <si>
    <t>ﾔﾏﾉﾍﾞｺｳｺｳ</t>
  </si>
  <si>
    <t>063112</t>
  </si>
  <si>
    <t>寒河江高</t>
  </si>
  <si>
    <t>ｻｶﾞｴｺｳｺｳ</t>
  </si>
  <si>
    <t>063113</t>
  </si>
  <si>
    <t>寒河江工高</t>
  </si>
  <si>
    <t>ｻｶﾞｴｺｳｷﾞｮｳｺｳｺｳ</t>
  </si>
  <si>
    <t>063114</t>
  </si>
  <si>
    <t>ﾔﾁｺｳｺｳ</t>
  </si>
  <si>
    <t>上山明新館高</t>
  </si>
  <si>
    <t>ｶﾐﾉﾔﾏﾒｲｼﾝｶﾝｺｳｺｳ</t>
  </si>
  <si>
    <t>063452</t>
  </si>
  <si>
    <t>山形聾高</t>
  </si>
  <si>
    <t>063501</t>
  </si>
  <si>
    <t>山形城北高</t>
  </si>
  <si>
    <t>ﾔﾏｶﾞﾀｼﾞｮｳﾎｸｺｳｺｳ</t>
  </si>
  <si>
    <t>063502</t>
  </si>
  <si>
    <t>山形学院高</t>
  </si>
  <si>
    <t>ﾔﾏｶﾞﾀｶﾞｸｲﾝｺｳｺｳ</t>
  </si>
  <si>
    <t>063503</t>
  </si>
  <si>
    <t>日大山形高</t>
  </si>
  <si>
    <t>ﾆﾎﾝﾀﾞｲｶﾞｸﾔﾏｶﾞﾀｺｳｺｳ</t>
  </si>
  <si>
    <t>063504</t>
  </si>
  <si>
    <t>山形明正高</t>
  </si>
  <si>
    <t>ﾔﾏｶﾞﾀﾒｲｾｲｺｳｺｳ</t>
  </si>
  <si>
    <t>063505</t>
  </si>
  <si>
    <t>山形電波工高</t>
  </si>
  <si>
    <t>ﾔﾏｶﾞﾀﾃﾞﾝﾊﾟｺｳｷﾞｮｳｺｳｺｳ</t>
  </si>
  <si>
    <t>063506</t>
  </si>
  <si>
    <t>山本学園高</t>
  </si>
  <si>
    <t>ﾔﾏﾓﾄｶﾞｸｴﾝｺｳｺｳ</t>
  </si>
  <si>
    <t>063507</t>
  </si>
  <si>
    <t>東海大山形高</t>
  </si>
  <si>
    <t>ﾄｳｶｲﾀﾞｲｶﾞｸﾔﾏｶﾞﾀｺｳｺｳ</t>
  </si>
  <si>
    <t>063126</t>
  </si>
  <si>
    <t>063118</t>
  </si>
  <si>
    <t>村山産高</t>
  </si>
  <si>
    <t>ｹﾝﾘﾂﾑﾗﾔﾏｻﾝｷﾞｮｳｺｳｺｳ</t>
  </si>
  <si>
    <t>北村山高</t>
  </si>
  <si>
    <t>ｷﾀﾑﾗﾔﾏｺｳｺｳ</t>
  </si>
  <si>
    <t>063123</t>
  </si>
  <si>
    <t>神室産高</t>
  </si>
  <si>
    <t>ｼﾝｼﾞｮｳｶﾑﾛｻﾝｷﾞｮｳｺｳｺｳ</t>
  </si>
  <si>
    <t>063122</t>
  </si>
  <si>
    <t>新庄南高</t>
  </si>
  <si>
    <t>ｼﾝｼﾞｮｳﾐﾅﾐｺｳｺｳ</t>
  </si>
  <si>
    <t>063121</t>
  </si>
  <si>
    <t>新庄北高</t>
  </si>
  <si>
    <t>ｼﾝｼﾞｮｳｷﾀｺｳｺｳ</t>
  </si>
  <si>
    <t>063508</t>
  </si>
  <si>
    <t>新庄東高</t>
  </si>
  <si>
    <t>ｼﾝｼﾞｮｳﾋｶﾞｼｺｳｺｳ</t>
  </si>
  <si>
    <t>063117</t>
  </si>
  <si>
    <t>064123</t>
  </si>
  <si>
    <t>新庄北高定</t>
    <rPh sb="0" eb="2">
      <t>シンジョウ</t>
    </rPh>
    <rPh sb="2" eb="3">
      <t>キタ</t>
    </rPh>
    <rPh sb="4" eb="5">
      <t>サダム</t>
    </rPh>
    <phoneticPr fontId="2"/>
  </si>
  <si>
    <t>ｼﾝｼﾞｮｳｷﾀﾃｲｼﾞｾｲｺｳｺｳ</t>
  </si>
  <si>
    <t>063127</t>
  </si>
  <si>
    <t>米沢興譲館高</t>
  </si>
  <si>
    <t>ﾖﾈｻﾞﾜｺｳｼﾞｮｳｶﾝｺｳｺｳ</t>
  </si>
  <si>
    <t>063128</t>
  </si>
  <si>
    <t>米沢東高</t>
  </si>
  <si>
    <t>ﾖﾈｻﾞﾜﾋｶﾞｼｺｳｺｳ</t>
  </si>
  <si>
    <t>063509</t>
  </si>
  <si>
    <t>九里学園高</t>
  </si>
  <si>
    <t>ｸﾉﾘｶﾞｸｴﾝｺｳｺｳ</t>
  </si>
  <si>
    <t>063131</t>
  </si>
  <si>
    <t>置賜農高</t>
  </si>
  <si>
    <t>ｵｷﾀﾏﾉｳｷﾞｮｳｺｳｺｳ</t>
  </si>
  <si>
    <t>南陽高</t>
  </si>
  <si>
    <t>ﾅﾝﾖｳｺｳｺｳ</t>
  </si>
  <si>
    <t>063133</t>
  </si>
  <si>
    <t>高畠高</t>
  </si>
  <si>
    <t>ﾀｶﾊﾀｺｳｺｳ</t>
  </si>
  <si>
    <t>063135</t>
  </si>
  <si>
    <t>長井高</t>
  </si>
  <si>
    <t>ﾅｶﾞｲｺｳｺｳ</t>
  </si>
  <si>
    <t>063136</t>
  </si>
  <si>
    <t>長井工高</t>
  </si>
  <si>
    <t>ﾅｶﾞｲｺｳｷﾞｮｳｺｳｺｳ</t>
  </si>
  <si>
    <t>063138</t>
  </si>
  <si>
    <t>小国高</t>
  </si>
  <si>
    <t>ｵｸﾞﾆｺｳｺｳ</t>
  </si>
  <si>
    <t>063130</t>
  </si>
  <si>
    <t>米沢商高</t>
  </si>
  <si>
    <t>ﾖﾈｻﾞﾜｼｮｳｷﾞｮｳｺｳｺｳ</t>
  </si>
  <si>
    <t>063510</t>
  </si>
  <si>
    <t>米沢中央高</t>
  </si>
  <si>
    <t>ﾖﾈｻﾞﾜﾁｭｳｵｳｺｳｺｳ</t>
  </si>
  <si>
    <t>063137</t>
  </si>
  <si>
    <t>荒砥高</t>
  </si>
  <si>
    <t>ｱﾗﾄｺｳｺｳ</t>
  </si>
  <si>
    <t>063129</t>
  </si>
  <si>
    <t>米沢工高</t>
  </si>
  <si>
    <t>ﾖﾈｻﾞﾜｺｳｷﾞｮｳｺｳｺｳ</t>
  </si>
  <si>
    <t>063139</t>
  </si>
  <si>
    <t>鶴岡南高</t>
  </si>
  <si>
    <t>ﾂﾙｵｶﾐﾅﾐｺｳｺｳ</t>
  </si>
  <si>
    <t>鶴岡中央高</t>
  </si>
  <si>
    <t>ﾂﾙｵｶﾁｭｳｵｳｺｳｺｳ</t>
  </si>
  <si>
    <t>063141</t>
  </si>
  <si>
    <t>鶴岡工高</t>
  </si>
  <si>
    <t>ﾂﾙｵｶｺｳｷﾞｮｳｺｳｺｳ</t>
  </si>
  <si>
    <t>063147</t>
  </si>
  <si>
    <t>加茂水産高</t>
  </si>
  <si>
    <t>ｶﾓｽｲｻﾝｺｳｺｳ</t>
  </si>
  <si>
    <t>063144</t>
  </si>
  <si>
    <t>庄内総合高</t>
  </si>
  <si>
    <t>ｼｮｳﾅｲｿｳｺﾞｳｺｳｺｳ</t>
  </si>
  <si>
    <t>063513</t>
  </si>
  <si>
    <t>鶴岡東高</t>
  </si>
  <si>
    <t>ﾂﾙｵｶﾋｶﾞｼｺｳｺｳ</t>
  </si>
  <si>
    <t>063091</t>
  </si>
  <si>
    <t>鶴岡高専</t>
  </si>
  <si>
    <t>ﾂﾙｵｶｺｳｾﾝ</t>
  </si>
  <si>
    <t>064125</t>
  </si>
  <si>
    <t>鶴岡南高通</t>
    <rPh sb="0" eb="2">
      <t>ツルオカ</t>
    </rPh>
    <rPh sb="2" eb="3">
      <t>ミナミ</t>
    </rPh>
    <rPh sb="3" eb="4">
      <t>コウ</t>
    </rPh>
    <rPh sb="4" eb="5">
      <t>ツウ</t>
    </rPh>
    <phoneticPr fontId="2"/>
  </si>
  <si>
    <t>ﾂﾙｵｶﾐﾅﾐﾂｳｼﾝｾｲｺｳｺｳ</t>
  </si>
  <si>
    <t>063155</t>
  </si>
  <si>
    <t>遊佐高</t>
  </si>
  <si>
    <t>ﾕｻﾞｺｳｺｳ</t>
  </si>
  <si>
    <t>063153</t>
  </si>
  <si>
    <t>酒田光陵高</t>
  </si>
  <si>
    <t>ｻｶﾀｺｳﾘｮｳｺｳｺｳ</t>
  </si>
  <si>
    <t>063150</t>
  </si>
  <si>
    <t>酒田西高</t>
  </si>
  <si>
    <t>ｻｶﾀﾆｼｺｳｺｳ</t>
  </si>
  <si>
    <t>063149</t>
  </si>
  <si>
    <t>酒田東高</t>
  </si>
  <si>
    <t>ｻｶﾀﾋｶﾞｼｺｳｺｳ</t>
  </si>
  <si>
    <t>063515</t>
  </si>
  <si>
    <t>酒田南高</t>
  </si>
  <si>
    <t>ｻｶﾀﾐﾅﾐｺｳｺｳ</t>
  </si>
  <si>
    <t>063514</t>
  </si>
  <si>
    <t>天真学園高</t>
  </si>
  <si>
    <t>ﾃﾝｼﾝｶﾞｸｴﾝｺｳｺｳ</t>
  </si>
  <si>
    <t>酒田西高定</t>
    <rPh sb="1" eb="2">
      <t>タ</t>
    </rPh>
    <rPh sb="3" eb="4">
      <t>コウ</t>
    </rPh>
    <phoneticPr fontId="2"/>
  </si>
  <si>
    <t>064124</t>
  </si>
  <si>
    <t>米沢工高定</t>
    <rPh sb="0" eb="2">
      <t>ヨネザワ</t>
    </rPh>
    <rPh sb="3" eb="4">
      <t>コウ</t>
    </rPh>
    <phoneticPr fontId="2"/>
  </si>
  <si>
    <t>ﾖﾈｻﾞﾜｺｳｷﾞｮｳﾃｲｼﾞｾｲｺｳｺｳ</t>
  </si>
  <si>
    <t>064121</t>
  </si>
  <si>
    <t>ｶｼﾞｮｳｶﾞｸｴﾝｺｳｺｳ</t>
  </si>
  <si>
    <t>064122</t>
  </si>
  <si>
    <t>霞城学園高IV</t>
    <rPh sb="2" eb="4">
      <t>ガクエン</t>
    </rPh>
    <rPh sb="4" eb="5">
      <t>コウ</t>
    </rPh>
    <phoneticPr fontId="2"/>
  </si>
  <si>
    <t>ｶｼﾞｮｳｶﾞｸｴﾝﾖﾝﾌﾞｺｳｺｳ</t>
  </si>
  <si>
    <t>065247</t>
  </si>
  <si>
    <t>米沢一中</t>
  </si>
  <si>
    <t>ﾖﾈｻﾞﾜｼﾘﾂﾀﾞｲｲﾁﾁｭｳｶﾞｯｺｳ</t>
  </si>
  <si>
    <t>065248</t>
  </si>
  <si>
    <t>米沢二中</t>
  </si>
  <si>
    <t>ﾖﾈｻﾞﾜｼﾘﾂﾀﾞｲﾆﾁｭｳｶﾞｯｺｳ</t>
  </si>
  <si>
    <t>065249</t>
  </si>
  <si>
    <t>米沢三中</t>
  </si>
  <si>
    <t>ﾖﾈｻﾞﾜｼﾘﾂﾀﾞｲｻﾝﾁｭｳｶﾞｯｺｳ</t>
  </si>
  <si>
    <t>065250</t>
  </si>
  <si>
    <t>米沢四中</t>
  </si>
  <si>
    <t>ﾖﾈｻﾞﾜｼﾘﾂﾀﾞｲﾖﾝﾁｭｳｶﾞｯｺｳ</t>
  </si>
  <si>
    <t>065251</t>
  </si>
  <si>
    <t>米沢五中</t>
  </si>
  <si>
    <t>ﾖﾈｻﾞﾜｼﾘﾂﾀﾞｲｺﾞﾁｭｳｶﾞｯｺｳ</t>
  </si>
  <si>
    <t>065252</t>
  </si>
  <si>
    <t>米沢六中</t>
  </si>
  <si>
    <t>ﾖﾈｻﾞﾜｼﾘﾂﾀﾞｲﾛｸﾁｭｳｶﾞｯｺｳ</t>
  </si>
  <si>
    <t>065253</t>
  </si>
  <si>
    <t>ﾖﾈｻﾞﾜｼﾘﾂﾐﾅﾐﾊﾗﾁｭｳｶﾞｯｺｳ</t>
  </si>
  <si>
    <t>065256</t>
  </si>
  <si>
    <t>065254</t>
  </si>
  <si>
    <t>ﾅﾝﾖｳｼﾘﾂｱｶﾕﾁｭｳｶﾞｯｺｳ</t>
  </si>
  <si>
    <t>065259</t>
  </si>
  <si>
    <t>川西中</t>
  </si>
  <si>
    <t>ｶﾜﾆｼﾁｮｳﾘﾂｶﾜﾆｼﾁｭｳｶﾞｯｺｳ</t>
  </si>
  <si>
    <t>065258</t>
  </si>
  <si>
    <t>065257</t>
  </si>
  <si>
    <t>065255</t>
  </si>
  <si>
    <t>ﾅﾝﾖｳｼﾘﾂﾐﾔｳﾁﾁｭｳｶﾞｯｺｳ</t>
  </si>
  <si>
    <t>065260</t>
  </si>
  <si>
    <t>長井南中</t>
  </si>
  <si>
    <t>ﾅｶﾞｲｼﾘﾂﾅｶﾞｲﾐﾅﾐﾁｭｳｶﾞｯｺｳ</t>
  </si>
  <si>
    <t>065261</t>
  </si>
  <si>
    <t>長井北中</t>
  </si>
  <si>
    <t>ﾅｶﾞｲｼﾘﾂﾅｶﾞｲｷﾀﾁｭｳｶﾞｯｺｳ</t>
  </si>
  <si>
    <t>065265</t>
  </si>
  <si>
    <t>飯豊中</t>
  </si>
  <si>
    <t>ｲｲﾃﾞﾁｮｳﾘﾂｲｲﾃﾞﾁｭｳｶﾞｯｺｳ</t>
  </si>
  <si>
    <t>065263</t>
  </si>
  <si>
    <t>小国中</t>
  </si>
  <si>
    <t>ｵｸﾞﾆﾁｮｳﾘﾂｵｸﾞﾆﾁｭｳｶﾞｯｺｳ</t>
  </si>
  <si>
    <t>065262</t>
  </si>
  <si>
    <t>ｵｸﾞﾆﾁｮｳﾘﾂｶﾉﾐｽﾞﾁｭｳｶﾞｯｺｳ</t>
  </si>
  <si>
    <t>065217</t>
  </si>
  <si>
    <t>上山南中</t>
  </si>
  <si>
    <t>ｶﾐﾉﾔﾏｼﾘﾂﾐﾅﾐﾁｭｳｶﾞｯｺｳ</t>
  </si>
  <si>
    <t>065218</t>
  </si>
  <si>
    <t>上山北中</t>
  </si>
  <si>
    <t>ｶﾐﾉﾔﾏｼﾘﾂｷﾀﾁｭｳｶﾞｯｺｳ</t>
  </si>
  <si>
    <t>065219</t>
  </si>
  <si>
    <t>ｶﾐﾉﾔﾏｼﾘﾂﾐﾔｶﾜﾁｭｳｶﾞｯｺｳ</t>
  </si>
  <si>
    <t>065201</t>
  </si>
  <si>
    <t>山形一中</t>
  </si>
  <si>
    <t>ﾔﾏｶﾞﾀｼﾘﾂﾀﾞｲｲﾁ</t>
  </si>
  <si>
    <t>065202</t>
  </si>
  <si>
    <t>山形二中</t>
  </si>
  <si>
    <t>ﾔﾏｶﾞﾀｼﾘﾂﾀﾞｲﾆﾁｭｳｶﾞｯｺｳ</t>
  </si>
  <si>
    <t>065203</t>
  </si>
  <si>
    <t>山形三中</t>
  </si>
  <si>
    <t>ﾔﾏｶﾞﾀｼﾘｯﾀﾞｲｻﾝﾁｭｳｶﾞｯｺｳ</t>
  </si>
  <si>
    <t>065204</t>
  </si>
  <si>
    <t>山形四中</t>
  </si>
  <si>
    <t>ﾔﾏｶﾞﾀｼﾘﾂﾀﾞｲﾖﾝﾁｭｳｶﾞｯｺｳ</t>
  </si>
  <si>
    <t>065205</t>
  </si>
  <si>
    <t>山形五中</t>
  </si>
  <si>
    <t>ﾔﾏｶﾞﾀｼﾘﾂﾀﾞｲｺﾞﾁｭｳｶﾞｯｺｳ</t>
  </si>
  <si>
    <t>065206</t>
  </si>
  <si>
    <t>山形六中</t>
  </si>
  <si>
    <t>ﾔﾏｶﾞﾀｼﾘﾂﾀﾞｲﾛｸﾁｭｳｶﾞｯｺｳ</t>
  </si>
  <si>
    <t>065207</t>
  </si>
  <si>
    <t>山形七中</t>
  </si>
  <si>
    <t>ﾔﾏｶﾞﾀｼﾘﾂﾀﾞｲｼﾁﾁｭｳｶﾞｯｺｳ</t>
  </si>
  <si>
    <t>065209</t>
  </si>
  <si>
    <t>山形十中</t>
  </si>
  <si>
    <t>ﾔﾏｶﾞﾀｼﾘﾂﾀﾞｲｼﾞｭｳﾁｭｩｶﾞｯｺｳ</t>
  </si>
  <si>
    <t>065210</t>
  </si>
  <si>
    <t>ﾔﾏｶﾞﾀｼﾘﾂｶﾅｲﾁｭｳｶﾞｯｺｳ</t>
  </si>
  <si>
    <t>065212</t>
  </si>
  <si>
    <t>ﾔﾏｶﾞﾀｼﾘﾂﾔﾏﾃﾞﾗﾁｭｳｶﾞｯｺｳ</t>
  </si>
  <si>
    <t>065213</t>
  </si>
  <si>
    <t>ﾔﾏｶﾞﾀｼﾘﾂｻﾞｵｳﾀﾞｲｲﾁﾁｭｳｶﾞｯｺｳ</t>
  </si>
  <si>
    <t>065214</t>
  </si>
  <si>
    <t>ﾔﾏｶﾞﾀｼﾘﾂｻﾞｵｳﾀﾞｲﾆﾁｭｳｶﾞｯｺｳ</t>
  </si>
  <si>
    <t>065215</t>
  </si>
  <si>
    <t>山形大附中</t>
  </si>
  <si>
    <t>ﾔﾏｶﾞﾀﾀﾞｲｶﾞｸﾌｿﾞｸﾁｭｳｶﾞｯｺｳ</t>
  </si>
  <si>
    <t>065220</t>
  </si>
  <si>
    <t>天童二中</t>
  </si>
  <si>
    <t>ﾃﾝﾄﾞｳｼﾘﾂﾀﾞｲﾆﾁｭｳｶﾞｯｺｳ</t>
  </si>
  <si>
    <t>065221</t>
  </si>
  <si>
    <t>天童三中</t>
  </si>
  <si>
    <t>ﾃﾝﾄﾞｳｼﾘﾂﾀﾞｲｻﾝﾁｭｳｶﾞｯｺｳ</t>
  </si>
  <si>
    <t>065222</t>
  </si>
  <si>
    <t>天童四中</t>
  </si>
  <si>
    <t>ﾃﾝﾄﾞｳｼﾘﾂﾀﾞｲﾖﾝﾁｭｳｶﾞｯｺｳ</t>
  </si>
  <si>
    <t>065223</t>
  </si>
  <si>
    <t>山辺中</t>
  </si>
  <si>
    <t>ﾔﾏﾉﾍﾞﾁｮｳﾘﾂﾔﾏﾉﾍﾞﾁｭｳｶﾞｯｺｳ</t>
  </si>
  <si>
    <t>065224</t>
  </si>
  <si>
    <t>中山中</t>
  </si>
  <si>
    <t>ﾅｶﾔﾏﾁｮｳﾘﾂﾅｶﾔﾏﾁｭｳｶﾞｯｺｳ</t>
  </si>
  <si>
    <t>065225</t>
  </si>
  <si>
    <t>ｻｶﾞｴｼﾘﾂﾘｮｳﾄｳﾁｭｳｶﾞｯｺｳ</t>
  </si>
  <si>
    <t>065226</t>
  </si>
  <si>
    <t>ｻｶﾞｴｼﾘﾂﾘｮｳﾅﾝﾁｭｳｶﾞｯｺｳ</t>
  </si>
  <si>
    <t>065227</t>
  </si>
  <si>
    <t>ｻｶﾞｴｼﾘﾂﾘｮｳｾｲﾁｭｳｶﾞｯｺｳ</t>
  </si>
  <si>
    <t>065228</t>
  </si>
  <si>
    <t>河北中</t>
  </si>
  <si>
    <t>ｶﾎｸﾁｮｳﾘﾂｶﾎｸﾁｭｳｶﾞｯｺｳ</t>
  </si>
  <si>
    <t>065230</t>
  </si>
  <si>
    <t>大江中</t>
  </si>
  <si>
    <t>ｵｵｴﾁｮｳﾘﾂｵｵｴﾁｭｳｶﾞｯｺｳ</t>
  </si>
  <si>
    <t>065231</t>
  </si>
  <si>
    <t>ﾑﾗﾔﾏｼﾘﾂﾀﾃｵｶﾁｭｳｶﾞｯｺｳ</t>
  </si>
  <si>
    <t>065232</t>
  </si>
  <si>
    <t>ﾑﾗﾔﾏｼﾘﾂﾊﾔﾏﾁｭｳｶﾞｯｺｳ</t>
  </si>
  <si>
    <t>065233</t>
  </si>
  <si>
    <t>東根一中</t>
  </si>
  <si>
    <t>ﾋｶﾞｼﾈｼﾘﾂﾀﾞｲｲﾁﾁｭｳｶﾞｯｺｳ</t>
  </si>
  <si>
    <t>065234</t>
  </si>
  <si>
    <t>ﾋｶﾞｼﾈｼﾘﾂﾀﾞｲﾆﾁｭｳｶﾞｯｺｳ</t>
  </si>
  <si>
    <t>065236</t>
  </si>
  <si>
    <t>ﾋｶﾞｼﾈｼﾘﾂｼﾞﾝﾏﾁﾁｭｳｶﾞｯｺｳ</t>
  </si>
  <si>
    <t>065237</t>
  </si>
  <si>
    <t>ｵﾊﾞﾅｻﾞﾜｼﾘﾂﾌｸﾊﾗﾁｭｳｶﾞｯｺｳ</t>
  </si>
  <si>
    <t>065238</t>
  </si>
  <si>
    <t>尾花沢中</t>
  </si>
  <si>
    <t>ｵﾊﾞﾅｻﾞﾜｼﾘﾂｵﾊﾞﾅｻﾞﾜﾁｭｳｶﾞｯｺｳ</t>
  </si>
  <si>
    <t>065239</t>
  </si>
  <si>
    <t>ｵﾊﾞﾅｻﾞﾜｼﾘﾂﾀﾏﾉﾁｭｳｶﾞｯｺｳ</t>
  </si>
  <si>
    <t>065241</t>
  </si>
  <si>
    <t>大石田中</t>
  </si>
  <si>
    <t>ｵｵｲｼﾀﾞﾁｮｳﾘﾂｵｵｲｼﾀﾞﾁｭｳｶﾞｯｺｳ</t>
  </si>
  <si>
    <t>065235</t>
  </si>
  <si>
    <t>ﾋｶﾞｼﾈｼﾘﾂｵｵﾄﾐﾁｭｳｶﾞｯｺｳ</t>
  </si>
  <si>
    <t>065242</t>
  </si>
  <si>
    <t>新庄中</t>
  </si>
  <si>
    <t>ｼﾝｼﾞｮｳｼﾘﾂｼﾝｼﾞｮｳﾁｭｳｶﾞｯｺｳ</t>
  </si>
  <si>
    <t>065243</t>
  </si>
  <si>
    <t>ｼﾝｼﾞｮｳｼﾘﾂﾒｲﾘﾝﾁｭｳｶﾞｯｺｳ</t>
  </si>
  <si>
    <t>065244</t>
  </si>
  <si>
    <t>最上中</t>
  </si>
  <si>
    <t>ﾓｶﾞﾐﾁｮｳﾘﾂﾓｶﾞﾐﾁｭｳｶﾞｯｺｳ</t>
  </si>
  <si>
    <t>065246</t>
  </si>
  <si>
    <t>真室川中</t>
  </si>
  <si>
    <t>ﾏﾑﾛｶﾞﾜﾁｮｳﾘﾂﾏﾑﾛｶﾞﾜﾁｭｳｶﾞｯｺｳ</t>
  </si>
  <si>
    <t>065266</t>
  </si>
  <si>
    <t>鶴岡一中</t>
  </si>
  <si>
    <t>ﾂﾙｵｶｼﾘﾂﾂﾙｵｶﾀﾞｲｲﾁﾁｭｳｶﾞｯｺｳ</t>
  </si>
  <si>
    <t>065267</t>
  </si>
  <si>
    <t>鶴岡二中</t>
  </si>
  <si>
    <t>ﾂﾙｵｶｼﾘﾂﾂﾙｵｶﾀﾞｲﾆﾁｭｳｶﾞｯｺｳ</t>
  </si>
  <si>
    <t>065268</t>
  </si>
  <si>
    <t>鶴岡三中</t>
  </si>
  <si>
    <t>ﾂﾙｵｶｼﾘﾂﾂﾙｵｶﾀﾞｲｻﾝﾁｭｳｶﾞｯｺｳ</t>
  </si>
  <si>
    <t>065269</t>
  </si>
  <si>
    <t>鶴岡四中</t>
  </si>
  <si>
    <t>ﾂﾙｵｶｼﾘﾂﾂﾙｵｶﾀﾞｲﾖﾝﾁｭｳｶﾞｯｺｳ</t>
  </si>
  <si>
    <t>065270</t>
  </si>
  <si>
    <t>鶴岡五中</t>
  </si>
  <si>
    <t>ﾂﾙｵｶｼﾘﾂﾂﾙｵｶﾀﾞｲｺﾞﾁｭｳｶﾞｯｺｳ</t>
  </si>
  <si>
    <t>065271</t>
  </si>
  <si>
    <t>ﾂﾙｵｶｼﾘﾂﾄﾖｳﾗﾁｭｳｶﾞｯｺｳ</t>
  </si>
  <si>
    <t>065272</t>
  </si>
  <si>
    <t>ﾂﾙｵｶｼﾘﾂﾌｼﾞｼﾏﾁｭｳｶﾞｯｺｳ</t>
  </si>
  <si>
    <t>065280</t>
  </si>
  <si>
    <t>酒田一中</t>
  </si>
  <si>
    <t>ｻｶﾀｼﾘﾂﾀﾞｲｲﾁﾁｭｳｶﾞｯｺｳ</t>
  </si>
  <si>
    <t>065281</t>
  </si>
  <si>
    <t>酒田二中</t>
  </si>
  <si>
    <t>ｻｶﾀｼﾘﾂﾀﾞｲﾆﾁｭｳｶﾞｯｺｳ</t>
  </si>
  <si>
    <t>065282</t>
  </si>
  <si>
    <t>酒田三中</t>
  </si>
  <si>
    <t>ｻｶﾀｼﾘﾂﾀﾞｲｻﾝﾁｭｳｶﾞｯｺｳ</t>
  </si>
  <si>
    <t>065283</t>
  </si>
  <si>
    <t>酒田四中</t>
  </si>
  <si>
    <t>ｻｶﾀｼﾘﾂﾀﾞｲﾖﾝﾁｭｳｶﾞｯｺｳ</t>
  </si>
  <si>
    <t>065284</t>
  </si>
  <si>
    <t>酒田六中</t>
  </si>
  <si>
    <t>ｻｶﾀｼﾘﾂﾀﾞｲﾛｸﾁｭｳｶﾞｯｺｳ</t>
  </si>
  <si>
    <t>065286</t>
  </si>
  <si>
    <t>ｻｶﾀｼﾘﾂﾁｮｳｶｲﾔﾜﾀﾁｭｳｶﾞｯｺｳ</t>
  </si>
  <si>
    <t>065287</t>
  </si>
  <si>
    <t>ｻｶﾀｼﾘﾂﾄｳﾌﾞﾁｭｳｶﾞｯｺｳ</t>
  </si>
  <si>
    <t>065289</t>
  </si>
  <si>
    <t>遊佐中</t>
  </si>
  <si>
    <t>ﾕｻﾞﾁｮｳﾘﾂﾕｻﾞﾁｭｳｶﾞｯｺｳ</t>
  </si>
  <si>
    <t>065288</t>
  </si>
  <si>
    <t>ﾔﾏｶﾞﾀｹﾝﾘﾂｻｶﾀﾄｸﾍﾞﾂｼｴﾝｶﾞｯｺｳ</t>
  </si>
  <si>
    <t>065274</t>
  </si>
  <si>
    <t>ﾂﾙｵｶｼﾘﾂｸｼﾋﾞｷﾁｭｳｶﾞｯｺｳ</t>
  </si>
  <si>
    <t>065276</t>
  </si>
  <si>
    <t>ﾂﾙｵｶｼﾘﾂｱﾂﾐﾁｭｳｶﾞｯｺｳ</t>
  </si>
  <si>
    <t>065279</t>
  </si>
  <si>
    <t>ｼｮｳﾅｲﾁｮｳﾘﾂｱﾏﾙﾒﾁｭｳｶﾞｯｺｳ</t>
  </si>
  <si>
    <t>065277</t>
  </si>
  <si>
    <t>三川中</t>
  </si>
  <si>
    <t>ﾐｶﾜﾁｮｳﾘﾂﾐｶﾜﾁｭｳｶﾞｯｺｳ</t>
  </si>
  <si>
    <t>065278</t>
  </si>
  <si>
    <t>ｼｮｳﾅｲﾁｮｳﾘﾂﾀﾁｶﾜﾁｭｳｶﾞｯｺｳ</t>
  </si>
  <si>
    <t>065275</t>
  </si>
  <si>
    <t>ﾂﾙｵｶｼﾘﾂｱｻﾋﾁｭｳｶﾞｯｺｳ</t>
  </si>
  <si>
    <t>ﾔﾏｶﾞﾀｹﾝﾘﾂﾖﾈｻﾞﾜｼﾞｮｼﾀﾝｷﾀﾞｲｶﾞｸ</t>
  </si>
  <si>
    <t>063103</t>
  </si>
  <si>
    <t>山形西高</t>
  </si>
  <si>
    <t>ﾔﾏｶﾞﾀﾆｼｺｳｺｳ</t>
  </si>
  <si>
    <t>063104</t>
  </si>
  <si>
    <t>山形北高</t>
  </si>
  <si>
    <t>ﾔﾏｶﾞﾀｷﾀｺｳｺｳ</t>
  </si>
  <si>
    <t>063140</t>
  </si>
  <si>
    <t>鶴岡北高</t>
  </si>
  <si>
    <t>ﾂﾙｵｶｷﾀｺｳｺｳ</t>
  </si>
  <si>
    <t>065264</t>
  </si>
  <si>
    <t>065208</t>
  </si>
  <si>
    <t>山形九中</t>
  </si>
  <si>
    <t>ﾔﾏｶﾞﾀｼﾘﾂﾀﾞｲｸﾁｭｳｶﾞｯｺｳ</t>
  </si>
  <si>
    <t>065211</t>
  </si>
  <si>
    <t>ﾔﾏｶﾞﾀｼﾘﾂﾀｶﾀﾞﾃﾁｭｳｶﾞｯｺｳ</t>
  </si>
  <si>
    <t>065216</t>
  </si>
  <si>
    <t>山形聾中</t>
  </si>
  <si>
    <t>065229</t>
  </si>
  <si>
    <t>西川中</t>
  </si>
  <si>
    <t>ﾆｼｶﾜﾁｮｳﾘﾂﾆｼｶﾜﾁｭｳｶﾞｯｺｳ</t>
  </si>
  <si>
    <t>065240</t>
  </si>
  <si>
    <t>065245</t>
  </si>
  <si>
    <t>舟形中</t>
  </si>
  <si>
    <t>ﾌﾅｶﾞﾀﾁｮｳﾘﾂﾌﾅｶﾞﾀﾁｭｳｶﾞｯｺｳ</t>
  </si>
  <si>
    <t>065285</t>
  </si>
  <si>
    <t>ｻｶﾀｼﾘﾂﾄﾋﾞｼﾏﾁｭｳｶﾞｯｺｳ</t>
  </si>
  <si>
    <t>065273</t>
  </si>
  <si>
    <t>ﾂﾙｵｶｼﾘﾂﾊｸﾞﾛﾁｭｳｶﾞｯｺｳ</t>
  </si>
  <si>
    <t>KC</t>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</si>
  <si>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</si>
  <si>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</si>
  <si>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</si>
  <si>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</si>
  <si>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</si>
  <si>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</si>
  <si>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</si>
  <si>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</si>
  <si>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</si>
  <si>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</si>
  <si>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</si>
  <si>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</si>
  <si>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</si>
  <si>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</si>
  <si>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</si>
  <si>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</si>
  <si>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</si>
  <si>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</si>
  <si>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</si>
  <si>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</si>
  <si>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</si>
  <si>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</si>
  <si>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</si>
  <si>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種目名カナ</t>
  </si>
  <si>
    <t>正式種目名</t>
  </si>
  <si>
    <t>種目名</t>
  </si>
  <si>
    <t>単位</t>
  </si>
  <si>
    <t>60ﾒｰﾄﾙ</t>
  </si>
  <si>
    <t>６０ｍ</t>
  </si>
  <si>
    <t xml:space="preserve"> 0-sec</t>
  </si>
  <si>
    <t>100ﾒｰﾄﾙ</t>
  </si>
  <si>
    <t>１００ｍ</t>
  </si>
  <si>
    <t>200ﾒｰﾄﾙ</t>
  </si>
  <si>
    <t>２００ｍ</t>
  </si>
  <si>
    <t>300ﾒｰﾄﾙ</t>
  </si>
  <si>
    <t>３００ｍ</t>
  </si>
  <si>
    <t>400ﾒｰﾄﾙ</t>
  </si>
  <si>
    <t>４００ｍ</t>
  </si>
  <si>
    <t>800ﾒｰﾄﾙ</t>
  </si>
  <si>
    <t>８００ｍ</t>
  </si>
  <si>
    <t>1000ﾒｰﾄﾙ</t>
  </si>
  <si>
    <t>１０００ｍ</t>
  </si>
  <si>
    <t>1500ﾒｰﾄﾙ</t>
  </si>
  <si>
    <t>１５００ｍ</t>
  </si>
  <si>
    <t>2000ﾒｰﾄﾙ</t>
  </si>
  <si>
    <t>２０００ｍ</t>
  </si>
  <si>
    <t>3000ﾒｰﾄﾙ</t>
  </si>
  <si>
    <t>３０００ｍ</t>
  </si>
  <si>
    <t>5000ﾒｰﾄﾙ</t>
  </si>
  <si>
    <t>５０００ｍ</t>
  </si>
  <si>
    <t>10000ﾒｰﾄﾙ</t>
  </si>
  <si>
    <t>１００００ｍ</t>
  </si>
  <si>
    <t>ﾀﾞﾝｼﾁｭｳｶﾞｸ 100mH (0.762m)</t>
  </si>
  <si>
    <t>男中１００ｍＨ(0.762m)</t>
  </si>
  <si>
    <t>１００ｍＨ(0.762m)</t>
  </si>
  <si>
    <t>ﾀﾞﾝｼﾁｭｳｶﾞｸ 110mH (0.914m)</t>
  </si>
  <si>
    <t>男中１１０ｍＨ(0.914m)</t>
  </si>
  <si>
    <t>１１０ｍＨ(0.914m)</t>
  </si>
  <si>
    <t>ﾀﾞﾝｼｺｳｺｳ 110mJH (0.991m)</t>
  </si>
  <si>
    <t>男高１１０ｍＪＨ(0.991m)</t>
  </si>
  <si>
    <t>１１０ｍＨ(0.991m)</t>
  </si>
  <si>
    <t>ﾀﾞﾝｼ 110mH (1.067m)</t>
  </si>
  <si>
    <t>男１１０ｍＨ(1.067m)</t>
  </si>
  <si>
    <t>１１０ｍＨ(1.067m)</t>
  </si>
  <si>
    <t>ﾀﾞﾝｼ 200mH (0.762m)</t>
  </si>
  <si>
    <t>男２００ｍＨ(0.762m)</t>
  </si>
  <si>
    <t>２００ｍＨ(0.762m)</t>
  </si>
  <si>
    <t>ﾀﾞﾝｼ 400mH (0.762m)</t>
  </si>
  <si>
    <t>男４００ｍＨ(0.762m)</t>
  </si>
  <si>
    <t>４００ｍＨ(0.762m)</t>
  </si>
  <si>
    <t>ﾀﾞﾝｼ 400mH (0.914m)</t>
  </si>
  <si>
    <t>男４００ｍＨ(0.914m)</t>
  </si>
  <si>
    <t>４００ｍＨ(0.914m)</t>
  </si>
  <si>
    <t>ｼﾞｮｼﾁｭｳｶﾞｸ 80mH (0.762m)</t>
  </si>
  <si>
    <t>女中８０ｍＨ</t>
  </si>
  <si>
    <t>８０ｍＨ(0.762m)</t>
  </si>
  <si>
    <t>ｼﾞｮｼﾁｭｳｶﾞｸ 100mH (0.762m)</t>
  </si>
  <si>
    <t>女中１００ｍＨ(0.762m)</t>
  </si>
  <si>
    <t>ｼﾞｮｼ 80mH (0.762m)</t>
  </si>
  <si>
    <t>女８０ｍＨ(0.762m)</t>
  </si>
  <si>
    <t>ｼﾞｮｼ 200mH (0.762m)</t>
  </si>
  <si>
    <t>女２００ｍＨ(0.762m)</t>
  </si>
  <si>
    <t>ｼﾞｮｼ 400mH (0.762m)</t>
  </si>
  <si>
    <t>女４００ｍＨ(0.762m)</t>
  </si>
  <si>
    <t>1500mｼｮｳｶﾞｲ</t>
  </si>
  <si>
    <t>１５００ｍ障害</t>
  </si>
  <si>
    <t>１５００ｍＳＣ</t>
  </si>
  <si>
    <t>2000mｼｮｳｶﾞｲ</t>
  </si>
  <si>
    <t>２０００ｍ障害</t>
  </si>
  <si>
    <t>２０００ｍＳＣ</t>
  </si>
  <si>
    <t>3000mｼｮｳｶﾞｲ</t>
  </si>
  <si>
    <t>３０００ｍ障害(914mm)</t>
  </si>
  <si>
    <t>３０００ｍＳＣ</t>
  </si>
  <si>
    <t>３０００ｍ障害(762mm)</t>
  </si>
  <si>
    <t>3000mｷｮｳﾎ</t>
  </si>
  <si>
    <t>３０００ｍ競歩</t>
  </si>
  <si>
    <t>３０００ｍＷ</t>
  </si>
  <si>
    <t>5000mｷｮｳﾎ</t>
  </si>
  <si>
    <t>５０００ｍ競歩</t>
  </si>
  <si>
    <t>５０００ｍＷ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</si>
  <si>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</si>
  <si>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</si>
  <si>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</si>
  <si>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</si>
  <si>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</si>
  <si>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</si>
  <si>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</si>
  <si>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</si>
  <si>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</si>
  <si>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</si>
  <si>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</si>
  <si>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</si>
  <si>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</si>
  <si>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</si>
  <si>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</si>
  <si>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</si>
  <si>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</si>
  <si>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</si>
  <si>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</si>
  <si>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</si>
  <si>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</si>
  <si>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</si>
  <si>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</si>
  <si>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</si>
  <si>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ﾎｳｶﾞﾝﾅｹﾞ(6.351kg)</t>
  </si>
  <si>
    <t>男砲丸投(6.351kg)</t>
  </si>
  <si>
    <t>砲丸投(6.351kg)</t>
  </si>
  <si>
    <t>ﾀﾞﾝｼ ﾎｳｶﾞﾝﾅｹﾞ(7.260kg)</t>
  </si>
  <si>
    <t>男砲丸投(7.260kg)</t>
  </si>
  <si>
    <t>砲丸投(7.260kg)</t>
  </si>
  <si>
    <t>ﾀﾞﾝｼ ﾎｳｶﾞﾝﾅｹﾞ(6.000kg)</t>
  </si>
  <si>
    <t>男高Jr砲丸投(6.000kg)</t>
  </si>
  <si>
    <t>砲丸投(6.000kg)</t>
  </si>
  <si>
    <t>ﾀﾞﾝｼ ﾎｳｶﾞﾝﾅｹﾞ(5.000kg)</t>
  </si>
  <si>
    <t>男中ﾕｰｽ砲丸投(5.000kg)</t>
  </si>
  <si>
    <t>砲丸投(5.000kg)</t>
  </si>
  <si>
    <t>ｼﾞｮｼ ﾎｳｶﾞﾝﾅｹﾞ(4.000kg)</t>
  </si>
  <si>
    <t>女砲丸投(4.000kg)</t>
  </si>
  <si>
    <t>砲丸投(4.000kg)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</si>
  <si>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</si>
  <si>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</si>
  <si>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</si>
  <si>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</si>
  <si>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</si>
  <si>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</si>
  <si>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</si>
  <si>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男高Jr円盤投(1.750kg)</t>
  </si>
  <si>
    <t>円盤投(1.750kg)</t>
  </si>
  <si>
    <t>ｼﾞｮｼ ｴﾝﾊﾞﾝﾅｹﾞ(1.000kg)</t>
  </si>
  <si>
    <t>女円盤投(1.000kg)</t>
  </si>
  <si>
    <t>円盤投(1.000kg)</t>
  </si>
  <si>
    <t>ﾀﾞﾝｼ ﾊﾝﾏｰﾅｹﾞ(7.260kg)</t>
  </si>
  <si>
    <t>男ハンマー投(7.260kg)</t>
  </si>
  <si>
    <t>ハンマー投(7.260kg)</t>
  </si>
  <si>
    <t>ﾀﾞﾝｼ ﾊﾝﾏｰﾅｹﾞ(6.351kg)</t>
  </si>
  <si>
    <t>男ハンマー投(6.351kg)</t>
  </si>
  <si>
    <t>ハンマー投(6.351kg)</t>
  </si>
  <si>
    <t>ﾀﾞﾝｼ ﾊﾝﾏｰﾅｹﾞ(6.000kg)</t>
  </si>
  <si>
    <t>男高Jrハンマー投(6.000kg)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</si>
  <si>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</si>
  <si>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</si>
  <si>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</si>
  <si>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</si>
  <si>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</si>
  <si>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</si>
  <si>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</si>
  <si>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</si>
  <si>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</si>
  <si>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</si>
  <si>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</si>
  <si>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男ﾕｰｽ円盤投(1.500kg)</t>
  </si>
  <si>
    <t>円盤投(1.500kg)</t>
  </si>
  <si>
    <t>ﾀﾞﾝｼ ﾊﾝﾏｰﾅｹﾞ(5.000kg)</t>
  </si>
  <si>
    <t>男ﾕｰｽハンマー投(5.000kg)</t>
  </si>
  <si>
    <t>ハンマー投(5.000kg)</t>
  </si>
  <si>
    <t>ﾀﾞﾝｼ ﾔﾘﾅｹﾞ(0.700kg)</t>
  </si>
  <si>
    <t>男ﾕｰｽやり投(0.700kg)</t>
  </si>
  <si>
    <t>やり投(0.700kg)</t>
  </si>
  <si>
    <t>ｼﾞｬﾍﾞﾘｯｸｽﾛｰ</t>
  </si>
  <si>
    <t>JOジャベリックスロー</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</si>
  <si>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</si>
  <si>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</si>
  <si>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</si>
  <si>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</si>
  <si>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</si>
  <si>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</si>
  <si>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</si>
  <si>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</si>
  <si>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</si>
  <si>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</si>
  <si>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</si>
  <si>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</si>
  <si>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</si>
  <si>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</si>
  <si>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</si>
  <si>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</si>
  <si>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</si>
  <si>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</si>
  <si>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</si>
  <si>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</si>
  <si>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</si>
  <si>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</si>
  <si>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</si>
  <si>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</si>
  <si>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</si>
  <si>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</si>
  <si>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</si>
  <si>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</si>
  <si>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</si>
  <si>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</si>
  <si>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</si>
  <si>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</si>
  <si>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</si>
  <si>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</si>
  <si>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</si>
  <si>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</si>
  <si>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</si>
  <si>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</si>
  <si>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</si>
  <si>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</si>
  <si>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</si>
  <si>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</si>
  <si>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</si>
  <si>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</si>
  <si>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</si>
  <si>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</si>
  <si>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</si>
  <si>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</si>
  <si>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</si>
  <si>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</si>
  <si>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</si>
  <si>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</si>
  <si>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</si>
  <si>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</si>
  <si>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</si>
  <si>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</si>
  <si>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</si>
  <si>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</si>
  <si>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</si>
  <si>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</si>
  <si>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</si>
  <si>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7ｼｭｷｮｳｷﾞ ｿｳｺﾞｳﾄｸﾃﾝ</t>
  </si>
  <si>
    <t>７種競技総合得点</t>
  </si>
  <si>
    <t>七種競技</t>
  </si>
  <si>
    <t>ﾀﾞﾝｼ 5ｼｭｷｮｳｷﾞ ｿｳｺﾞｳﾄｸﾃﾝ</t>
  </si>
  <si>
    <t>男子５種競技総合得点</t>
  </si>
  <si>
    <t>五種競技</t>
  </si>
  <si>
    <t>ﾀﾞﾝｼ 3ｼｭｷｮｳｷﾞA ｿｳｺﾞｳﾄｸﾃﾝ</t>
  </si>
  <si>
    <t>男３種競技Ａ総合得点</t>
  </si>
  <si>
    <t>三種競技Ａ</t>
  </si>
  <si>
    <t>ﾀﾞﾝｼ 3ｼｭｷｮｳｷﾞB ｿｳｺﾞｳﾄｸﾃﾝ</t>
  </si>
  <si>
    <t>男３種競技Ｂ総合得点</t>
  </si>
  <si>
    <t>三種競技Ｂ</t>
  </si>
  <si>
    <t>ｼﾞｮｼ 3ｼｭｷｮｳｷﾞA ｿｳｺﾞｳﾄｸﾃﾝ</t>
  </si>
  <si>
    <t>女３種競技Ａ総合得点</t>
  </si>
  <si>
    <t>ｼﾞｮｼ 3ｼｭｷｮｳｷﾞB ｿｳｺﾞｳﾄｸﾃﾝ</t>
  </si>
  <si>
    <t>女３種競技Ｂ総合得点</t>
  </si>
  <si>
    <t>8ｼｭｷｮｳｷﾞ ｿｳｺﾞｳﾄｸﾃﾝ</t>
  </si>
  <si>
    <t>８種競技総合得点</t>
  </si>
  <si>
    <t>八種競技</t>
  </si>
  <si>
    <t>ｼﾞｭﾆｱｵﾘﾝﾋﾟｯｸ ﾀﾞﾝｼ ｺﾝｾｲｿｳｺﾞｳ</t>
  </si>
  <si>
    <t>JO男子混成総合得点</t>
  </si>
  <si>
    <t>混成総合得点</t>
  </si>
  <si>
    <t>ｼﾞｭﾆｱｵﾘﾝﾋﾟｯｸ ｼﾞｮｼ ｺﾝｾｲｿｳｺﾞｳ</t>
  </si>
  <si>
    <t>JO女子混成総合得点</t>
  </si>
  <si>
    <t>4ｼｭｷｮｳｷﾞｿｳｺﾞｳ</t>
  </si>
  <si>
    <t>男中４種競技総合得点</t>
  </si>
  <si>
    <t>四種競技</t>
  </si>
  <si>
    <t>女中４種競技総合得点</t>
  </si>
  <si>
    <t>ｼﾞｮｼ10ｼｭｷｮｳｷﾞ</t>
  </si>
  <si>
    <t>女10種競技総合得点</t>
  </si>
  <si>
    <t>4×100mﾘﾚｰ</t>
  </si>
  <si>
    <t>４×１００ｍ</t>
  </si>
  <si>
    <t>4×200mﾘﾚｰ</t>
  </si>
  <si>
    <t>４×２００ｍ</t>
  </si>
  <si>
    <t>4×400mﾘﾚｰ</t>
  </si>
  <si>
    <t>４×４００ｍ</t>
  </si>
  <si>
    <t>4×800mﾘﾚｰ</t>
  </si>
  <si>
    <t>４×８００ｍ</t>
  </si>
  <si>
    <t>4×1500mﾘﾚｰ</t>
  </si>
  <si>
    <t>４×１５００ｍ</t>
  </si>
  <si>
    <t>100m+200m+300m+400mﾘﾚｰ</t>
  </si>
  <si>
    <t>100m+200m+300m+400m</t>
  </si>
  <si>
    <t>100+200+300+400m</t>
  </si>
  <si>
    <t>001</t>
  </si>
  <si>
    <t>002</t>
  </si>
  <si>
    <t>003</t>
  </si>
  <si>
    <t>004</t>
  </si>
  <si>
    <t>005</t>
  </si>
  <si>
    <t>006</t>
  </si>
  <si>
    <t>007</t>
  </si>
  <si>
    <t>008</t>
  </si>
  <si>
    <t>009</t>
  </si>
  <si>
    <t>010</t>
  </si>
  <si>
    <t>011</t>
  </si>
  <si>
    <t>012</t>
  </si>
  <si>
    <t>031</t>
  </si>
  <si>
    <t>032</t>
  </si>
  <si>
    <t>033</t>
  </si>
  <si>
    <t>034</t>
  </si>
  <si>
    <t>035</t>
  </si>
  <si>
    <t>036</t>
  </si>
  <si>
    <t>037</t>
  </si>
  <si>
    <t>041</t>
  </si>
  <si>
    <t>042</t>
  </si>
  <si>
    <t>043</t>
  </si>
  <si>
    <t>044</t>
  </si>
  <si>
    <t>045</t>
  </si>
  <si>
    <t>046</t>
  </si>
  <si>
    <t>051</t>
  </si>
  <si>
    <t>052</t>
  </si>
  <si>
    <t>053</t>
  </si>
  <si>
    <t>054</t>
  </si>
  <si>
    <t>060</t>
  </si>
  <si>
    <t>061</t>
  </si>
  <si>
    <t>062</t>
  </si>
  <si>
    <t>063</t>
  </si>
  <si>
    <t>064</t>
  </si>
  <si>
    <t>065</t>
  </si>
  <si>
    <t>066</t>
  </si>
  <si>
    <t>071</t>
  </si>
  <si>
    <t>072</t>
  </si>
  <si>
    <t>073</t>
  </si>
  <si>
    <t>074</t>
  </si>
  <si>
    <t>080</t>
  </si>
  <si>
    <t>081</t>
  </si>
  <si>
    <t>082</t>
  </si>
  <si>
    <t>083</t>
  </si>
  <si>
    <t>084</t>
  </si>
  <si>
    <t>085</t>
  </si>
  <si>
    <t>086</t>
  </si>
  <si>
    <t>087</t>
  </si>
  <si>
    <t>088</t>
  </si>
  <si>
    <t>089</t>
  </si>
  <si>
    <t>090</t>
  </si>
  <si>
    <t>091</t>
  </si>
  <si>
    <t>092</t>
  </si>
  <si>
    <t>093</t>
  </si>
  <si>
    <t>094</t>
  </si>
  <si>
    <t>096</t>
  </si>
  <si>
    <t>097</t>
  </si>
  <si>
    <t>098</t>
  </si>
  <si>
    <t>099</t>
  </si>
  <si>
    <t>code</t>
    <phoneticPr fontId="1"/>
  </si>
  <si>
    <t>ｼﾞｮｼ 100mH (0.838m)</t>
    <phoneticPr fontId="1"/>
  </si>
  <si>
    <t>女１００ｍＨ(0.838m)</t>
    <phoneticPr fontId="1"/>
  </si>
  <si>
    <t>１００ｍＨ(0.838m)</t>
    <phoneticPr fontId="1"/>
  </si>
  <si>
    <t>男子 一般 砲丸投(7.260kg)</t>
    <rPh sb="0" eb="2">
      <t>ダンシ</t>
    </rPh>
    <rPh sb="3" eb="5">
      <t>イッパン</t>
    </rPh>
    <rPh sb="6" eb="9">
      <t>ホウガンナ</t>
    </rPh>
    <phoneticPr fontId="1"/>
  </si>
  <si>
    <t>男子 高校 砲丸投(6.000kg)</t>
    <rPh sb="0" eb="2">
      <t>ダンシ</t>
    </rPh>
    <rPh sb="3" eb="5">
      <t>コウコウ</t>
    </rPh>
    <rPh sb="6" eb="9">
      <t>ホウガン</t>
    </rPh>
    <phoneticPr fontId="1"/>
  </si>
  <si>
    <t>男子 一般 円盤投(2.0kg)</t>
    <rPh sb="0" eb="2">
      <t>ダンシ</t>
    </rPh>
    <rPh sb="3" eb="5">
      <t>イッパン</t>
    </rPh>
    <rPh sb="6" eb="9">
      <t>エンバンナ</t>
    </rPh>
    <phoneticPr fontId="1"/>
  </si>
  <si>
    <t>男子 高校 円盤投(1.75kg)</t>
    <rPh sb="0" eb="2">
      <t>ダンシ</t>
    </rPh>
    <rPh sb="3" eb="5">
      <t>コウコウ</t>
    </rPh>
    <rPh sb="6" eb="9">
      <t>エンバン</t>
    </rPh>
    <phoneticPr fontId="1"/>
  </si>
  <si>
    <t>男子 中学 100m</t>
    <rPh sb="0" eb="2">
      <t>ダンシ</t>
    </rPh>
    <rPh sb="3" eb="5">
      <t>チュウガク</t>
    </rPh>
    <phoneticPr fontId="1"/>
  </si>
  <si>
    <t>男子 中学 400m</t>
    <rPh sb="0" eb="2">
      <t>ダンシ</t>
    </rPh>
    <rPh sb="3" eb="5">
      <t>チュウガク</t>
    </rPh>
    <phoneticPr fontId="1"/>
  </si>
  <si>
    <t>男子 中学 3000m</t>
    <rPh sb="0" eb="2">
      <t>ダンシ</t>
    </rPh>
    <rPh sb="3" eb="5">
      <t>チュウガク</t>
    </rPh>
    <phoneticPr fontId="1"/>
  </si>
  <si>
    <t>男子 中学 走高跳</t>
    <rPh sb="0" eb="2">
      <t>ダンシ</t>
    </rPh>
    <rPh sb="3" eb="5">
      <t>チュウガク</t>
    </rPh>
    <rPh sb="6" eb="9">
      <t>タカ</t>
    </rPh>
    <phoneticPr fontId="1"/>
  </si>
  <si>
    <t>男子 中学 走幅跳</t>
    <rPh sb="0" eb="2">
      <t>ダンシ</t>
    </rPh>
    <rPh sb="3" eb="5">
      <t>チュウガク</t>
    </rPh>
    <rPh sb="6" eb="9">
      <t>ハバ</t>
    </rPh>
    <phoneticPr fontId="1"/>
  </si>
  <si>
    <t>男子 中学 砲丸投(5.000kg)</t>
    <rPh sb="0" eb="2">
      <t>ダンシ</t>
    </rPh>
    <rPh sb="3" eb="5">
      <t>チュウガク</t>
    </rPh>
    <rPh sb="6" eb="9">
      <t>ホウガン</t>
    </rPh>
    <phoneticPr fontId="1"/>
  </si>
  <si>
    <t>女子 中学 100m</t>
    <rPh sb="3" eb="5">
      <t>チュウガク</t>
    </rPh>
    <phoneticPr fontId="1"/>
  </si>
  <si>
    <t>女子 中学 400m</t>
    <rPh sb="3" eb="5">
      <t>チュウガク</t>
    </rPh>
    <phoneticPr fontId="1"/>
  </si>
  <si>
    <t>女子 中学 1500m</t>
    <rPh sb="0" eb="2">
      <t>ジョシ</t>
    </rPh>
    <rPh sb="3" eb="5">
      <t>チュウガク</t>
    </rPh>
    <phoneticPr fontId="1"/>
  </si>
  <si>
    <t>女子 中学 走高跳</t>
    <rPh sb="0" eb="2">
      <t>ジョシ</t>
    </rPh>
    <rPh sb="3" eb="5">
      <t>チュウガク</t>
    </rPh>
    <rPh sb="6" eb="9">
      <t>タカ</t>
    </rPh>
    <phoneticPr fontId="1"/>
  </si>
  <si>
    <t>女子 中学 走幅跳</t>
    <rPh sb="0" eb="2">
      <t>ジョシ</t>
    </rPh>
    <rPh sb="3" eb="5">
      <t>チュウガク</t>
    </rPh>
    <rPh sb="6" eb="9">
      <t>ハバ</t>
    </rPh>
    <phoneticPr fontId="1"/>
  </si>
  <si>
    <t>女子 中学 砲丸投(2.721kg)</t>
    <rPh sb="0" eb="2">
      <t>ジョシ</t>
    </rPh>
    <rPh sb="3" eb="5">
      <t>チュウガク</t>
    </rPh>
    <rPh sb="6" eb="9">
      <t>ホウガン</t>
    </rPh>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</si>
  <si>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</si>
  <si>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</si>
  <si>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</si>
  <si>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男子 一般高校 100m</t>
    <rPh sb="0" eb="2">
      <t>ダンシ</t>
    </rPh>
    <rPh sb="3" eb="5">
      <t>イッパン</t>
    </rPh>
    <rPh sb="5" eb="7">
      <t>コウコウ</t>
    </rPh>
    <phoneticPr fontId="1"/>
  </si>
  <si>
    <t>男子 一般高校 400m</t>
    <rPh sb="0" eb="2">
      <t>ダンシ</t>
    </rPh>
    <rPh sb="3" eb="5">
      <t>イッパン</t>
    </rPh>
    <rPh sb="5" eb="7">
      <t>コウコウ</t>
    </rPh>
    <phoneticPr fontId="1"/>
  </si>
  <si>
    <t>男子 一般高校 1500m</t>
    <rPh sb="0" eb="2">
      <t>ダンシ</t>
    </rPh>
    <rPh sb="3" eb="5">
      <t>イッパン</t>
    </rPh>
    <rPh sb="5" eb="7">
      <t>コウコウ</t>
    </rPh>
    <phoneticPr fontId="1"/>
  </si>
  <si>
    <t>男子 一般高校 5000m</t>
    <rPh sb="0" eb="2">
      <t>ダンシ</t>
    </rPh>
    <rPh sb="3" eb="5">
      <t>イッパン</t>
    </rPh>
    <rPh sb="5" eb="7">
      <t>コウコウ</t>
    </rPh>
    <phoneticPr fontId="1"/>
  </si>
  <si>
    <t>男子 一般高校 走高跳</t>
    <rPh sb="0" eb="2">
      <t>ダンシ</t>
    </rPh>
    <rPh sb="3" eb="5">
      <t>イッパン</t>
    </rPh>
    <rPh sb="5" eb="7">
      <t>コウコウ</t>
    </rPh>
    <rPh sb="8" eb="11">
      <t>タカ</t>
    </rPh>
    <phoneticPr fontId="1"/>
  </si>
  <si>
    <t>男子 一般高校 走幅跳</t>
    <rPh sb="0" eb="2">
      <t>ダンシ</t>
    </rPh>
    <rPh sb="3" eb="5">
      <t>イッパン</t>
    </rPh>
    <rPh sb="5" eb="7">
      <t>コウコウ</t>
    </rPh>
    <rPh sb="8" eb="11">
      <t>ハバ</t>
    </rPh>
    <phoneticPr fontId="1"/>
  </si>
  <si>
    <t>男子 一般高校 やり投(800g)</t>
    <rPh sb="0" eb="2">
      <t>ダンシ</t>
    </rPh>
    <rPh sb="3" eb="5">
      <t>イッパン</t>
    </rPh>
    <rPh sb="5" eb="7">
      <t>コウコウ</t>
    </rPh>
    <phoneticPr fontId="1"/>
  </si>
  <si>
    <t>女子 一般高校 100m</t>
    <rPh sb="3" eb="5">
      <t>イッパン</t>
    </rPh>
    <rPh sb="5" eb="7">
      <t>コウコウ</t>
    </rPh>
    <phoneticPr fontId="1"/>
  </si>
  <si>
    <t>女子 一般高校 400m</t>
    <rPh sb="3" eb="5">
      <t>イッパン</t>
    </rPh>
    <rPh sb="5" eb="7">
      <t>コウコウ</t>
    </rPh>
    <phoneticPr fontId="1"/>
  </si>
  <si>
    <t>女子 一般高校 1500m</t>
    <rPh sb="3" eb="5">
      <t>イッパン</t>
    </rPh>
    <rPh sb="5" eb="7">
      <t>コウコウ</t>
    </rPh>
    <phoneticPr fontId="1"/>
  </si>
  <si>
    <t>女子 一般高校 走高跳</t>
    <rPh sb="3" eb="5">
      <t>イッパン</t>
    </rPh>
    <rPh sb="5" eb="7">
      <t>コウコウ</t>
    </rPh>
    <rPh sb="8" eb="11">
      <t>タカ</t>
    </rPh>
    <phoneticPr fontId="1"/>
  </si>
  <si>
    <t>女子 一般高校 走幅跳</t>
    <rPh sb="3" eb="5">
      <t>イッパン</t>
    </rPh>
    <rPh sb="5" eb="7">
      <t>コウコウ</t>
    </rPh>
    <rPh sb="8" eb="11">
      <t>ハバ</t>
    </rPh>
    <phoneticPr fontId="1"/>
  </si>
  <si>
    <t>女子 一般高校 砲丸投(4.000kg)</t>
    <rPh sb="0" eb="2">
      <t>ジョシ</t>
    </rPh>
    <rPh sb="3" eb="5">
      <t>イッパン</t>
    </rPh>
    <rPh sb="5" eb="7">
      <t>コウコウ</t>
    </rPh>
    <rPh sb="8" eb="11">
      <t>ホウガン</t>
    </rPh>
    <phoneticPr fontId="1"/>
  </si>
  <si>
    <t>女子 一般高校 円盤投(1.0kg)</t>
    <rPh sb="0" eb="2">
      <t>ジョシ</t>
    </rPh>
    <rPh sb="3" eb="5">
      <t>イッパン</t>
    </rPh>
    <rPh sb="5" eb="7">
      <t>コウコウ</t>
    </rPh>
    <rPh sb="8" eb="11">
      <t>エンバン</t>
    </rPh>
    <phoneticPr fontId="1"/>
  </si>
  <si>
    <t>女子 一般高校 やり投(600g)</t>
    <rPh sb="0" eb="2">
      <t>ジョシ</t>
    </rPh>
    <rPh sb="3" eb="5">
      <t>イッパン</t>
    </rPh>
    <rPh sb="5" eb="7">
      <t>コウコウ</t>
    </rPh>
    <phoneticPr fontId="1"/>
  </si>
  <si>
    <t>00210</t>
    <phoneticPr fontId="1"/>
  </si>
  <si>
    <t>00510</t>
    <phoneticPr fontId="1"/>
  </si>
  <si>
    <t>00810</t>
    <phoneticPr fontId="1"/>
  </si>
  <si>
    <t>01110</t>
    <phoneticPr fontId="1"/>
  </si>
  <si>
    <t>07110</t>
    <phoneticPr fontId="1"/>
  </si>
  <si>
    <t>07310</t>
    <phoneticPr fontId="1"/>
  </si>
  <si>
    <t>08120</t>
    <phoneticPr fontId="1"/>
  </si>
  <si>
    <t>08230</t>
    <phoneticPr fontId="1"/>
  </si>
  <si>
    <t>種目code</t>
    <rPh sb="0" eb="2">
      <t>シュモク</t>
    </rPh>
    <phoneticPr fontId="1"/>
  </si>
  <si>
    <t>種目code説明</t>
    <rPh sb="0" eb="2">
      <t>シュモク</t>
    </rPh>
    <rPh sb="6" eb="8">
      <t>セツメイ</t>
    </rPh>
    <phoneticPr fontId="1"/>
  </si>
  <si>
    <t>08620</t>
    <phoneticPr fontId="1"/>
  </si>
  <si>
    <t>08730</t>
    <phoneticPr fontId="1"/>
  </si>
  <si>
    <t>左3桁は種目code</t>
    <rPh sb="0" eb="1">
      <t>ヒダリ</t>
    </rPh>
    <rPh sb="2" eb="3">
      <t>ケタ</t>
    </rPh>
    <rPh sb="4" eb="6">
      <t>シュモク</t>
    </rPh>
    <phoneticPr fontId="1"/>
  </si>
  <si>
    <t>code</t>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</si>
  <si>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</si>
  <si>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</si>
  <si>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</si>
  <si>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</si>
  <si>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</si>
  <si>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</si>
  <si>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</si>
  <si>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09210</t>
    <phoneticPr fontId="1"/>
  </si>
  <si>
    <t>08410</t>
    <phoneticPr fontId="1"/>
  </si>
  <si>
    <t>08810</t>
    <phoneticPr fontId="1"/>
  </si>
  <si>
    <t>09310</t>
    <phoneticPr fontId="1"/>
  </si>
  <si>
    <t>02</t>
  </si>
  <si>
    <t>03</t>
  </si>
  <si>
    <t>04</t>
  </si>
  <si>
    <t>05</t>
  </si>
  <si>
    <t>06</t>
  </si>
  <si>
    <t>07</t>
  </si>
  <si>
    <t>08</t>
  </si>
  <si>
    <t>09</t>
  </si>
  <si>
    <t>00240</t>
    <phoneticPr fontId="1"/>
  </si>
  <si>
    <t>00540</t>
    <phoneticPr fontId="1"/>
  </si>
  <si>
    <t>01040</t>
    <phoneticPr fontId="1"/>
  </si>
  <si>
    <t>07140</t>
    <phoneticPr fontId="1"/>
  </si>
  <si>
    <t>07340</t>
    <phoneticPr fontId="1"/>
  </si>
  <si>
    <t>00840</t>
    <phoneticPr fontId="1"/>
  </si>
  <si>
    <t>08340</t>
    <phoneticPr fontId="1"/>
  </si>
  <si>
    <t>08540</t>
    <phoneticPr fontId="1"/>
  </si>
  <si>
    <t>mj 3000m</t>
    <phoneticPr fontId="1"/>
  </si>
  <si>
    <t>種目番号</t>
    <rPh sb="0" eb="2">
      <t>シュモク</t>
    </rPh>
    <rPh sb="2" eb="4">
      <t>バンゴウ</t>
    </rPh>
    <phoneticPr fontId="1"/>
  </si>
  <si>
    <t>m 100m</t>
    <phoneticPr fontId="1"/>
  </si>
  <si>
    <t>m 400m</t>
    <phoneticPr fontId="1"/>
  </si>
  <si>
    <t>m 1500m</t>
    <phoneticPr fontId="1"/>
  </si>
  <si>
    <t>m 5000m</t>
    <phoneticPr fontId="1"/>
  </si>
  <si>
    <t>m HJ</t>
    <phoneticPr fontId="1"/>
  </si>
  <si>
    <t>m LJ</t>
    <phoneticPr fontId="1"/>
  </si>
  <si>
    <t>m SP</t>
    <phoneticPr fontId="1"/>
  </si>
  <si>
    <t>mh SP</t>
    <phoneticPr fontId="1"/>
  </si>
  <si>
    <t>m DT</t>
    <phoneticPr fontId="1"/>
  </si>
  <si>
    <t>mh DT</t>
    <phoneticPr fontId="1"/>
  </si>
  <si>
    <t>m JT</t>
    <phoneticPr fontId="1"/>
  </si>
  <si>
    <t>w 100m</t>
    <phoneticPr fontId="1"/>
  </si>
  <si>
    <t>w 400m</t>
    <phoneticPr fontId="1"/>
  </si>
  <si>
    <t>w 1500m</t>
    <phoneticPr fontId="1"/>
  </si>
  <si>
    <t>w HJ</t>
    <phoneticPr fontId="1"/>
  </si>
  <si>
    <t>w LJ</t>
    <phoneticPr fontId="1"/>
  </si>
  <si>
    <t>w SP</t>
    <phoneticPr fontId="1"/>
  </si>
  <si>
    <t>w DT</t>
    <phoneticPr fontId="1"/>
  </si>
  <si>
    <t>w JT</t>
    <phoneticPr fontId="1"/>
  </si>
  <si>
    <t>mj 100m</t>
    <phoneticPr fontId="1"/>
  </si>
  <si>
    <t>mj 400m</t>
    <phoneticPr fontId="1"/>
  </si>
  <si>
    <t>mj HJ</t>
    <phoneticPr fontId="1"/>
  </si>
  <si>
    <t>mj LJ</t>
    <phoneticPr fontId="1"/>
  </si>
  <si>
    <t>mj SP</t>
    <phoneticPr fontId="1"/>
  </si>
  <si>
    <t>wj 100m</t>
    <phoneticPr fontId="1"/>
  </si>
  <si>
    <t>wj 400m</t>
    <phoneticPr fontId="1"/>
  </si>
  <si>
    <t>wj 1500m</t>
    <phoneticPr fontId="1"/>
  </si>
  <si>
    <t>wj HJ</t>
    <phoneticPr fontId="1"/>
  </si>
  <si>
    <t>wj LJ</t>
    <phoneticPr fontId="1"/>
  </si>
  <si>
    <t>wj SP</t>
    <phoneticPr fontId="1"/>
  </si>
  <si>
    <t>北海道</t>
  </si>
  <si>
    <t>神奈川</t>
  </si>
  <si>
    <t>和歌山</t>
  </si>
  <si>
    <t>鹿児島</t>
  </si>
  <si>
    <t>01</t>
    <phoneticPr fontId="7"/>
  </si>
  <si>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</si>
  <si>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</si>
  <si>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</si>
  <si>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</si>
  <si>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</si>
  <si>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</si>
  <si>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</si>
  <si>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</si>
  <si>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</si>
  <si>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</si>
  <si>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</si>
  <si>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</si>
  <si>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</si>
  <si>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</si>
  <si>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</si>
  <si>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</si>
  <si>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</si>
  <si>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</si>
  <si>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</si>
  <si>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</si>
  <si>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</si>
  <si>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</si>
  <si>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</si>
  <si>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</si>
  <si>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</si>
  <si>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</si>
  <si>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</si>
  <si>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</si>
  <si>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</si>
  <si>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</si>
  <si>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</si>
  <si>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</si>
  <si>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</si>
  <si>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</si>
  <si>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</si>
  <si>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</si>
  <si>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</si>
  <si>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</si>
  <si>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</si>
  <si>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</si>
  <si>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</si>
  <si>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</si>
  <si>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</si>
  <si>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</si>
  <si>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</si>
  <si>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060050</t>
  </si>
  <si>
    <t>060051</t>
  </si>
  <si>
    <t>釧路公立大</t>
  </si>
  <si>
    <t>仙台大</t>
  </si>
  <si>
    <t>東北大</t>
  </si>
  <si>
    <t>秋田大</t>
  </si>
  <si>
    <t>東北公益大</t>
  </si>
  <si>
    <t>米沢栄養大</t>
  </si>
  <si>
    <t>米沢女短大</t>
  </si>
  <si>
    <t>福島大</t>
  </si>
  <si>
    <t>茨城大</t>
  </si>
  <si>
    <t>筑波大</t>
  </si>
  <si>
    <t>流通経済大</t>
  </si>
  <si>
    <t>高崎経済大</t>
  </si>
  <si>
    <t>城西大</t>
  </si>
  <si>
    <t>駿河台大</t>
  </si>
  <si>
    <t>大東文化大</t>
  </si>
  <si>
    <t>東京国際大</t>
  </si>
  <si>
    <t>東洋大</t>
  </si>
  <si>
    <t>平成国際大</t>
  </si>
  <si>
    <t>武蔵野学院大</t>
  </si>
  <si>
    <t>早稲田大</t>
  </si>
  <si>
    <t>国際武道大</t>
  </si>
  <si>
    <t>順天堂大</t>
  </si>
  <si>
    <t>千葉大</t>
  </si>
  <si>
    <t>中央学院大</t>
  </si>
  <si>
    <t>青山学院大</t>
  </si>
  <si>
    <t>亜細亜大</t>
  </si>
  <si>
    <t>桜美林大</t>
  </si>
  <si>
    <t>國學院大</t>
  </si>
  <si>
    <t>国士舘大</t>
  </si>
  <si>
    <t>創価大</t>
  </si>
  <si>
    <t>拓殖大</t>
  </si>
  <si>
    <t>玉川大</t>
  </si>
  <si>
    <t>中央大</t>
  </si>
  <si>
    <t>帝京大</t>
  </si>
  <si>
    <t>東京外国語大</t>
  </si>
  <si>
    <t>東京学芸大</t>
  </si>
  <si>
    <t>東京経済大</t>
  </si>
  <si>
    <t>東京女子体育大</t>
  </si>
  <si>
    <t>東京大</t>
  </si>
  <si>
    <t>東京農業大</t>
  </si>
  <si>
    <t>東京薬科大</t>
  </si>
  <si>
    <t>日本大</t>
  </si>
  <si>
    <t>一橋大</t>
  </si>
  <si>
    <t>法政大</t>
  </si>
  <si>
    <t>明治大</t>
  </si>
  <si>
    <t>立教大</t>
  </si>
  <si>
    <t>松蔭大</t>
  </si>
  <si>
    <t>東海大</t>
  </si>
  <si>
    <t>日本体育大</t>
  </si>
  <si>
    <t>横浜国立大</t>
  </si>
  <si>
    <t>上越教育大</t>
  </si>
  <si>
    <t>新潟医療福祉大</t>
  </si>
  <si>
    <t>新潟大</t>
  </si>
  <si>
    <t>金沢工業大</t>
  </si>
  <si>
    <t>山梨学院大</t>
  </si>
  <si>
    <t>信州大</t>
  </si>
  <si>
    <t>中京大</t>
  </si>
  <si>
    <t>ﾄｳﾎｸﾀﾞｲｶﾞｸ</t>
  </si>
  <si>
    <t>ﾐﾔｷﾞｷｮｳｲｸﾀﾞｲｶﾞｸ</t>
  </si>
  <si>
    <t>ｱｷﾀﾀﾞｲｶﾞｸ</t>
  </si>
  <si>
    <t>ﾌｸｼﾏﾀﾞｲｶﾞｸ</t>
  </si>
  <si>
    <t>ｲﾊﾞﾗｷﾀﾞｲｶﾞｸ</t>
  </si>
  <si>
    <t>ﾂｸﾊﾞﾀﾞｲｶﾞｸ</t>
  </si>
  <si>
    <t>ﾁﾊﾞﾀﾞｲｶﾞｸ</t>
  </si>
  <si>
    <t>ﾄｳｷｮｳﾀﾞｲｶﾞｸ</t>
  </si>
  <si>
    <t>ﾄｳｷｮｳｶﾞｲｺｸｺﾞﾀﾞｲｶﾞｸ</t>
  </si>
  <si>
    <t>ﾄｳｷｮｳｶﾞｸｹﾞｲﾀﾞｲｶﾞｸ</t>
  </si>
  <si>
    <t>ﾋﾄﾂﾊﾞｼﾀﾞｲｶﾞｸ</t>
  </si>
  <si>
    <t>ﾖｺﾊﾏｺｸﾘﾂﾀﾞｲｶﾞｸ</t>
  </si>
  <si>
    <t>ﾆｲｶﾞﾀﾀﾞｲｶﾞｸ</t>
  </si>
  <si>
    <t>ｼﾝｼｭｳﾀﾞｲｶﾞｸ</t>
  </si>
  <si>
    <t>ｼﾞｮｳｴﾂｷｮｳｲｸﾀﾞｲｶﾞｸ</t>
  </si>
  <si>
    <t>ﾀｶｻｷｹｲｻﾞｲﾀﾞｲｶﾞｸ</t>
  </si>
  <si>
    <t>ｸｼﾛｺｳﾘﾂﾀﾞｲｶﾞｸ</t>
  </si>
  <si>
    <t>ｾﾝﾀﾞｲﾀﾞｲｶﾞｸ</t>
  </si>
  <si>
    <t>ﾄｳﾎｸｶﾞｸｲﾝﾀﾞｲｶﾞｸ</t>
  </si>
  <si>
    <t>ﾄｳﾎｸﾌｸｼﾀﾞｲｶﾞｸ</t>
  </si>
  <si>
    <t>ﾘｭｳﾂｳｹｲｻﾞｲﾀﾞｲｶﾞｸ</t>
  </si>
  <si>
    <t>ﾄｳｷｮｳｺｸｻｲﾀﾞｲｶﾞｸ</t>
  </si>
  <si>
    <t>ｼﾞｮｳｻｲﾀﾞｲｶﾞｸ</t>
  </si>
  <si>
    <t>ﾁｭｳｵｳｶﾞｸｲﾝﾀﾞｲｶﾞｸ</t>
  </si>
  <si>
    <t>ｱｵﾔﾏｶﾞｸｲﾝﾀﾞｲｶﾞｸ</t>
  </si>
  <si>
    <t>ｱｼﾞｱﾀﾞｲｶﾞｸ</t>
  </si>
  <si>
    <t>ｵｳﾋﾞﾘﾝﾀﾞｲｶﾞｸ</t>
  </si>
  <si>
    <t>ｺｸｶﾞｸｲﾝﾀﾞｲｶﾞｸ</t>
  </si>
  <si>
    <t>ｺｸｼｶﾝﾀﾞｲｶﾞｸ</t>
  </si>
  <si>
    <t>ｼﾞｭﾝﾃﾝﾄﾞｳﾀﾞｲｶﾞｸ</t>
  </si>
  <si>
    <t>ｿｳｶﾀﾞｲｶﾞｸ</t>
  </si>
  <si>
    <t>ﾀﾞｲﾄｳﾌﾞﾝｶﾀﾞｲｶﾞｸ</t>
  </si>
  <si>
    <t>ﾀｸｼｮｸﾀﾞｲｶﾞｸ</t>
  </si>
  <si>
    <t>ﾀﾏｶﾞﾜﾀﾞｲｶﾞｸ</t>
  </si>
  <si>
    <t>ﾁｭｳｵｳﾀﾞｲｶﾞｸ</t>
  </si>
  <si>
    <t>ﾃｲｷｮｳﾀﾞｲｶﾞｸ</t>
  </si>
  <si>
    <t>ﾄｳｶｲﾀﾞｲｶﾞｸ</t>
  </si>
  <si>
    <t>ﾄｳｷｮｳｹｲｻﾞｲﾀﾞｲｶﾞｸ</t>
  </si>
  <si>
    <t>ﾄｳｷｮｳｼﾞｮｼﾀｲｲｸﾀﾞｲｶﾞｸ</t>
  </si>
  <si>
    <t>ﾄｳｷｮｳﾉｳｷﾞｮｳﾀﾞｲｶﾞｸ</t>
  </si>
  <si>
    <t>ﾄｳｷｮｳﾔｯｶﾀﾞｲｶﾞｸ</t>
  </si>
  <si>
    <t>ﾄｳﾖｳﾀﾞｲｶﾞｸ</t>
  </si>
  <si>
    <t>ﾆﾎﾝﾀﾞｲｶﾞｸ</t>
  </si>
  <si>
    <t>ﾆｯﾎﾟﾝﾀｲｲｸﾀﾞｲｶﾞｸ</t>
  </si>
  <si>
    <t>ﾎｳｾｲﾀﾞｲｶﾞｸ</t>
  </si>
  <si>
    <t>ﾒｲｼﾞﾀﾞｲｶﾞｸ</t>
  </si>
  <si>
    <t>ﾘｯｷｮｳﾀﾞｲｶﾞｸ</t>
  </si>
  <si>
    <t>ﾜｾﾀﾞﾀﾞｲｶﾞｸ</t>
  </si>
  <si>
    <t>ｶﾅｻﾞﾜｺｳｷﾞｮｳﾀﾞｲｶﾞｸ</t>
  </si>
  <si>
    <t>ﾔﾏﾅｼｶﾞｸｲﾝﾀﾞｲｶﾞｸ</t>
  </si>
  <si>
    <t>ﾁｭｳｷｮｳﾀﾞｲｶﾞｸ</t>
  </si>
  <si>
    <t>ｺｸｻｲﾌﾞﾄﾞｳﾀﾞｲｶﾞｸ</t>
  </si>
  <si>
    <t>ﾊｸｵｳﾀﾞｲｶﾞｸ</t>
  </si>
  <si>
    <t>ｽﾙｶﾞﾀﾞｲﾀﾞｲｶﾞｸ</t>
  </si>
  <si>
    <t>ﾍｲｾｲｺｸｻｲﾀﾞｲｶﾞｸ</t>
  </si>
  <si>
    <t>ｼｮｳｲﾝﾀﾞｲｶﾞｸ</t>
  </si>
  <si>
    <t>ﾆｲｶﾞﾀｲﾘｮｳﾌｸｼﾀﾞｲｶﾞｸ</t>
  </si>
  <si>
    <t>ﾑｻｼﾉｶﾞｸｲﾝﾀﾞｲｶﾞｸ</t>
  </si>
  <si>
    <t>ﾔﾏｶﾞﾀｹﾝﾘﾂﾖﾈｻﾞﾜｴｲﾖｳﾀﾞｲｶﾞｸ</t>
  </si>
  <si>
    <t>神室高真室川</t>
    <rPh sb="0" eb="2">
      <t>カムロ</t>
    </rPh>
    <rPh sb="2" eb="3">
      <t>コウ</t>
    </rPh>
    <phoneticPr fontId="1"/>
  </si>
  <si>
    <t>金井中</t>
  </si>
  <si>
    <t>高楯中</t>
  </si>
  <si>
    <t>山寺中</t>
  </si>
  <si>
    <t>蔵王一中</t>
  </si>
  <si>
    <t>蔵王二中</t>
  </si>
  <si>
    <t>陵東中</t>
  </si>
  <si>
    <t>陵南中</t>
  </si>
  <si>
    <t>陵西中</t>
  </si>
  <si>
    <t>楯岡中</t>
  </si>
  <si>
    <t>葉山中</t>
  </si>
  <si>
    <t>大富中</t>
  </si>
  <si>
    <t>神町中</t>
  </si>
  <si>
    <t>明倫中</t>
    <rPh sb="0" eb="2">
      <t>メイリン</t>
    </rPh>
    <phoneticPr fontId="2"/>
  </si>
  <si>
    <t>豊浦中</t>
  </si>
  <si>
    <t>藤島中</t>
  </si>
  <si>
    <t>羽黒中</t>
  </si>
  <si>
    <t>櫛引中</t>
  </si>
  <si>
    <t>温海中</t>
  </si>
  <si>
    <t>立川中</t>
  </si>
  <si>
    <t>余目中</t>
  </si>
  <si>
    <t>米沢七中</t>
    <rPh sb="0" eb="2">
      <t>ヨネザワ</t>
    </rPh>
    <rPh sb="2" eb="3">
      <t>ナナ</t>
    </rPh>
    <rPh sb="3" eb="4">
      <t>チュウ</t>
    </rPh>
    <phoneticPr fontId="2"/>
  </si>
  <si>
    <t>065290</t>
  </si>
  <si>
    <t>065291</t>
  </si>
  <si>
    <t>065292</t>
  </si>
  <si>
    <t>065293</t>
  </si>
  <si>
    <t>065294</t>
  </si>
  <si>
    <t>065295</t>
  </si>
  <si>
    <t>065296</t>
  </si>
  <si>
    <t>065297</t>
  </si>
  <si>
    <t>065298</t>
  </si>
  <si>
    <t>065299</t>
  </si>
  <si>
    <t>065300</t>
  </si>
  <si>
    <t>男子 一般高校 4×100mR</t>
    <rPh sb="0" eb="2">
      <t>ダンシ</t>
    </rPh>
    <rPh sb="3" eb="5">
      <t>イッパン</t>
    </rPh>
    <rPh sb="5" eb="7">
      <t>コウコウ</t>
    </rPh>
    <phoneticPr fontId="1"/>
  </si>
  <si>
    <t>男子 一般高校 4×400mR</t>
    <rPh sb="0" eb="2">
      <t>ダンシ</t>
    </rPh>
    <rPh sb="3" eb="5">
      <t>イッパン</t>
    </rPh>
    <rPh sb="5" eb="7">
      <t>コウコウ</t>
    </rPh>
    <phoneticPr fontId="1"/>
  </si>
  <si>
    <t>m 400mR</t>
    <phoneticPr fontId="1"/>
  </si>
  <si>
    <t>m 1600mR</t>
    <phoneticPr fontId="1"/>
  </si>
  <si>
    <t>60110</t>
    <phoneticPr fontId="1"/>
  </si>
  <si>
    <t>60310</t>
    <phoneticPr fontId="1"/>
  </si>
  <si>
    <t>女子 一般高校 4×100mR</t>
    <rPh sb="0" eb="2">
      <t>ジョシ</t>
    </rPh>
    <rPh sb="3" eb="5">
      <t>イッパン</t>
    </rPh>
    <rPh sb="5" eb="7">
      <t>コウコウ</t>
    </rPh>
    <phoneticPr fontId="1"/>
  </si>
  <si>
    <t>w 400mR</t>
    <phoneticPr fontId="1"/>
  </si>
  <si>
    <t>男子 中学 4×100mR</t>
    <rPh sb="0" eb="2">
      <t>ダンシ</t>
    </rPh>
    <rPh sb="3" eb="5">
      <t>チュウガク</t>
    </rPh>
    <phoneticPr fontId="1"/>
  </si>
  <si>
    <t>mj 400mR</t>
    <phoneticPr fontId="1"/>
  </si>
  <si>
    <t>60140</t>
    <phoneticPr fontId="1"/>
  </si>
  <si>
    <t>女子 中学 4×100mR</t>
    <rPh sb="0" eb="2">
      <t>ジョシ</t>
    </rPh>
    <rPh sb="3" eb="5">
      <t>チュウガク</t>
    </rPh>
    <phoneticPr fontId="1"/>
  </si>
  <si>
    <t>wj 400mR</t>
    <phoneticPr fontId="1"/>
  </si>
  <si>
    <t>健康証明書・出場認知書</t>
    <rPh sb="0" eb="2">
      <t>ケンコウ</t>
    </rPh>
    <rPh sb="2" eb="4">
      <t>ショウメイ</t>
    </rPh>
    <rPh sb="4" eb="5">
      <t>ショ</t>
    </rPh>
    <rPh sb="6" eb="8">
      <t>シュツジョウ</t>
    </rPh>
    <rPh sb="8" eb="10">
      <t>ニンチ</t>
    </rPh>
    <rPh sb="10" eb="11">
      <t>ショ</t>
    </rPh>
    <phoneticPr fontId="1"/>
  </si>
  <si>
    <t>種目（リレー種目）</t>
    <rPh sb="0" eb="1">
      <t>タネ</t>
    </rPh>
    <rPh sb="1" eb="2">
      <t>メ</t>
    </rPh>
    <rPh sb="6" eb="8">
      <t>シュモク</t>
    </rPh>
    <rPh sb="7" eb="8">
      <t>ジンシュ</t>
    </rPh>
    <phoneticPr fontId="1"/>
  </si>
  <si>
    <t>チーム名</t>
    <rPh sb="3" eb="4">
      <t>メイ</t>
    </rPh>
    <phoneticPr fontId="8"/>
  </si>
  <si>
    <t>Ａ</t>
    <phoneticPr fontId="8"/>
  </si>
  <si>
    <t>Ｂ</t>
    <phoneticPr fontId="8"/>
  </si>
  <si>
    <t>Ｃ</t>
    <phoneticPr fontId="8"/>
  </si>
  <si>
    <t>Ｄ</t>
    <phoneticPr fontId="8"/>
  </si>
  <si>
    <t>Ｅ</t>
    <phoneticPr fontId="8"/>
  </si>
  <si>
    <t>メンバー</t>
    <phoneticPr fontId="8"/>
  </si>
  <si>
    <t>氏名(漢字・ほか)</t>
    <rPh sb="0" eb="2">
      <t>シメイ</t>
    </rPh>
    <rPh sb="3" eb="5">
      <t>カンジ</t>
    </rPh>
    <phoneticPr fontId="1"/>
  </si>
  <si>
    <t>氏名(ﾌﾘｶﾞﾅ)</t>
    <rPh sb="0" eb="2">
      <t>シメイ</t>
    </rPh>
    <phoneticPr fontId="1"/>
  </si>
  <si>
    <t>所属電話番号</t>
    <phoneticPr fontId="8"/>
  </si>
  <si>
    <t>問合先電話番号
(携帯電話等)</t>
    <rPh sb="9" eb="11">
      <t>ケイタイ</t>
    </rPh>
    <rPh sb="11" eb="13">
      <t>デンワ</t>
    </rPh>
    <rPh sb="13" eb="14">
      <t>トウ</t>
    </rPh>
    <phoneticPr fontId="8"/>
  </si>
  <si>
    <t>印</t>
    <rPh sb="0" eb="1">
      <t>イン</t>
    </rPh>
    <phoneticPr fontId="8"/>
  </si>
  <si>
    <t>校長</t>
    <rPh sb="0" eb="2">
      <t>コウチョウ</t>
    </rPh>
    <phoneticPr fontId="8"/>
  </si>
  <si>
    <t>DB</t>
  </si>
  <si>
    <t>M1</t>
    <phoneticPr fontId="1"/>
  </si>
  <si>
    <t>M2</t>
    <phoneticPr fontId="1"/>
  </si>
  <si>
    <t>所属</t>
    <rPh sb="0" eb="2">
      <t>ショゾク</t>
    </rPh>
    <phoneticPr fontId="1"/>
  </si>
  <si>
    <t>所属</t>
    <rPh sb="0" eb="2">
      <t>ショゾク</t>
    </rPh>
    <phoneticPr fontId="8"/>
  </si>
  <si>
    <t>氏名加工</t>
    <rPh sb="0" eb="2">
      <t>シメイ</t>
    </rPh>
    <rPh sb="2" eb="4">
      <t>カコウ</t>
    </rPh>
    <phoneticPr fontId="1"/>
  </si>
  <si>
    <t>氏名加工</t>
    <rPh sb="0" eb="2">
      <t>シメイ</t>
    </rPh>
    <rPh sb="2" eb="4">
      <t>カコウ</t>
    </rPh>
    <phoneticPr fontId="8"/>
  </si>
  <si>
    <t>参　加　料　納　入　書</t>
  </si>
  <si>
    <t>参加料</t>
  </si>
  <si>
    <t>個人種目</t>
  </si>
  <si>
    <t>円</t>
  </si>
  <si>
    <t>×</t>
  </si>
  <si>
    <t>種目</t>
  </si>
  <si>
    <t>リレー</t>
  </si>
  <si>
    <t>合計</t>
  </si>
  <si>
    <t>を送金いたします。</t>
  </si>
  <si>
    <t>送金者</t>
  </si>
  <si>
    <t>所属名（学校名）</t>
  </si>
  <si>
    <t>受取人</t>
  </si>
  <si>
    <t>参　加　料　受　領　書</t>
  </si>
  <si>
    <t>様</t>
  </si>
  <si>
    <t>申込責任者名　　</t>
  </si>
  <si>
    <t>金</t>
    <rPh sb="0" eb="1">
      <t>キン</t>
    </rPh>
    <phoneticPr fontId="1"/>
  </si>
  <si>
    <t>円也</t>
    <phoneticPr fontId="1"/>
  </si>
  <si>
    <t>参加料として、上記金額を受領いたしました。</t>
  </si>
  <si>
    <t>印</t>
  </si>
  <si>
    <t>SX</t>
    <phoneticPr fontId="1"/>
  </si>
  <si>
    <t>SX</t>
    <phoneticPr fontId="8"/>
  </si>
  <si>
    <t>TM</t>
    <phoneticPr fontId="1"/>
  </si>
  <si>
    <t>S1</t>
    <phoneticPr fontId="1"/>
  </si>
  <si>
    <t>S2</t>
    <phoneticPr fontId="1"/>
  </si>
  <si>
    <t>S3</t>
    <phoneticPr fontId="1"/>
  </si>
  <si>
    <t>S4</t>
    <phoneticPr fontId="1"/>
  </si>
  <si>
    <t>S5</t>
    <phoneticPr fontId="1"/>
  </si>
  <si>
    <t>S6</t>
    <phoneticPr fontId="1"/>
  </si>
  <si>
    <t>ﾔﾏｶﾞﾀｼﾘｸｼﾞｮｳｷｮｳｷﾞｷｮｳｶｲ</t>
  </si>
  <si>
    <t>スポーツ山形21</t>
  </si>
  <si>
    <t>山形ＴＦＣ</t>
  </si>
  <si>
    <t>村山ＡＣ</t>
  </si>
  <si>
    <t>ＪＡやまがた</t>
  </si>
  <si>
    <t>ＫＡＣ</t>
  </si>
  <si>
    <t>庄内ＡＣ</t>
  </si>
  <si>
    <t>ＳＭＡＣ</t>
  </si>
  <si>
    <t>ＮＤソフト</t>
  </si>
  <si>
    <t>ｴﾇﾃﾞｰｿﾌﾄｳｴｱ</t>
  </si>
  <si>
    <t>ﾔﾏｶﾞﾀﾐｰﾄﾗﾝﾄﾞ</t>
  </si>
  <si>
    <t>Y-ACTION.TC</t>
  </si>
  <si>
    <t>ﾜｲｱｸｼｮﾝﾄﾗｯｸｸﾗﾌﾞ</t>
  </si>
  <si>
    <t>060052</t>
  </si>
  <si>
    <t>063108</t>
  </si>
  <si>
    <t>谷地高</t>
  </si>
  <si>
    <t>ﾄｳｵｳｶﾞｯｶﾝｺｳｺｳ</t>
  </si>
  <si>
    <t>063119</t>
  </si>
  <si>
    <t>ｼﾝｼﾞｮｳｶﾑﾛｻﾝｷﾞｮｳｺｳｺｳﾏﾑﾛｶﾞﾜｺｳ</t>
  </si>
  <si>
    <t>063134</t>
  </si>
  <si>
    <t>063142</t>
  </si>
  <si>
    <t>ﾔﾏｶﾞﾀﾛｳｶﾞｯｺｳ</t>
  </si>
  <si>
    <t>霞城ⅠⅡⅢ</t>
  </si>
  <si>
    <t>ｻｶﾀﾆｼｺｳｺｳﾃｲｼﾞｾｲ</t>
  </si>
  <si>
    <t>ﾔﾏｶﾞﾀｼﾘﾂﾀﾞｲﾊﾁﾁｭｳｶﾞｯｺｳ</t>
  </si>
  <si>
    <t>ﾔﾏｶﾞﾀｹﾝﾘﾂﾔﾏｶﾞﾀﾛｳｶﾞｯｺｳ</t>
  </si>
  <si>
    <t>宮川中</t>
  </si>
  <si>
    <t>ﾃﾝﾄﾞｳｼﾘﾂﾀﾞｲｲﾁﾁｭｳｶﾞｯｺｳ</t>
  </si>
  <si>
    <t>ﾔﾏﾉﾍﾞﾁｮｳﾘﾂｻｸﾔｻﾞﾜﾁｭｳｶﾞｯｺｳ</t>
  </si>
  <si>
    <t>ｱｻﾋﾁｮｳﾘﾂｱｻﾋﾁｭｳｶﾞｯｺｳ</t>
  </si>
  <si>
    <t>東根二中</t>
  </si>
  <si>
    <t>ﾋｶﾞｼﾈｼﾘﾂﾀﾞｲｻﾝﾁｭｳｶﾞｯｺｳ</t>
  </si>
  <si>
    <t>福原中</t>
  </si>
  <si>
    <t>玉野中</t>
  </si>
  <si>
    <t>ｼﾝｼﾞｮｳｼﾘﾂﾆｯｼﾝﾁｭｳｶﾞｯｺｳ</t>
  </si>
  <si>
    <t>ｼﾝｼﾞｮｳｼﾘﾂﾊｷﾞﾉｶﾞｸｴﾝ</t>
  </si>
  <si>
    <t>ｼﾝｼﾞｮｳｼﾘﾂﾔﾑｷﾁｭｳｶﾞｯｺｳ</t>
  </si>
  <si>
    <t>ｶﾈﾔﾏﾁｮｳﾘﾂｶﾈﾔﾏﾁｭｳｶﾞｯｺｳ</t>
  </si>
  <si>
    <t>ｵｵｸﾗｿﾝﾘﾂｵｵｸﾗﾁｭｳｶﾞｯｺｳ</t>
  </si>
  <si>
    <t>ｻｹｶﾜｿﾝﾘﾂｻｹｶﾜﾁｭｳｶﾞｯｺｳ</t>
  </si>
  <si>
    <t>ﾄｻﾞﾜｿﾝﾘﾂﾄｻﾞﾜﾁｭｳｶﾞｯｺｳ</t>
  </si>
  <si>
    <t>ﾖﾈｻﾞﾜｼﾘﾂﾀﾞｲｼﾁﾁｭｳｶﾞｯｺｳ</t>
  </si>
  <si>
    <t>南原中</t>
  </si>
  <si>
    <t>赤湯中</t>
  </si>
  <si>
    <t>宮内中</t>
  </si>
  <si>
    <t>ﾅﾝﾖｳｼﾘﾂｵｷｺﾞｳﾁｭｳｶﾞｯｺｳ</t>
  </si>
  <si>
    <t>高畠中</t>
  </si>
  <si>
    <t>ﾀｶﾊﾀﾁｮｳﾘﾂﾀｶﾊﾀﾁｭｳｶﾞｯｺｳ</t>
  </si>
  <si>
    <t>叶水中</t>
  </si>
  <si>
    <t>白鷹中</t>
  </si>
  <si>
    <t>ｼﾗﾀｶﾁｮｳﾘﾂｼﾗﾀｶﾁｭｳｶﾞｯｺｳ</t>
  </si>
  <si>
    <t>飛島中</t>
  </si>
  <si>
    <t>鳥海八幡中</t>
  </si>
  <si>
    <t>東部中</t>
  </si>
  <si>
    <t>山形酒田特支中</t>
  </si>
  <si>
    <t>東京農工大</t>
  </si>
  <si>
    <t>ﾄｳｷｮｳﾉｳｺｳﾀﾞｲｶﾞｸ</t>
  </si>
  <si>
    <t>上武大</t>
  </si>
  <si>
    <t>ｼﾞｮｳﾌﾞﾀﾞｲｶﾞｸ</t>
  </si>
  <si>
    <t>明治薬科大</t>
  </si>
  <si>
    <t>ﾒｲｼﾞﾔｯｶﾀﾞｲｶﾞｸ</t>
  </si>
  <si>
    <t>岐阜経済大</t>
  </si>
  <si>
    <t>ｷﾞﾌｹｲｻﾞｲﾀﾞｲｶﾞｸ</t>
  </si>
  <si>
    <t>大阪芸術大</t>
  </si>
  <si>
    <t>ｵｵｻｶｹﾞｲｼﾞｭﾂﾀﾞｲｶﾞｸ</t>
  </si>
  <si>
    <t>日本薬科大</t>
  </si>
  <si>
    <t>ﾆﾎﾝﾔｯｶﾀﾞｲｶﾞｸ</t>
  </si>
  <si>
    <t>男</t>
    <rPh sb="0" eb="1">
      <t>オトコ</t>
    </rPh>
    <phoneticPr fontId="17"/>
  </si>
  <si>
    <t>女</t>
    <rPh sb="0" eb="1">
      <t>オンナ</t>
    </rPh>
    <phoneticPr fontId="17"/>
  </si>
  <si>
    <t>D1</t>
    <phoneticPr fontId="1"/>
  </si>
  <si>
    <t>D2</t>
    <phoneticPr fontId="1"/>
  </si>
  <si>
    <t>D3</t>
    <phoneticPr fontId="1"/>
  </si>
  <si>
    <t>H1</t>
    <phoneticPr fontId="1"/>
  </si>
  <si>
    <t>J1</t>
    <phoneticPr fontId="1"/>
  </si>
  <si>
    <t>J2</t>
    <phoneticPr fontId="1"/>
  </si>
  <si>
    <t>J3</t>
    <phoneticPr fontId="1"/>
  </si>
  <si>
    <t>H2</t>
    <phoneticPr fontId="1"/>
  </si>
  <si>
    <t>H3</t>
    <phoneticPr fontId="1"/>
  </si>
  <si>
    <t>申込責任者</t>
    <rPh sb="0" eb="2">
      <t>モウシコ</t>
    </rPh>
    <rPh sb="2" eb="5">
      <t>セキニンシャ</t>
    </rPh>
    <phoneticPr fontId="1"/>
  </si>
  <si>
    <t>連絡用
e-mailアドレス</t>
    <phoneticPr fontId="1"/>
  </si>
  <si>
    <t>申込責任者名</t>
    <rPh sb="0" eb="2">
      <t>モウシコ</t>
    </rPh>
    <rPh sb="2" eb="5">
      <t>セキニンシャ</t>
    </rPh>
    <rPh sb="5" eb="6">
      <t>メイ</t>
    </rPh>
    <phoneticPr fontId="10"/>
  </si>
  <si>
    <t>山形ﾐｰﾄﾗﾝﾄﾞ</t>
    <rPh sb="0" eb="2">
      <t>ヤマガタ</t>
    </rPh>
    <phoneticPr fontId="1"/>
  </si>
  <si>
    <t>東桜学館高</t>
    <rPh sb="0" eb="2">
      <t>ヒガシサクラ</t>
    </rPh>
    <rPh sb="2" eb="4">
      <t>ガッカン</t>
    </rPh>
    <rPh sb="4" eb="5">
      <t>ダカ</t>
    </rPh>
    <phoneticPr fontId="1"/>
  </si>
  <si>
    <t>山形八中</t>
    <rPh sb="0" eb="2">
      <t>ヤマガタ</t>
    </rPh>
    <rPh sb="2" eb="3">
      <t>ハチ</t>
    </rPh>
    <rPh sb="3" eb="4">
      <t>チュウ</t>
    </rPh>
    <phoneticPr fontId="1"/>
  </si>
  <si>
    <t>天童一中</t>
    <rPh sb="2" eb="3">
      <t>イチ</t>
    </rPh>
    <phoneticPr fontId="1"/>
  </si>
  <si>
    <t>作谷沢中</t>
    <rPh sb="0" eb="1">
      <t>サク</t>
    </rPh>
    <rPh sb="1" eb="2">
      <t>タニ</t>
    </rPh>
    <rPh sb="2" eb="3">
      <t>サワ</t>
    </rPh>
    <rPh sb="3" eb="4">
      <t>チュウ</t>
    </rPh>
    <phoneticPr fontId="1"/>
  </si>
  <si>
    <t>町立朝日中</t>
    <rPh sb="0" eb="2">
      <t>チョウリツ</t>
    </rPh>
    <rPh sb="2" eb="4">
      <t>アサヒ</t>
    </rPh>
    <rPh sb="4" eb="5">
      <t>チュウ</t>
    </rPh>
    <phoneticPr fontId="1"/>
  </si>
  <si>
    <t>東根三中</t>
    <rPh sb="0" eb="2">
      <t>ヒガシネ</t>
    </rPh>
    <rPh sb="2" eb="3">
      <t>サン</t>
    </rPh>
    <rPh sb="3" eb="4">
      <t>チュウ</t>
    </rPh>
    <phoneticPr fontId="1"/>
  </si>
  <si>
    <t>東桜学館中</t>
    <rPh sb="0" eb="4">
      <t>トウオウ</t>
    </rPh>
    <rPh sb="4" eb="5">
      <t>チュウ</t>
    </rPh>
    <phoneticPr fontId="1"/>
  </si>
  <si>
    <t>ﾄｳｵｳｶﾞｯｶﾝﾁｭｳｶﾞｯｺｳ</t>
    <phoneticPr fontId="1"/>
  </si>
  <si>
    <t>日新中</t>
    <rPh sb="2" eb="3">
      <t>チュウ</t>
    </rPh>
    <phoneticPr fontId="1"/>
  </si>
  <si>
    <t>萩野学園</t>
    <rPh sb="2" eb="4">
      <t>ガクエン</t>
    </rPh>
    <phoneticPr fontId="1"/>
  </si>
  <si>
    <t>八向中</t>
    <rPh sb="2" eb="3">
      <t>チュウ</t>
    </rPh>
    <phoneticPr fontId="1"/>
  </si>
  <si>
    <t>金山中</t>
    <rPh sb="0" eb="2">
      <t>カネヤマ</t>
    </rPh>
    <rPh sb="2" eb="3">
      <t>チュウ</t>
    </rPh>
    <phoneticPr fontId="1"/>
  </si>
  <si>
    <t>大蔵中</t>
    <rPh sb="0" eb="2">
      <t>オオクラ</t>
    </rPh>
    <rPh sb="2" eb="3">
      <t>チュウ</t>
    </rPh>
    <phoneticPr fontId="1"/>
  </si>
  <si>
    <t>鮭川中</t>
    <rPh sb="0" eb="1">
      <t>サケ</t>
    </rPh>
    <rPh sb="1" eb="2">
      <t>カワ</t>
    </rPh>
    <rPh sb="2" eb="3">
      <t>チュウ</t>
    </rPh>
    <phoneticPr fontId="1"/>
  </si>
  <si>
    <t>戸沢中</t>
    <rPh sb="0" eb="2">
      <t>トザワ</t>
    </rPh>
    <rPh sb="2" eb="3">
      <t>チュウ</t>
    </rPh>
    <phoneticPr fontId="1"/>
  </si>
  <si>
    <t>沖郷中</t>
    <rPh sb="0" eb="1">
      <t>オキ</t>
    </rPh>
    <rPh sb="1" eb="2">
      <t>ゴウ</t>
    </rPh>
    <rPh sb="2" eb="3">
      <t>チュウ</t>
    </rPh>
    <phoneticPr fontId="1"/>
  </si>
  <si>
    <t>市立朝日中</t>
    <rPh sb="0" eb="2">
      <t>イチリツ</t>
    </rPh>
    <phoneticPr fontId="2"/>
  </si>
  <si>
    <t>065301</t>
  </si>
  <si>
    <t>北海道大</t>
  </si>
  <si>
    <t>ﾎｯｶｲﾄﾞｳﾀﾞｲｶﾞｸ</t>
    <phoneticPr fontId="2"/>
  </si>
  <si>
    <t>490001</t>
    <phoneticPr fontId="2"/>
  </si>
  <si>
    <t>岩手大</t>
    <rPh sb="0" eb="2">
      <t>イワテ</t>
    </rPh>
    <rPh sb="2" eb="3">
      <t>ダイ</t>
    </rPh>
    <phoneticPr fontId="2"/>
  </si>
  <si>
    <t>ｲﾜﾃﾀﾞｲｶﾞｸ</t>
    <phoneticPr fontId="2"/>
  </si>
  <si>
    <t>490009</t>
    <phoneticPr fontId="2"/>
  </si>
  <si>
    <t>490010</t>
    <phoneticPr fontId="2"/>
  </si>
  <si>
    <t>宮城教育大</t>
    <rPh sb="2" eb="4">
      <t>キョウイク</t>
    </rPh>
    <phoneticPr fontId="1"/>
  </si>
  <si>
    <t>490011</t>
    <phoneticPr fontId="2"/>
  </si>
  <si>
    <t>490012</t>
    <phoneticPr fontId="2"/>
  </si>
  <si>
    <t>490013</t>
    <phoneticPr fontId="2"/>
  </si>
  <si>
    <t>490014</t>
    <phoneticPr fontId="2"/>
  </si>
  <si>
    <t>490015</t>
    <phoneticPr fontId="2"/>
  </si>
  <si>
    <t>490016</t>
    <phoneticPr fontId="2"/>
  </si>
  <si>
    <t>埼玉大</t>
    <rPh sb="0" eb="2">
      <t>サイタマ</t>
    </rPh>
    <rPh sb="2" eb="3">
      <t>ダイ</t>
    </rPh>
    <phoneticPr fontId="2"/>
  </si>
  <si>
    <t>ｻｲﾀﾏﾀﾞｲｶﾞｸ</t>
    <phoneticPr fontId="2"/>
  </si>
  <si>
    <t>490019</t>
    <phoneticPr fontId="2"/>
  </si>
  <si>
    <t>490020</t>
    <phoneticPr fontId="2"/>
  </si>
  <si>
    <t>490021</t>
    <phoneticPr fontId="2"/>
  </si>
  <si>
    <t>490023</t>
    <phoneticPr fontId="2"/>
  </si>
  <si>
    <t>490024</t>
    <phoneticPr fontId="2"/>
  </si>
  <si>
    <t>490025</t>
    <phoneticPr fontId="2"/>
  </si>
  <si>
    <t>490033</t>
    <phoneticPr fontId="2"/>
  </si>
  <si>
    <t>490034</t>
    <phoneticPr fontId="2"/>
  </si>
  <si>
    <t>490035</t>
    <phoneticPr fontId="2"/>
  </si>
  <si>
    <t>490040</t>
    <phoneticPr fontId="2"/>
  </si>
  <si>
    <t>490089</t>
    <phoneticPr fontId="2"/>
  </si>
  <si>
    <t>491003</t>
    <phoneticPr fontId="2"/>
  </si>
  <si>
    <t>491038</t>
    <phoneticPr fontId="2"/>
  </si>
  <si>
    <t>492018</t>
    <phoneticPr fontId="2"/>
  </si>
  <si>
    <t>東北学院大</t>
    <rPh sb="2" eb="4">
      <t>ガクイン</t>
    </rPh>
    <rPh sb="4" eb="5">
      <t>ダイ</t>
    </rPh>
    <phoneticPr fontId="1"/>
  </si>
  <si>
    <t>492019</t>
    <phoneticPr fontId="2"/>
  </si>
  <si>
    <t>東北工業大</t>
    <rPh sb="0" eb="2">
      <t>トウホク</t>
    </rPh>
    <rPh sb="2" eb="4">
      <t>コウギョウ</t>
    </rPh>
    <rPh sb="4" eb="5">
      <t>ダイ</t>
    </rPh>
    <phoneticPr fontId="2"/>
  </si>
  <si>
    <t>ﾄｳﾎｸｺｳｷﾞｮｳﾀﾞｲｶﾞｸ</t>
    <phoneticPr fontId="2"/>
  </si>
  <si>
    <t>492020</t>
    <phoneticPr fontId="2"/>
  </si>
  <si>
    <t>東北福祉大</t>
    <rPh sb="2" eb="4">
      <t>フクシ</t>
    </rPh>
    <rPh sb="4" eb="5">
      <t>ダイ</t>
    </rPh>
    <phoneticPr fontId="1"/>
  </si>
  <si>
    <t>492021</t>
    <phoneticPr fontId="2"/>
  </si>
  <si>
    <t>492029</t>
    <phoneticPr fontId="2"/>
  </si>
  <si>
    <t>492033</t>
    <phoneticPr fontId="2"/>
  </si>
  <si>
    <t>492035</t>
    <phoneticPr fontId="2"/>
  </si>
  <si>
    <t>492037</t>
    <phoneticPr fontId="2"/>
  </si>
  <si>
    <t>千葉工業大</t>
    <rPh sb="0" eb="2">
      <t>チバ</t>
    </rPh>
    <rPh sb="2" eb="4">
      <t>コウギョウ</t>
    </rPh>
    <rPh sb="4" eb="5">
      <t>ダイ</t>
    </rPh>
    <phoneticPr fontId="2"/>
  </si>
  <si>
    <t>ﾁﾊﾞｺｳｷﾞｮｳﾀﾞｲｶﾞｸ</t>
    <phoneticPr fontId="2"/>
  </si>
  <si>
    <t>492045</t>
    <phoneticPr fontId="2"/>
  </si>
  <si>
    <t>492047</t>
    <phoneticPr fontId="2"/>
  </si>
  <si>
    <t>492051</t>
    <phoneticPr fontId="2"/>
  </si>
  <si>
    <t>492052</t>
    <phoneticPr fontId="2"/>
  </si>
  <si>
    <t>492055</t>
    <phoneticPr fontId="2"/>
  </si>
  <si>
    <t>慶應義塾大</t>
  </si>
  <si>
    <t>ｹｲｵｳｷﾞｼﾞｭｸﾀﾞｲｶﾞｸ</t>
    <phoneticPr fontId="2"/>
  </si>
  <si>
    <t>492062</t>
    <phoneticPr fontId="2"/>
  </si>
  <si>
    <t>492064</t>
    <phoneticPr fontId="2"/>
  </si>
  <si>
    <t>492066</t>
    <phoneticPr fontId="2"/>
  </si>
  <si>
    <t>492070</t>
    <phoneticPr fontId="2"/>
  </si>
  <si>
    <t>492085</t>
    <phoneticPr fontId="2"/>
  </si>
  <si>
    <t>492087</t>
    <phoneticPr fontId="2"/>
  </si>
  <si>
    <t>492089</t>
    <phoneticPr fontId="2"/>
  </si>
  <si>
    <t>492090</t>
    <phoneticPr fontId="2"/>
  </si>
  <si>
    <t>492092</t>
    <phoneticPr fontId="2"/>
  </si>
  <si>
    <t>492094</t>
    <phoneticPr fontId="2"/>
  </si>
  <si>
    <t>492095</t>
    <phoneticPr fontId="2"/>
  </si>
  <si>
    <t>492100</t>
    <phoneticPr fontId="2"/>
  </si>
  <si>
    <t>492105</t>
    <phoneticPr fontId="2"/>
  </si>
  <si>
    <t>492109</t>
    <phoneticPr fontId="2"/>
  </si>
  <si>
    <t>492110</t>
    <phoneticPr fontId="2"/>
  </si>
  <si>
    <t>492114</t>
    <phoneticPr fontId="2"/>
  </si>
  <si>
    <t>492116</t>
    <phoneticPr fontId="2"/>
  </si>
  <si>
    <t>日本女子体育大</t>
    <rPh sb="0" eb="2">
      <t>ニホン</t>
    </rPh>
    <rPh sb="2" eb="4">
      <t>ジョシ</t>
    </rPh>
    <rPh sb="4" eb="6">
      <t>タイイク</t>
    </rPh>
    <rPh sb="6" eb="7">
      <t>ダイ</t>
    </rPh>
    <phoneticPr fontId="2"/>
  </si>
  <si>
    <t>ﾆﾎﾝｼﾞｮｼﾀｲｲｸﾀﾞｲｶﾞｸ</t>
    <phoneticPr fontId="2"/>
  </si>
  <si>
    <t>492122</t>
    <phoneticPr fontId="2"/>
  </si>
  <si>
    <t>492123</t>
    <phoneticPr fontId="2"/>
  </si>
  <si>
    <t>492126</t>
    <phoneticPr fontId="2"/>
  </si>
  <si>
    <t>492133</t>
    <phoneticPr fontId="2"/>
  </si>
  <si>
    <t>492135</t>
    <phoneticPr fontId="2"/>
  </si>
  <si>
    <t>492137</t>
    <phoneticPr fontId="2"/>
  </si>
  <si>
    <t>492140</t>
    <phoneticPr fontId="2"/>
  </si>
  <si>
    <t>492156</t>
    <phoneticPr fontId="2"/>
  </si>
  <si>
    <t>492158</t>
    <phoneticPr fontId="2"/>
  </si>
  <si>
    <t>492161</t>
    <phoneticPr fontId="2"/>
  </si>
  <si>
    <t>492173</t>
    <phoneticPr fontId="2"/>
  </si>
  <si>
    <t>至学館大</t>
  </si>
  <si>
    <t>ｼｶﾞｯｶﾝﾀﾞｲｶﾞｸ</t>
    <phoneticPr fontId="2"/>
  </si>
  <si>
    <t>492174</t>
    <phoneticPr fontId="2"/>
  </si>
  <si>
    <t>492207</t>
    <phoneticPr fontId="2"/>
  </si>
  <si>
    <t>八戸学院大</t>
    <rPh sb="2" eb="4">
      <t>ガクイン</t>
    </rPh>
    <phoneticPr fontId="2"/>
  </si>
  <si>
    <t>ﾊﾁﾉﾍｶﾞｸｲﾝﾀﾞｲｶﾞｸ</t>
    <phoneticPr fontId="2"/>
  </si>
  <si>
    <t>492321</t>
    <phoneticPr fontId="2"/>
  </si>
  <si>
    <t>492330</t>
    <phoneticPr fontId="2"/>
  </si>
  <si>
    <t>白鴎大</t>
    <rPh sb="0" eb="2">
      <t>ハクオウ</t>
    </rPh>
    <rPh sb="2" eb="3">
      <t>ダイ</t>
    </rPh>
    <phoneticPr fontId="1"/>
  </si>
  <si>
    <t>492333</t>
    <phoneticPr fontId="2"/>
  </si>
  <si>
    <t>492337</t>
    <phoneticPr fontId="2"/>
  </si>
  <si>
    <t>帝京平成大</t>
    <rPh sb="0" eb="2">
      <t>テイキョウ</t>
    </rPh>
    <rPh sb="2" eb="4">
      <t>ヘイセイ</t>
    </rPh>
    <phoneticPr fontId="2"/>
  </si>
  <si>
    <t>ﾃｲｷｮｳﾍｲｾｲﾀﾞｲｶﾞｸ</t>
    <phoneticPr fontId="2"/>
  </si>
  <si>
    <t>492339</t>
    <phoneticPr fontId="2"/>
  </si>
  <si>
    <t>492420</t>
    <phoneticPr fontId="2"/>
  </si>
  <si>
    <t>東北文化学園大</t>
    <rPh sb="2" eb="4">
      <t>ブンカ</t>
    </rPh>
    <rPh sb="4" eb="6">
      <t>ガクエン</t>
    </rPh>
    <phoneticPr fontId="2"/>
  </si>
  <si>
    <t>ﾄｳﾎｸﾌﾞﾝｶｶﾞｸｴﾝﾀﾞｲｶﾞｸ</t>
    <phoneticPr fontId="2"/>
  </si>
  <si>
    <t>492448</t>
    <phoneticPr fontId="2"/>
  </si>
  <si>
    <t>492465</t>
    <phoneticPr fontId="2"/>
  </si>
  <si>
    <t>492489</t>
    <phoneticPr fontId="2"/>
  </si>
  <si>
    <t>492532</t>
    <phoneticPr fontId="2"/>
  </si>
  <si>
    <t>492607</t>
    <phoneticPr fontId="2"/>
  </si>
  <si>
    <t>492901</t>
    <phoneticPr fontId="2"/>
  </si>
  <si>
    <t>494005</t>
    <phoneticPr fontId="2"/>
  </si>
  <si>
    <t>494006</t>
    <phoneticPr fontId="2"/>
  </si>
  <si>
    <t>494007</t>
    <phoneticPr fontId="2"/>
  </si>
  <si>
    <t>平成 30 年   月  　 日</t>
    <phoneticPr fontId="1"/>
  </si>
  <si>
    <t>第５５回山形県通信陸上競技大会の</t>
    <phoneticPr fontId="1"/>
  </si>
  <si>
    <t>第55回山形県通信陸上競技大会　主管市陸協会長</t>
    <rPh sb="18" eb="19">
      <t>シ</t>
    </rPh>
    <rPh sb="19" eb="20">
      <t>リク</t>
    </rPh>
    <phoneticPr fontId="1"/>
  </si>
  <si>
    <t>第５５回山形県通信陸上競技大会　参加申込書（個人種目）</t>
    <rPh sb="0" eb="1">
      <t>ダイ</t>
    </rPh>
    <rPh sb="3" eb="4">
      <t>カイ</t>
    </rPh>
    <rPh sb="4" eb="7">
      <t>ヤマガタケン</t>
    </rPh>
    <rPh sb="7" eb="9">
      <t>ツウシン</t>
    </rPh>
    <rPh sb="9" eb="11">
      <t>リクジョウ</t>
    </rPh>
    <rPh sb="11" eb="13">
      <t>キョウギ</t>
    </rPh>
    <rPh sb="13" eb="15">
      <t>タイカイ</t>
    </rPh>
    <rPh sb="16" eb="18">
      <t>サンカ</t>
    </rPh>
    <rPh sb="18" eb="21">
      <t>モウシコミショ</t>
    </rPh>
    <rPh sb="22" eb="24">
      <t>コジン</t>
    </rPh>
    <rPh sb="24" eb="26">
      <t>シュモク</t>
    </rPh>
    <phoneticPr fontId="1"/>
  </si>
  <si>
    <t>第５５回山形県通信陸上競技大会　参加申込書（リレー種目）</t>
    <rPh sb="0" eb="1">
      <t>ダイ</t>
    </rPh>
    <rPh sb="3" eb="4">
      <t>カイ</t>
    </rPh>
    <rPh sb="4" eb="7">
      <t>ヤマガタケン</t>
    </rPh>
    <rPh sb="7" eb="9">
      <t>ツウシン</t>
    </rPh>
    <rPh sb="9" eb="11">
      <t>リクジョウ</t>
    </rPh>
    <rPh sb="11" eb="13">
      <t>キョウギ</t>
    </rPh>
    <rPh sb="13" eb="15">
      <t>タイカイ</t>
    </rPh>
    <rPh sb="16" eb="18">
      <t>サンカ</t>
    </rPh>
    <rPh sb="18" eb="21">
      <t>モウシコミショ</t>
    </rPh>
    <rPh sb="25" eb="27">
      <t>シュモク</t>
    </rPh>
    <phoneticPr fontId="1"/>
  </si>
  <si>
    <t>ただし、平成30年度 第55回山形県通信陸上競技大会の</t>
    <phoneticPr fontId="1"/>
  </si>
  <si>
    <t>第55回山形県通信陸上競技大会　主管市陸協会長</t>
    <rPh sb="18" eb="19">
      <t>シ</t>
    </rPh>
    <phoneticPr fontId="1"/>
  </si>
  <si>
    <t>平成 30 年 　月　　日</t>
    <rPh sb="0" eb="2">
      <t>ヘイセイ</t>
    </rPh>
    <rPh sb="6" eb="7">
      <t>ネン</t>
    </rPh>
    <rPh sb="9" eb="10">
      <t>ガツ</t>
    </rPh>
    <rPh sb="12" eb="13">
      <t>ニチ</t>
    </rPh>
    <phoneticPr fontId="1"/>
  </si>
  <si>
    <t>分</t>
    <rPh sb="0" eb="1">
      <t>フン</t>
    </rPh>
    <phoneticPr fontId="8"/>
  </si>
  <si>
    <t>秒</t>
    <rPh sb="0" eb="1">
      <t>ビョウ</t>
    </rPh>
    <phoneticPr fontId="8"/>
  </si>
  <si>
    <t>必ず記入してください。全てのシートに反映されます。</t>
    <rPh sb="0" eb="1">
      <t>カナラ</t>
    </rPh>
    <rPh sb="2" eb="4">
      <t>キニュウ</t>
    </rPh>
    <rPh sb="11" eb="12">
      <t>スベ</t>
    </rPh>
    <rPh sb="18" eb="20">
      <t>ハンエイ</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</si>
  <si>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</si>
  <si>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</si>
  <si>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</si>
  <si>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校長名</t>
    <rPh sb="0" eb="2">
      <t>コウチョウ</t>
    </rPh>
    <rPh sb="2" eb="3">
      <t>メイ</t>
    </rPh>
    <phoneticPr fontId="1"/>
  </si>
  <si>
    <t>希望する競技役員の部署</t>
    <rPh sb="0" eb="2">
      <t>キボウ</t>
    </rPh>
    <rPh sb="4" eb="6">
      <t>キョウギ</t>
    </rPh>
    <rPh sb="6" eb="8">
      <t>ヤクイン</t>
    </rPh>
    <rPh sb="9" eb="11">
      <t>ブショ</t>
    </rPh>
    <phoneticPr fontId="1"/>
  </si>
  <si>
    <t>申込責任者名</t>
    <rPh sb="0" eb="2">
      <t>モウシコミ</t>
    </rPh>
    <rPh sb="2" eb="4">
      <t>セキニン</t>
    </rPh>
    <rPh sb="4" eb="5">
      <t>シャ</t>
    </rPh>
    <rPh sb="5" eb="6">
      <t>メイ</t>
    </rPh>
    <phoneticPr fontId="1"/>
  </si>
  <si>
    <t>申込責任者連絡先（携帯)</t>
    <rPh sb="0" eb="2">
      <t>モウシコミ</t>
    </rPh>
    <rPh sb="2" eb="4">
      <t>セキニン</t>
    </rPh>
    <rPh sb="4" eb="5">
      <t>シャ</t>
    </rPh>
    <rPh sb="5" eb="8">
      <t>レンラクサキ</t>
    </rPh>
    <rPh sb="9" eb="11">
      <t>ケイタイ</t>
    </rPh>
    <phoneticPr fontId="1"/>
  </si>
  <si>
    <t>申込責任者E-mailアドレス</t>
    <rPh sb="0" eb="2">
      <t>モウシコミ</t>
    </rPh>
    <rPh sb="2" eb="4">
      <t>セキニン</t>
    </rPh>
    <rPh sb="4" eb="5">
      <t>シャ</t>
    </rPh>
    <phoneticPr fontId="1"/>
  </si>
  <si>
    <t>申込人数</t>
    <rPh sb="0" eb="2">
      <t>モウシコミ</t>
    </rPh>
    <rPh sb="2" eb="4">
      <t>ニンズウ</t>
    </rPh>
    <phoneticPr fontId="1"/>
  </si>
  <si>
    <t>男子</t>
    <rPh sb="0" eb="2">
      <t>ダンシ</t>
    </rPh>
    <phoneticPr fontId="1"/>
  </si>
  <si>
    <t>　　　　
    数字のみ記入。
　　○○人、○○名等は
    付けない。</t>
    <rPh sb="9" eb="11">
      <t>スウジ</t>
    </rPh>
    <rPh sb="13" eb="15">
      <t>キニュウ</t>
    </rPh>
    <rPh sb="21" eb="22">
      <t>ニン</t>
    </rPh>
    <rPh sb="25" eb="26">
      <t>メイ</t>
    </rPh>
    <rPh sb="26" eb="27">
      <t>トウ</t>
    </rPh>
    <rPh sb="33" eb="34">
      <t>ツ</t>
    </rPh>
    <phoneticPr fontId="1"/>
  </si>
  <si>
    <t>女子</t>
    <rPh sb="0" eb="2">
      <t>ジョシ</t>
    </rPh>
    <phoneticPr fontId="1"/>
  </si>
  <si>
    <t>合計</t>
    <rPh sb="0" eb="2">
      <t>ゴウケイ</t>
    </rPh>
    <phoneticPr fontId="1"/>
  </si>
  <si>
    <t>申込種目数
（個人種目）</t>
    <rPh sb="0" eb="2">
      <t>モウシコミ</t>
    </rPh>
    <rPh sb="2" eb="4">
      <t>シュモク</t>
    </rPh>
    <rPh sb="4" eb="5">
      <t>スウ</t>
    </rPh>
    <rPh sb="7" eb="9">
      <t>コジン</t>
    </rPh>
    <rPh sb="9" eb="11">
      <t>シュモク</t>
    </rPh>
    <phoneticPr fontId="1"/>
  </si>
  <si>
    <t>申込種目数
（リレー種目）</t>
    <rPh sb="0" eb="2">
      <t>モウシコミ</t>
    </rPh>
    <rPh sb="2" eb="4">
      <t>シュモク</t>
    </rPh>
    <rPh sb="4" eb="5">
      <t>スウ</t>
    </rPh>
    <rPh sb="10" eb="12">
      <t>シュモク</t>
    </rPh>
    <rPh sb="11" eb="12">
      <t>ジンシュ</t>
    </rPh>
    <phoneticPr fontId="1"/>
  </si>
  <si>
    <t>↑必ず記入をお願いします。</t>
    <rPh sb="1" eb="2">
      <t>カナラ</t>
    </rPh>
    <rPh sb="3" eb="5">
      <t>キニュウ</t>
    </rPh>
    <rPh sb="7" eb="8">
      <t>ネガ</t>
    </rPh>
    <phoneticPr fontId="1"/>
  </si>
  <si>
    <t>↑この列の数字は「申込書」シートのデータを基に自動集計したものです。これと記入した人数が合うか確認してください。</t>
    <rPh sb="3" eb="4">
      <t>レツ</t>
    </rPh>
    <rPh sb="5" eb="7">
      <t>スウジ</t>
    </rPh>
    <rPh sb="9" eb="12">
      <t>モウシコミショ</t>
    </rPh>
    <rPh sb="21" eb="22">
      <t>モト</t>
    </rPh>
    <rPh sb="23" eb="25">
      <t>ジドウ</t>
    </rPh>
    <rPh sb="25" eb="27">
      <t>シュウケイ</t>
    </rPh>
    <rPh sb="37" eb="39">
      <t>キニュウ</t>
    </rPh>
    <rPh sb="41" eb="43">
      <t>ニンズウ</t>
    </rPh>
    <rPh sb="44" eb="45">
      <t>ア</t>
    </rPh>
    <rPh sb="47" eb="49">
      <t>カクニン</t>
    </rPh>
    <phoneticPr fontId="1"/>
  </si>
  <si>
    <t>朝日中</t>
  </si>
  <si>
    <t>男</t>
    <rPh sb="0" eb="1">
      <t>オトコ</t>
    </rPh>
    <phoneticPr fontId="1"/>
  </si>
  <si>
    <t>女</t>
    <rPh sb="0" eb="1">
      <t>オンナ</t>
    </rPh>
    <phoneticPr fontId="1"/>
  </si>
  <si>
    <t>一般</t>
    <rPh sb="0" eb="2">
      <t>イッパン</t>
    </rPh>
    <phoneticPr fontId="1"/>
  </si>
  <si>
    <t>高校</t>
    <rPh sb="0" eb="2">
      <t>コウコウ</t>
    </rPh>
    <phoneticPr fontId="1"/>
  </si>
  <si>
    <t>中学</t>
    <rPh sb="0" eb="2">
      <t>チュウガク</t>
    </rPh>
    <phoneticPr fontId="1"/>
  </si>
  <si>
    <t>大学</t>
    <rPh sb="0" eb="2">
      <t>ダイガク</t>
    </rPh>
    <phoneticPr fontId="1"/>
  </si>
  <si>
    <t>男</t>
    <rPh sb="0" eb="1">
      <t>オトコ</t>
    </rPh>
    <phoneticPr fontId="8"/>
  </si>
  <si>
    <t>女</t>
    <rPh sb="0" eb="1">
      <t>オンナ</t>
    </rPh>
    <phoneticPr fontId="8"/>
  </si>
  <si>
    <t>男countif</t>
    <rPh sb="0" eb="1">
      <t>オトコ</t>
    </rPh>
    <phoneticPr fontId="1"/>
  </si>
  <si>
    <t>男sum</t>
    <rPh sb="0" eb="1">
      <t>オトコ</t>
    </rPh>
    <phoneticPr fontId="1"/>
  </si>
  <si>
    <t>女countif</t>
    <rPh sb="0" eb="1">
      <t>オンナ</t>
    </rPh>
    <phoneticPr fontId="1"/>
  </si>
  <si>
    <t>女sum</t>
    <rPh sb="0" eb="1">
      <t>オンナ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</si>
</sst>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F800]dddd\,\ mmmm\ dd\,\ yyyy"/>
    <numFmt numFmtId="177" formatCode="#,##0_);[Red]\(#,##0\)"/>
  </numFmts>
  <fonts count="33" x14ac:knownFonts="1">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name val="ＭＳ ゴシック"/>
      <family val="3"/>
      <charset val="128"/>
    </font>
    <font>
      <sz val="18"/>
      <name val="ＭＳ 明朝"/>
      <family val="1"/>
      <charset val="128"/>
    </font>
    <font>
      <sz val="6"/>
      <name val="ＭＳ Ｐゴシック"/>
      <family val="3"/>
      <charset val="128"/>
    </font>
    <font>
      <sz val="6"/>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8"/>
      <color theme="1"/>
      <name val="ＭＳ 明朝"/>
      <family val="1"/>
      <charset val="128"/>
    </font>
    <font>
      <sz val="12"/>
      <color theme="1"/>
      <name val="ＭＳ 明朝"/>
      <family val="1"/>
      <charset val="128"/>
    </font>
    <font>
      <sz val="14"/>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b/>
      <sz val="11"/>
      <color rgb="FFFF0000"/>
      <name val="ＭＳ Ｐゴシック"/>
      <family val="3"/>
      <charset val="128"/>
      <scheme val="minor"/>
    </font>
    <font>
      <sz val="9"/>
      <color theme="1"/>
      <name val="ＭＳ ゴシック"/>
      <family val="3"/>
      <charset val="128"/>
    </font>
    <font>
      <b/>
      <sz val="11"/>
      <color theme="1"/>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s>
  <borders count="64">
    <border>
      <left/>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indexed="64"/>
      </bottom>
      <diagonal/>
    </border>
    <border>
      <left/>
      <right/>
      <top style="hair">
        <color indexed="64"/>
      </top>
      <bottom style="medium">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right/>
      <top/>
      <bottom style="double">
        <color indexed="64"/>
      </bottom>
      <diagonal/>
    </border>
    <border>
      <left style="hair">
        <color indexed="64"/>
      </left>
      <right/>
      <top style="double">
        <color indexed="64"/>
      </top>
      <bottom/>
      <diagonal/>
    </border>
    <border>
      <left style="hair">
        <color indexed="64"/>
      </left>
      <right/>
      <top/>
      <bottom/>
      <diagonal/>
    </border>
    <border>
      <left style="hair">
        <color indexed="64"/>
      </left>
      <right/>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9" fillId="0" borderId="0">
      <alignment vertical="center"/>
    </xf>
    <xf numFmtId="0" fontId="29" fillId="0" borderId="0" applyNumberFormat="0" applyFill="0" applyBorder="0" applyAlignment="0" applyProtection="0">
      <alignment vertical="center"/>
    </xf>
  </cellStyleXfs>
  <cellXfs count="280">
    <xf numFmtId="0" fontId="0" fillId="0" borderId="0" xfId="0">
      <alignment vertical="center"/>
    </xf>
    <xf numFmtId="0" fontId="19" fillId="0" borderId="0" xfId="0" applyFont="1">
      <alignment vertical="center"/>
    </xf>
    <xf numFmtId="49" fontId="19" fillId="0" borderId="0" xfId="0" applyNumberFormat="1" applyFont="1">
      <alignment vertical="center"/>
    </xf>
    <xf numFmtId="49" fontId="19" fillId="2" borderId="0" xfId="0" applyNumberFormat="1" applyFont="1" applyFill="1">
      <alignment vertical="center"/>
    </xf>
    <xf numFmtId="0" fontId="19" fillId="2" borderId="0" xfId="0" applyFont="1" applyFill="1">
      <alignment vertical="center"/>
    </xf>
    <xf numFmtId="0" fontId="20" fillId="3" borderId="1" xfId="0" applyFont="1" applyFill="1" applyBorder="1" applyAlignment="1" applyProtection="1">
      <alignment horizontal="center" vertical="center" shrinkToFit="1"/>
      <protection locked="0"/>
    </xf>
    <xf numFmtId="0" fontId="20" fillId="3" borderId="2" xfId="0" applyFont="1" applyFill="1" applyBorder="1" applyAlignment="1" applyProtection="1">
      <alignment horizontal="center" vertical="center" shrinkToFit="1"/>
      <protection locked="0"/>
    </xf>
    <xf numFmtId="0" fontId="18" fillId="0" borderId="0" xfId="0" applyFont="1">
      <alignment vertical="center"/>
    </xf>
    <xf numFmtId="49" fontId="18" fillId="0" borderId="0" xfId="0" applyNumberFormat="1" applyFont="1">
      <alignment vertical="center"/>
    </xf>
    <xf numFmtId="0" fontId="19" fillId="0" borderId="0" xfId="0" applyNumberFormat="1" applyFont="1">
      <alignment vertical="center"/>
    </xf>
    <xf numFmtId="0" fontId="20" fillId="0" borderId="0" xfId="0" applyFont="1" applyFill="1" applyProtection="1">
      <alignment vertical="center"/>
    </xf>
    <xf numFmtId="0" fontId="20" fillId="0" borderId="0" xfId="0" applyFont="1" applyFill="1" applyAlignment="1" applyProtection="1">
      <alignment vertical="center" shrinkToFit="1"/>
    </xf>
    <xf numFmtId="0" fontId="18" fillId="0" borderId="0" xfId="0" applyNumberFormat="1" applyFont="1">
      <alignment vertical="center"/>
    </xf>
    <xf numFmtId="0" fontId="20" fillId="3" borderId="3" xfId="0" applyFont="1" applyFill="1" applyBorder="1" applyAlignment="1" applyProtection="1">
      <alignment horizontal="center" vertical="center" shrinkToFit="1"/>
      <protection locked="0"/>
    </xf>
    <xf numFmtId="0" fontId="20" fillId="3" borderId="4" xfId="0" applyFont="1" applyFill="1" applyBorder="1" applyAlignment="1" applyProtection="1">
      <alignment horizontal="center" vertical="center" shrinkToFit="1"/>
      <protection locked="0"/>
    </xf>
    <xf numFmtId="0" fontId="20" fillId="3" borderId="5" xfId="0" applyFont="1" applyFill="1" applyBorder="1" applyAlignment="1" applyProtection="1">
      <alignment horizontal="center" vertical="center" shrinkToFit="1"/>
      <protection locked="0"/>
    </xf>
    <xf numFmtId="0" fontId="20" fillId="3" borderId="6" xfId="0" applyFont="1" applyFill="1" applyBorder="1" applyAlignment="1" applyProtection="1">
      <alignment horizontal="center" vertical="center" shrinkToFit="1"/>
      <protection locked="0"/>
    </xf>
    <xf numFmtId="0" fontId="18" fillId="0" borderId="0" xfId="0" applyNumberFormat="1" applyFont="1" applyAlignment="1"/>
    <xf numFmtId="0" fontId="18" fillId="0" borderId="0" xfId="0" applyFont="1" applyAlignment="1">
      <alignment horizontal="center" vertical="center"/>
    </xf>
    <xf numFmtId="0" fontId="18" fillId="0" borderId="0" xfId="0" applyNumberFormat="1" applyFont="1" applyAlignment="1">
      <alignment horizontal="center" vertical="center"/>
    </xf>
    <xf numFmtId="0" fontId="18" fillId="2" borderId="0" xfId="0" applyNumberFormat="1" applyFont="1" applyFill="1" applyAlignment="1"/>
    <xf numFmtId="0" fontId="18" fillId="2" borderId="0" xfId="0" applyNumberFormat="1" applyFont="1" applyFill="1">
      <alignment vertical="center"/>
    </xf>
    <xf numFmtId="0" fontId="20" fillId="0" borderId="0" xfId="0" applyNumberFormat="1" applyFont="1" applyFill="1" applyProtection="1">
      <alignment vertical="center"/>
    </xf>
    <xf numFmtId="0" fontId="18" fillId="2" borderId="0" xfId="0" applyFont="1" applyFill="1" applyAlignment="1" applyProtection="1">
      <alignment horizontal="center" vertical="center"/>
    </xf>
    <xf numFmtId="0" fontId="18" fillId="0" borderId="0" xfId="0" applyNumberFormat="1" applyFont="1" applyFill="1" applyAlignment="1"/>
    <xf numFmtId="0" fontId="18" fillId="0" borderId="0" xfId="0" applyNumberFormat="1" applyFont="1" applyFill="1">
      <alignment vertical="center"/>
    </xf>
    <xf numFmtId="0" fontId="20" fillId="0" borderId="0" xfId="0" applyFont="1" applyProtection="1">
      <alignment vertical="center"/>
    </xf>
    <xf numFmtId="0" fontId="0" fillId="0" borderId="0" xfId="0" applyFill="1" applyProtection="1">
      <alignment vertical="center"/>
    </xf>
    <xf numFmtId="0" fontId="18" fillId="0" borderId="0" xfId="0" applyFont="1" applyProtection="1">
      <alignment vertical="center"/>
    </xf>
    <xf numFmtId="0" fontId="0" fillId="0" borderId="0" xfId="0" applyProtection="1">
      <alignment vertical="center"/>
    </xf>
    <xf numFmtId="0" fontId="20" fillId="3" borderId="0" xfId="0" applyFont="1" applyFill="1" applyProtection="1">
      <alignment vertical="center"/>
    </xf>
    <xf numFmtId="0" fontId="20" fillId="0" borderId="0" xfId="0" applyFont="1" applyFill="1" applyBorder="1" applyAlignment="1" applyProtection="1">
      <alignment horizontal="center" vertical="center"/>
    </xf>
    <xf numFmtId="0" fontId="19" fillId="0" borderId="0" xfId="0" applyFont="1" applyProtection="1">
      <alignment vertical="center"/>
    </xf>
    <xf numFmtId="0" fontId="19" fillId="0" borderId="0" xfId="0" applyFont="1" applyFill="1" applyProtection="1">
      <alignment vertical="center"/>
    </xf>
    <xf numFmtId="0" fontId="19" fillId="0" borderId="0" xfId="0" applyFont="1" applyFill="1" applyAlignment="1" applyProtection="1">
      <alignment vertical="center" shrinkToFit="1"/>
    </xf>
    <xf numFmtId="0" fontId="20" fillId="3" borderId="0" xfId="0" applyFont="1" applyFill="1" applyBorder="1" applyProtection="1">
      <alignment vertical="center"/>
      <protection locked="0"/>
    </xf>
    <xf numFmtId="0" fontId="21" fillId="3" borderId="0" xfId="0" applyFont="1" applyFill="1" applyBorder="1" applyAlignment="1" applyProtection="1">
      <alignment horizontal="right" vertical="center"/>
      <protection locked="0"/>
    </xf>
    <xf numFmtId="0" fontId="22" fillId="3" borderId="0" xfId="0" applyFont="1" applyFill="1" applyBorder="1" applyAlignment="1" applyProtection="1">
      <alignment horizontal="center" vertical="center" shrinkToFit="1"/>
      <protection locked="0"/>
    </xf>
    <xf numFmtId="0" fontId="21" fillId="3" borderId="0" xfId="0" applyFont="1" applyFill="1" applyBorder="1" applyAlignment="1" applyProtection="1">
      <alignment horizontal="center" vertical="center"/>
      <protection locked="0"/>
    </xf>
    <xf numFmtId="0" fontId="20" fillId="0" borderId="0" xfId="0" applyNumberFormat="1" applyFont="1" applyFill="1" applyBorder="1" applyAlignment="1" applyProtection="1">
      <alignment horizontal="center" vertical="center"/>
    </xf>
    <xf numFmtId="0" fontId="19" fillId="0" borderId="0" xfId="0" applyNumberFormat="1" applyFont="1" applyFill="1" applyProtection="1">
      <alignment vertical="center"/>
    </xf>
    <xf numFmtId="49" fontId="19" fillId="0" borderId="0" xfId="0" applyNumberFormat="1" applyFont="1" applyProtection="1">
      <alignment vertical="center"/>
    </xf>
    <xf numFmtId="0" fontId="18" fillId="0" borderId="0" xfId="0" applyFont="1" applyFill="1" applyProtection="1">
      <alignment vertical="center"/>
    </xf>
    <xf numFmtId="0" fontId="20" fillId="3" borderId="14" xfId="0" applyFont="1" applyFill="1" applyBorder="1" applyAlignment="1" applyProtection="1">
      <alignment horizontal="center" vertical="center" shrinkToFit="1"/>
    </xf>
    <xf numFmtId="0" fontId="20" fillId="3" borderId="15" xfId="0" applyFont="1" applyFill="1" applyBorder="1" applyAlignment="1" applyProtection="1">
      <alignment horizontal="center" vertical="center"/>
    </xf>
    <xf numFmtId="0" fontId="20" fillId="3" borderId="16" xfId="0" applyFont="1" applyFill="1" applyBorder="1" applyAlignment="1" applyProtection="1">
      <alignment horizontal="center" vertical="center"/>
    </xf>
    <xf numFmtId="0" fontId="20" fillId="3" borderId="17" xfId="0" applyFont="1" applyFill="1" applyBorder="1" applyAlignment="1" applyProtection="1">
      <alignment horizontal="center" vertical="center"/>
    </xf>
    <xf numFmtId="0" fontId="20" fillId="3" borderId="18" xfId="0" applyFont="1" applyFill="1" applyBorder="1" applyProtection="1">
      <alignment vertical="center"/>
    </xf>
    <xf numFmtId="0" fontId="20" fillId="3" borderId="19" xfId="0" applyFont="1" applyFill="1" applyBorder="1" applyProtection="1">
      <alignment vertical="center"/>
    </xf>
    <xf numFmtId="0" fontId="21" fillId="3" borderId="19" xfId="0" applyFont="1" applyFill="1" applyBorder="1" applyAlignment="1" applyProtection="1">
      <alignment horizontal="right" vertical="center"/>
    </xf>
    <xf numFmtId="0" fontId="22" fillId="3" borderId="0" xfId="0" applyFont="1" applyFill="1" applyAlignment="1" applyProtection="1">
      <alignment horizontal="center" vertical="center"/>
    </xf>
    <xf numFmtId="0" fontId="21" fillId="3" borderId="0" xfId="0" applyFont="1" applyFill="1" applyAlignment="1" applyProtection="1">
      <alignment horizontal="center" vertical="center"/>
    </xf>
    <xf numFmtId="0" fontId="21" fillId="3" borderId="13" xfId="0" applyFont="1" applyFill="1" applyBorder="1" applyAlignment="1" applyProtection="1">
      <alignment horizontal="center" vertical="center"/>
    </xf>
    <xf numFmtId="0" fontId="20" fillId="3" borderId="0" xfId="0" applyFont="1" applyFill="1" applyBorder="1" applyProtection="1">
      <alignment vertical="center"/>
    </xf>
    <xf numFmtId="0" fontId="21" fillId="3" borderId="0" xfId="0" applyFont="1" applyFill="1" applyBorder="1" applyAlignment="1" applyProtection="1">
      <alignment horizontal="right" vertical="center"/>
    </xf>
    <xf numFmtId="0" fontId="22" fillId="3" borderId="0" xfId="0" applyFont="1" applyFill="1" applyBorder="1" applyAlignment="1" applyProtection="1">
      <alignment horizontal="center" vertical="center" shrinkToFit="1"/>
    </xf>
    <xf numFmtId="0" fontId="21" fillId="3" borderId="0" xfId="0" applyFont="1" applyFill="1" applyBorder="1" applyAlignment="1" applyProtection="1">
      <alignment horizontal="center" vertical="center"/>
    </xf>
    <xf numFmtId="0" fontId="20" fillId="3" borderId="17" xfId="0" applyFont="1" applyFill="1" applyBorder="1" applyAlignment="1" applyProtection="1">
      <alignment horizontal="center" vertical="center" shrinkToFit="1"/>
    </xf>
    <xf numFmtId="0" fontId="21" fillId="3" borderId="20" xfId="0" applyFont="1" applyFill="1" applyBorder="1" applyAlignment="1" applyProtection="1">
      <alignment horizontal="center" vertical="center" shrinkToFit="1"/>
    </xf>
    <xf numFmtId="0" fontId="21" fillId="3" borderId="21" xfId="0" applyFont="1" applyFill="1" applyBorder="1" applyAlignment="1" applyProtection="1">
      <alignment horizontal="center" vertical="center" wrapText="1" shrinkToFit="1"/>
    </xf>
    <xf numFmtId="0" fontId="22" fillId="3" borderId="19" xfId="0" applyFont="1" applyFill="1" applyBorder="1" applyAlignment="1" applyProtection="1">
      <alignment horizontal="center" vertical="center" shrinkToFit="1"/>
    </xf>
    <xf numFmtId="0" fontId="21" fillId="3" borderId="19" xfId="0" applyFont="1" applyFill="1" applyBorder="1" applyAlignment="1" applyProtection="1">
      <alignment horizontal="right" vertical="center" shrinkToFit="1"/>
    </xf>
    <xf numFmtId="0" fontId="20" fillId="3" borderId="22" xfId="0" applyFont="1" applyFill="1" applyBorder="1" applyProtection="1">
      <alignment vertical="center"/>
    </xf>
    <xf numFmtId="0" fontId="20" fillId="3" borderId="23" xfId="0" applyFont="1" applyFill="1" applyBorder="1" applyProtection="1">
      <alignment vertical="center"/>
    </xf>
    <xf numFmtId="0" fontId="21" fillId="3" borderId="23" xfId="0" applyFont="1" applyFill="1" applyBorder="1" applyAlignment="1" applyProtection="1">
      <alignment horizontal="right" vertical="center"/>
    </xf>
    <xf numFmtId="0" fontId="22" fillId="3" borderId="23" xfId="0" applyFont="1" applyFill="1" applyBorder="1" applyAlignment="1" applyProtection="1">
      <alignment horizontal="center" vertical="center" shrinkToFit="1"/>
    </xf>
    <xf numFmtId="0" fontId="21" fillId="3" borderId="24" xfId="0" applyFont="1" applyFill="1" applyBorder="1" applyAlignment="1" applyProtection="1">
      <alignment horizontal="center" vertical="center"/>
    </xf>
    <xf numFmtId="0" fontId="20" fillId="3" borderId="7" xfId="0" applyFont="1" applyFill="1" applyBorder="1" applyProtection="1">
      <alignment vertical="center"/>
    </xf>
    <xf numFmtId="0" fontId="20" fillId="3" borderId="8" xfId="0" applyFont="1" applyFill="1" applyBorder="1" applyProtection="1">
      <alignment vertical="center"/>
    </xf>
    <xf numFmtId="0" fontId="0" fillId="0" borderId="7" xfId="0" applyFill="1" applyBorder="1" applyProtection="1">
      <alignment vertical="center"/>
    </xf>
    <xf numFmtId="0" fontId="20" fillId="3" borderId="0" xfId="0" applyFont="1" applyFill="1" applyBorder="1" applyAlignment="1" applyProtection="1">
      <alignment horizontal="center" vertical="center"/>
    </xf>
    <xf numFmtId="0" fontId="20" fillId="3" borderId="0" xfId="0" applyFont="1" applyFill="1" applyBorder="1" applyAlignment="1" applyProtection="1">
      <alignment horizontal="left" vertical="center"/>
    </xf>
    <xf numFmtId="0" fontId="20" fillId="3" borderId="8" xfId="0" applyFont="1" applyFill="1" applyBorder="1" applyAlignment="1" applyProtection="1">
      <alignment horizontal="center" vertical="center"/>
    </xf>
    <xf numFmtId="176" fontId="20" fillId="3" borderId="0" xfId="0" applyNumberFormat="1" applyFont="1" applyFill="1" applyBorder="1" applyAlignment="1" applyProtection="1">
      <alignment horizontal="right" vertical="center"/>
    </xf>
    <xf numFmtId="0" fontId="0" fillId="0" borderId="0" xfId="0" applyFill="1" applyBorder="1" applyProtection="1">
      <alignment vertical="center"/>
    </xf>
    <xf numFmtId="0" fontId="20" fillId="3" borderId="9" xfId="0" applyFont="1" applyFill="1" applyBorder="1" applyProtection="1">
      <alignment vertical="center"/>
    </xf>
    <xf numFmtId="0" fontId="20" fillId="3" borderId="10" xfId="0" applyFont="1" applyFill="1" applyBorder="1" applyProtection="1">
      <alignment vertical="center"/>
    </xf>
    <xf numFmtId="0" fontId="22" fillId="3" borderId="10" xfId="0" applyFont="1" applyFill="1" applyBorder="1" applyAlignment="1" applyProtection="1">
      <alignment horizontal="center" vertical="center"/>
    </xf>
    <xf numFmtId="0" fontId="23" fillId="3" borderId="10" xfId="0" applyFont="1" applyFill="1" applyBorder="1" applyAlignment="1" applyProtection="1">
      <alignment horizontal="center" vertical="center"/>
    </xf>
    <xf numFmtId="0" fontId="21" fillId="3" borderId="10" xfId="0" applyFont="1" applyFill="1" applyBorder="1" applyAlignment="1" applyProtection="1">
      <alignment horizontal="center" vertical="center"/>
    </xf>
    <xf numFmtId="0" fontId="20" fillId="3" borderId="11" xfId="0" applyFont="1" applyFill="1" applyBorder="1" applyProtection="1">
      <alignment vertical="center"/>
    </xf>
    <xf numFmtId="0" fontId="0" fillId="0" borderId="10" xfId="0" applyFill="1" applyBorder="1" applyProtection="1">
      <alignment vertical="center"/>
    </xf>
    <xf numFmtId="0" fontId="19" fillId="0" borderId="0" xfId="0" applyFont="1" applyAlignment="1" applyProtection="1">
      <alignment horizontal="center" vertical="center"/>
    </xf>
    <xf numFmtId="0" fontId="20" fillId="3" borderId="14" xfId="0" applyFont="1" applyFill="1" applyBorder="1" applyAlignment="1" applyProtection="1">
      <alignment horizontal="center" vertical="center" shrinkToFit="1"/>
    </xf>
    <xf numFmtId="0" fontId="20" fillId="3" borderId="25" xfId="0" applyFont="1" applyFill="1" applyBorder="1" applyAlignment="1" applyProtection="1">
      <alignment horizontal="center" vertical="center" shrinkToFit="1"/>
      <protection locked="0"/>
    </xf>
    <xf numFmtId="49" fontId="20" fillId="3" borderId="26" xfId="0" applyNumberFormat="1" applyFont="1" applyFill="1" applyBorder="1" applyAlignment="1" applyProtection="1">
      <alignment horizontal="center" vertical="center" shrinkToFit="1"/>
      <protection locked="0"/>
    </xf>
    <xf numFmtId="49" fontId="20" fillId="3" borderId="27" xfId="0" applyNumberFormat="1" applyFont="1" applyFill="1" applyBorder="1" applyAlignment="1" applyProtection="1">
      <alignment horizontal="center" vertical="center" shrinkToFit="1"/>
      <protection locked="0"/>
    </xf>
    <xf numFmtId="49" fontId="20" fillId="3" borderId="28" xfId="0" applyNumberFormat="1" applyFont="1" applyFill="1" applyBorder="1" applyAlignment="1" applyProtection="1">
      <alignment horizontal="center" vertical="center" shrinkToFit="1"/>
      <protection locked="0"/>
    </xf>
    <xf numFmtId="0" fontId="20" fillId="3" borderId="31" xfId="0" applyFont="1" applyFill="1" applyBorder="1" applyAlignment="1" applyProtection="1">
      <alignment horizontal="center" vertical="center" shrinkToFit="1"/>
      <protection locked="0"/>
    </xf>
    <xf numFmtId="0" fontId="23" fillId="3" borderId="0" xfId="0" applyFont="1" applyFill="1" applyBorder="1" applyAlignment="1" applyProtection="1">
      <alignment horizontal="right" vertical="center"/>
    </xf>
    <xf numFmtId="0" fontId="27" fillId="0" borderId="63" xfId="0" applyFont="1" applyBorder="1" applyProtection="1">
      <alignment vertical="center"/>
      <protection locked="0"/>
    </xf>
    <xf numFmtId="0" fontId="27" fillId="0" borderId="63" xfId="0" applyFont="1" applyBorder="1" applyAlignment="1">
      <alignment horizontal="center" vertical="center"/>
    </xf>
    <xf numFmtId="0" fontId="29" fillId="0" borderId="63" xfId="2" applyBorder="1" applyProtection="1">
      <alignment vertical="center"/>
      <protection locked="0"/>
    </xf>
    <xf numFmtId="0" fontId="0" fillId="0" borderId="7" xfId="0" applyFill="1" applyBorder="1" applyAlignment="1">
      <alignment vertical="center"/>
    </xf>
    <xf numFmtId="0" fontId="0" fillId="0" borderId="8" xfId="0" applyFill="1" applyBorder="1" applyAlignment="1">
      <alignment vertical="center"/>
    </xf>
    <xf numFmtId="0" fontId="30" fillId="0" borderId="0" xfId="0" applyFont="1" applyAlignment="1">
      <alignment horizontal="center" vertical="center"/>
    </xf>
    <xf numFmtId="0" fontId="27" fillId="0" borderId="0" xfId="0" applyFont="1" applyBorder="1" applyProtection="1">
      <alignment vertical="center"/>
      <protection locked="0"/>
    </xf>
    <xf numFmtId="0" fontId="27" fillId="0" borderId="0" xfId="0" applyFont="1" applyBorder="1">
      <alignment vertical="center"/>
    </xf>
    <xf numFmtId="0" fontId="0" fillId="0" borderId="0" xfId="0" applyBorder="1">
      <alignment vertical="center"/>
    </xf>
    <xf numFmtId="0" fontId="0" fillId="0" borderId="0" xfId="0" applyBorder="1" applyAlignment="1">
      <alignment horizontal="center" vertical="center"/>
    </xf>
    <xf numFmtId="0" fontId="0" fillId="4" borderId="0" xfId="0" applyFill="1" applyProtection="1">
      <alignment vertical="center"/>
      <protection locked="0"/>
    </xf>
    <xf numFmtId="0" fontId="19" fillId="0" borderId="63" xfId="0" applyFont="1" applyFill="1" applyBorder="1" applyAlignment="1" applyProtection="1">
      <alignment horizontal="center" vertical="center"/>
    </xf>
    <xf numFmtId="0" fontId="19" fillId="0" borderId="63" xfId="0" applyFont="1" applyFill="1" applyBorder="1" applyAlignment="1" applyProtection="1">
      <alignment horizontal="center" vertical="center"/>
      <protection locked="0"/>
    </xf>
    <xf numFmtId="0" fontId="31" fillId="0" borderId="0" xfId="1" applyFont="1" applyProtection="1">
      <alignment vertical="center"/>
    </xf>
    <xf numFmtId="49" fontId="31" fillId="0" borderId="0" xfId="1" applyNumberFormat="1" applyFont="1" applyProtection="1">
      <alignment vertical="center"/>
    </xf>
    <xf numFmtId="0" fontId="31" fillId="0" borderId="0" xfId="0" applyFont="1" applyProtection="1">
      <alignment vertical="center"/>
    </xf>
    <xf numFmtId="0" fontId="19" fillId="0" borderId="0" xfId="0" applyFont="1" applyFill="1" applyAlignment="1" applyProtection="1">
      <alignment horizontal="center" vertical="center"/>
    </xf>
    <xf numFmtId="0" fontId="19" fillId="0" borderId="0" xfId="0" applyFont="1" applyFill="1" applyAlignment="1" applyProtection="1">
      <alignment horizontal="center" vertical="center" shrinkToFit="1"/>
    </xf>
    <xf numFmtId="0" fontId="19" fillId="2" borderId="0" xfId="0" applyFont="1" applyFill="1" applyProtection="1">
      <alignment vertical="center"/>
    </xf>
    <xf numFmtId="0" fontId="19" fillId="2" borderId="0" xfId="0" applyFont="1" applyFill="1" applyAlignment="1" applyProtection="1">
      <alignment vertical="center" shrinkToFit="1"/>
    </xf>
    <xf numFmtId="0" fontId="19" fillId="2" borderId="0" xfId="0" applyFont="1" applyFill="1" applyAlignment="1" applyProtection="1">
      <alignment horizontal="center" vertical="center"/>
    </xf>
    <xf numFmtId="0" fontId="19" fillId="2" borderId="0" xfId="0" applyFont="1" applyFill="1" applyAlignment="1" applyProtection="1">
      <alignment horizontal="left" vertical="center"/>
    </xf>
    <xf numFmtId="0" fontId="19" fillId="2" borderId="0" xfId="0" quotePrefix="1" applyFont="1" applyFill="1" applyProtection="1">
      <alignment vertical="center"/>
    </xf>
    <xf numFmtId="0" fontId="19" fillId="0" borderId="0" xfId="0" quotePrefix="1" applyFont="1" applyFill="1" applyProtection="1">
      <alignment vertical="center"/>
    </xf>
    <xf numFmtId="0" fontId="19" fillId="0" borderId="0" xfId="0" applyNumberFormat="1" applyFont="1" applyFill="1" applyAlignment="1" applyProtection="1">
      <alignment horizontal="center" vertical="center"/>
    </xf>
    <xf numFmtId="49" fontId="19" fillId="2" borderId="0" xfId="0" quotePrefix="1" applyNumberFormat="1" applyFont="1" applyFill="1" applyProtection="1">
      <alignment vertical="center"/>
    </xf>
    <xf numFmtId="49" fontId="19" fillId="2" borderId="0" xfId="0" applyNumberFormat="1" applyFont="1" applyFill="1" applyProtection="1">
      <alignment vertical="center"/>
    </xf>
    <xf numFmtId="0" fontId="19" fillId="2" borderId="0" xfId="0" applyNumberFormat="1" applyFont="1" applyFill="1" applyProtection="1">
      <alignment vertical="center"/>
    </xf>
    <xf numFmtId="49" fontId="19" fillId="0" borderId="0" xfId="0" quotePrefix="1" applyNumberFormat="1" applyFont="1" applyFill="1" applyProtection="1">
      <alignment vertical="center"/>
    </xf>
    <xf numFmtId="49" fontId="19" fillId="0" borderId="0" xfId="0" applyNumberFormat="1" applyFont="1" applyFill="1" applyProtection="1">
      <alignment vertical="center"/>
    </xf>
    <xf numFmtId="0" fontId="19" fillId="0" borderId="0" xfId="0" applyNumberFormat="1" applyFont="1" applyProtection="1">
      <alignment vertical="center"/>
    </xf>
    <xf numFmtId="49" fontId="19" fillId="0" borderId="0" xfId="0" applyNumberFormat="1" applyFont="1" applyFill="1" applyAlignment="1" applyProtection="1">
      <alignment horizontal="center" vertical="center"/>
    </xf>
    <xf numFmtId="0" fontId="18" fillId="5" borderId="0" xfId="0" applyFont="1" applyFill="1">
      <alignment vertical="center"/>
    </xf>
    <xf numFmtId="0" fontId="18" fillId="6" borderId="0" xfId="0" applyFont="1" applyFill="1">
      <alignment vertical="center"/>
    </xf>
    <xf numFmtId="0" fontId="32" fillId="5" borderId="63" xfId="0" applyFont="1" applyFill="1" applyBorder="1">
      <alignment vertical="center"/>
    </xf>
    <xf numFmtId="0" fontId="32" fillId="6" borderId="63" xfId="0" applyFont="1" applyFill="1" applyBorder="1">
      <alignment vertical="center"/>
    </xf>
    <xf numFmtId="0" fontId="27" fillId="0" borderId="63" xfId="0" applyFont="1" applyFill="1" applyBorder="1" applyAlignment="1" applyProtection="1">
      <alignment horizontal="center" vertical="center"/>
      <protection locked="0"/>
    </xf>
    <xf numFmtId="0" fontId="27" fillId="2" borderId="63" xfId="0" applyFont="1" applyFill="1" applyBorder="1" applyAlignment="1">
      <alignment horizontal="center" vertical="center"/>
    </xf>
    <xf numFmtId="0" fontId="27" fillId="2" borderId="63" xfId="0" applyFont="1" applyFill="1" applyBorder="1" applyAlignment="1" applyProtection="1">
      <alignment horizontal="center" vertical="center"/>
    </xf>
    <xf numFmtId="0" fontId="11" fillId="0" borderId="0" xfId="0" applyFont="1" applyAlignment="1" applyProtection="1">
      <alignment vertical="center"/>
    </xf>
    <xf numFmtId="0" fontId="0" fillId="0" borderId="0" xfId="0" applyAlignment="1" applyProtection="1"/>
    <xf numFmtId="0" fontId="12" fillId="0" borderId="7" xfId="0" applyFont="1" applyBorder="1" applyAlignment="1" applyProtection="1">
      <alignment vertical="center"/>
    </xf>
    <xf numFmtId="0" fontId="12" fillId="0" borderId="0" xfId="0" applyFont="1" applyBorder="1" applyAlignment="1" applyProtection="1">
      <alignment vertical="center"/>
    </xf>
    <xf numFmtId="0" fontId="13" fillId="0" borderId="0" xfId="0" applyFont="1" applyBorder="1" applyAlignment="1" applyProtection="1">
      <alignment vertical="center"/>
    </xf>
    <xf numFmtId="0" fontId="12" fillId="0" borderId="8" xfId="0" applyFont="1" applyBorder="1" applyAlignment="1" applyProtection="1">
      <alignment vertical="center"/>
    </xf>
    <xf numFmtId="0" fontId="13" fillId="0" borderId="0" xfId="0" applyFont="1" applyBorder="1" applyAlignment="1" applyProtection="1"/>
    <xf numFmtId="177" fontId="13" fillId="0" borderId="0" xfId="0" applyNumberFormat="1" applyFont="1" applyBorder="1" applyAlignment="1" applyProtection="1">
      <alignment horizontal="center"/>
    </xf>
    <xf numFmtId="177" fontId="13" fillId="0" borderId="0" xfId="0" applyNumberFormat="1" applyFont="1" applyBorder="1" applyAlignment="1" applyProtection="1"/>
    <xf numFmtId="177" fontId="13" fillId="0" borderId="27" xfId="0" applyNumberFormat="1" applyFont="1" applyBorder="1" applyAlignment="1" applyProtection="1"/>
    <xf numFmtId="0" fontId="13" fillId="0" borderId="0" xfId="0" applyFont="1" applyBorder="1" applyAlignment="1" applyProtection="1">
      <alignment horizontal="center"/>
    </xf>
    <xf numFmtId="177" fontId="13" fillId="0" borderId="62" xfId="0" applyNumberFormat="1" applyFont="1" applyBorder="1" applyAlignment="1" applyProtection="1"/>
    <xf numFmtId="177" fontId="13" fillId="0" borderId="29" xfId="0" applyNumberFormat="1" applyFont="1" applyBorder="1" applyAlignment="1" applyProtection="1">
      <alignment horizontal="center"/>
    </xf>
    <xf numFmtId="177" fontId="13" fillId="0" borderId="30" xfId="0" applyNumberFormat="1" applyFont="1" applyBorder="1" applyAlignment="1" applyProtection="1"/>
    <xf numFmtId="0" fontId="13" fillId="0" borderId="29" xfId="0" applyFont="1" applyBorder="1" applyAlignment="1" applyProtection="1">
      <alignment horizontal="center"/>
    </xf>
    <xf numFmtId="0" fontId="13" fillId="0" borderId="0" xfId="0" applyFont="1" applyBorder="1" applyAlignment="1" applyProtection="1">
      <alignment horizontal="center" vertical="center"/>
    </xf>
    <xf numFmtId="0" fontId="12" fillId="0" borderId="0" xfId="0" applyFont="1" applyBorder="1" applyAlignment="1" applyProtection="1"/>
    <xf numFmtId="0" fontId="12" fillId="0" borderId="9" xfId="0" applyFont="1" applyBorder="1" applyAlignment="1" applyProtection="1">
      <alignment vertical="center"/>
    </xf>
    <xf numFmtId="0" fontId="12" fillId="0" borderId="10" xfId="0" applyFont="1" applyBorder="1" applyAlignment="1" applyProtection="1">
      <alignment vertical="center"/>
    </xf>
    <xf numFmtId="0" fontId="12" fillId="0" borderId="11" xfId="0" applyFont="1" applyBorder="1" applyAlignment="1" applyProtection="1">
      <alignment vertical="center"/>
    </xf>
    <xf numFmtId="0" fontId="11" fillId="0" borderId="12" xfId="0" applyFont="1" applyBorder="1" applyAlignment="1" applyProtection="1">
      <alignment vertical="center"/>
    </xf>
    <xf numFmtId="0" fontId="13" fillId="0" borderId="7" xfId="0" applyFont="1" applyBorder="1" applyAlignment="1" applyProtection="1">
      <alignment vertical="center"/>
    </xf>
    <xf numFmtId="0" fontId="13" fillId="0" borderId="8" xfId="0" applyFont="1" applyBorder="1" applyAlignment="1" applyProtection="1">
      <alignment vertical="center"/>
    </xf>
    <xf numFmtId="177" fontId="13" fillId="0" borderId="0" xfId="0" applyNumberFormat="1" applyFont="1" applyBorder="1" applyAlignment="1" applyProtection="1">
      <alignment horizontal="center" vertical="center"/>
    </xf>
    <xf numFmtId="177" fontId="13" fillId="0" borderId="0" xfId="0" applyNumberFormat="1" applyFont="1" applyBorder="1" applyAlignment="1" applyProtection="1">
      <alignment vertical="center"/>
    </xf>
    <xf numFmtId="0" fontId="13" fillId="0" borderId="10" xfId="0" applyFont="1" applyBorder="1" applyAlignment="1" applyProtection="1"/>
    <xf numFmtId="177" fontId="13" fillId="0" borderId="10" xfId="0" applyNumberFormat="1" applyFont="1" applyBorder="1" applyAlignment="1" applyProtection="1"/>
    <xf numFmtId="0" fontId="12" fillId="0" borderId="0" xfId="0" applyFont="1" applyBorder="1" applyAlignment="1" applyProtection="1">
      <alignment horizontal="center" vertical="center"/>
    </xf>
    <xf numFmtId="0" fontId="13" fillId="0" borderId="9" xfId="0" applyFont="1" applyBorder="1" applyAlignment="1" applyProtection="1">
      <alignment vertical="center"/>
    </xf>
    <xf numFmtId="0" fontId="13" fillId="0" borderId="10" xfId="0" applyFont="1" applyBorder="1" applyAlignment="1" applyProtection="1">
      <alignment vertical="center"/>
    </xf>
    <xf numFmtId="0" fontId="13" fillId="0" borderId="11" xfId="0" applyFont="1" applyBorder="1" applyAlignment="1" applyProtection="1">
      <alignment vertical="center"/>
    </xf>
    <xf numFmtId="0" fontId="0" fillId="2" borderId="0" xfId="0" applyFill="1" applyBorder="1" applyAlignment="1">
      <alignment horizontal="left" vertical="top" wrapText="1"/>
    </xf>
    <xf numFmtId="0" fontId="27" fillId="0" borderId="63" xfId="0" applyFont="1" applyBorder="1" applyAlignment="1">
      <alignment horizontal="left" vertical="center"/>
    </xf>
    <xf numFmtId="0" fontId="0" fillId="0" borderId="0" xfId="0" applyAlignment="1">
      <alignment horizontal="left" vertical="center" wrapText="1" indent="1"/>
    </xf>
    <xf numFmtId="0" fontId="27" fillId="0" borderId="63" xfId="0" applyFont="1" applyBorder="1" applyAlignment="1">
      <alignment horizontal="left" vertical="center" wrapText="1"/>
    </xf>
    <xf numFmtId="0" fontId="25" fillId="2" borderId="0" xfId="0" applyFont="1" applyFill="1" applyAlignment="1">
      <alignment horizontal="center" vertical="center"/>
    </xf>
    <xf numFmtId="0" fontId="25" fillId="2" borderId="0" xfId="0" applyFont="1" applyFill="1" applyAlignment="1">
      <alignment vertical="center" wrapText="1"/>
    </xf>
    <xf numFmtId="0" fontId="24" fillId="3" borderId="0" xfId="0" applyFont="1" applyFill="1" applyAlignment="1" applyProtection="1">
      <alignment horizontal="center" vertical="center"/>
    </xf>
    <xf numFmtId="0" fontId="20" fillId="0" borderId="26" xfId="0" applyFont="1" applyBorder="1" applyAlignment="1" applyProtection="1">
      <alignment horizontal="left" vertical="center" shrinkToFit="1"/>
      <protection locked="0"/>
    </xf>
    <xf numFmtId="0" fontId="20" fillId="0" borderId="28" xfId="0" applyFont="1" applyBorder="1" applyAlignment="1" applyProtection="1">
      <alignment horizontal="left" vertical="center" shrinkToFit="1"/>
      <protection locked="0"/>
    </xf>
    <xf numFmtId="0" fontId="23" fillId="3" borderId="0" xfId="0" applyFont="1" applyFill="1" applyAlignment="1" applyProtection="1">
      <alignment horizontal="center" vertical="center"/>
    </xf>
    <xf numFmtId="0" fontId="21" fillId="3" borderId="38" xfId="0" applyFont="1" applyFill="1" applyBorder="1" applyAlignment="1" applyProtection="1">
      <alignment horizontal="center" vertical="center" wrapText="1"/>
    </xf>
    <xf numFmtId="0" fontId="21" fillId="3" borderId="33" xfId="0" applyFont="1" applyFill="1" applyBorder="1" applyAlignment="1" applyProtection="1">
      <alignment horizontal="center" vertical="center"/>
    </xf>
    <xf numFmtId="176" fontId="20" fillId="3" borderId="0" xfId="0" applyNumberFormat="1" applyFont="1" applyFill="1" applyAlignment="1" applyProtection="1">
      <alignment horizontal="right" vertical="center"/>
    </xf>
    <xf numFmtId="0" fontId="22" fillId="3" borderId="19" xfId="0" applyFont="1" applyFill="1" applyBorder="1" applyAlignment="1" applyProtection="1">
      <alignment horizontal="center" vertical="center" shrinkToFit="1"/>
    </xf>
    <xf numFmtId="0" fontId="20" fillId="3" borderId="46" xfId="0" applyFont="1" applyFill="1" applyBorder="1" applyAlignment="1" applyProtection="1">
      <alignment vertical="center" shrinkToFit="1"/>
    </xf>
    <xf numFmtId="0" fontId="20" fillId="3" borderId="47" xfId="0" applyFont="1" applyFill="1" applyBorder="1" applyAlignment="1" applyProtection="1">
      <alignment vertical="center" shrinkToFit="1"/>
    </xf>
    <xf numFmtId="0" fontId="20" fillId="3" borderId="44" xfId="0" applyFont="1" applyFill="1" applyBorder="1" applyAlignment="1" applyProtection="1">
      <alignment horizontal="center" vertical="center" shrinkToFit="1"/>
    </xf>
    <xf numFmtId="0" fontId="20" fillId="3" borderId="45" xfId="0" applyFont="1" applyFill="1" applyBorder="1" applyAlignment="1" applyProtection="1">
      <alignment horizontal="center" vertical="center" shrinkToFit="1"/>
    </xf>
    <xf numFmtId="0" fontId="20" fillId="3" borderId="32" xfId="0" applyNumberFormat="1" applyFont="1" applyFill="1" applyBorder="1" applyAlignment="1" applyProtection="1">
      <alignment horizontal="center" vertical="center"/>
      <protection locked="0"/>
    </xf>
    <xf numFmtId="0" fontId="20" fillId="3" borderId="33" xfId="0" applyNumberFormat="1" applyFont="1" applyFill="1" applyBorder="1" applyAlignment="1" applyProtection="1">
      <alignment horizontal="center" vertical="center"/>
      <protection locked="0"/>
    </xf>
    <xf numFmtId="0" fontId="20" fillId="3" borderId="34" xfId="0" applyNumberFormat="1" applyFont="1" applyFill="1" applyBorder="1" applyAlignment="1" applyProtection="1">
      <alignment horizontal="center" vertical="center"/>
      <protection locked="0"/>
    </xf>
    <xf numFmtId="0" fontId="23" fillId="3" borderId="35" xfId="0" applyFont="1" applyFill="1" applyBorder="1" applyAlignment="1" applyProtection="1">
      <alignment horizontal="center" vertical="center" shrinkToFit="1"/>
      <protection locked="0"/>
    </xf>
    <xf numFmtId="0" fontId="23" fillId="3" borderId="20" xfId="0" applyFont="1" applyFill="1" applyBorder="1" applyAlignment="1" applyProtection="1">
      <alignment horizontal="center" vertical="center" shrinkToFit="1"/>
      <protection locked="0"/>
    </xf>
    <xf numFmtId="0" fontId="23" fillId="3" borderId="36" xfId="0" applyFont="1" applyFill="1" applyBorder="1" applyAlignment="1" applyProtection="1">
      <alignment horizontal="center" vertical="center" shrinkToFit="1"/>
      <protection locked="0"/>
    </xf>
    <xf numFmtId="0" fontId="20" fillId="3" borderId="39" xfId="0" applyFont="1" applyFill="1" applyBorder="1" applyAlignment="1" applyProtection="1">
      <alignment horizontal="center" vertical="center" shrinkToFit="1"/>
    </xf>
    <xf numFmtId="0" fontId="20" fillId="3" borderId="14" xfId="0" applyFont="1" applyFill="1" applyBorder="1" applyAlignment="1" applyProtection="1">
      <alignment horizontal="center" vertical="center" shrinkToFit="1"/>
    </xf>
    <xf numFmtId="0" fontId="21" fillId="3" borderId="20" xfId="0" applyFont="1" applyFill="1" applyBorder="1" applyAlignment="1" applyProtection="1">
      <alignment horizontal="center" vertical="center"/>
    </xf>
    <xf numFmtId="0" fontId="22" fillId="3" borderId="32" xfId="0" applyFont="1" applyFill="1" applyBorder="1" applyAlignment="1" applyProtection="1">
      <alignment horizontal="center" vertical="center" shrinkToFit="1"/>
      <protection locked="0"/>
    </xf>
    <xf numFmtId="0" fontId="22" fillId="3" borderId="33" xfId="0" applyFont="1" applyFill="1" applyBorder="1" applyAlignment="1" applyProtection="1">
      <alignment horizontal="center" vertical="center" shrinkToFit="1"/>
      <protection locked="0"/>
    </xf>
    <xf numFmtId="0" fontId="22" fillId="3" borderId="34" xfId="0" applyFont="1" applyFill="1" applyBorder="1" applyAlignment="1" applyProtection="1">
      <alignment horizontal="center" vertical="center" shrinkToFit="1"/>
      <protection locked="0"/>
    </xf>
    <xf numFmtId="0" fontId="21" fillId="3" borderId="33" xfId="0" applyFont="1" applyFill="1" applyBorder="1" applyAlignment="1" applyProtection="1">
      <alignment horizontal="center" vertical="center" wrapText="1"/>
    </xf>
    <xf numFmtId="0" fontId="21" fillId="3" borderId="37"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3" borderId="32" xfId="0" applyNumberFormat="1" applyFont="1" applyFill="1" applyBorder="1" applyAlignment="1" applyProtection="1">
      <alignment horizontal="center" vertical="center"/>
    </xf>
    <xf numFmtId="0" fontId="20" fillId="3" borderId="33" xfId="0" applyNumberFormat="1" applyFont="1" applyFill="1" applyBorder="1" applyAlignment="1" applyProtection="1">
      <alignment horizontal="center" vertical="center"/>
    </xf>
    <xf numFmtId="0" fontId="20" fillId="3" borderId="34" xfId="0" applyNumberFormat="1" applyFont="1" applyFill="1" applyBorder="1" applyAlignment="1" applyProtection="1">
      <alignment horizontal="center" vertical="center"/>
    </xf>
    <xf numFmtId="0" fontId="20" fillId="3" borderId="35" xfId="0" applyNumberFormat="1" applyFont="1" applyFill="1" applyBorder="1" applyAlignment="1" applyProtection="1">
      <alignment horizontal="center" vertical="center"/>
    </xf>
    <xf numFmtId="0" fontId="20" fillId="3" borderId="20" xfId="0" applyNumberFormat="1" applyFont="1" applyFill="1" applyBorder="1" applyAlignment="1" applyProtection="1">
      <alignment horizontal="center" vertical="center"/>
    </xf>
    <xf numFmtId="0" fontId="20" fillId="3" borderId="36" xfId="0" applyNumberFormat="1" applyFont="1" applyFill="1" applyBorder="1" applyAlignment="1" applyProtection="1">
      <alignment horizontal="center" vertical="center"/>
    </xf>
    <xf numFmtId="0" fontId="20" fillId="0" borderId="0" xfId="0" applyFont="1" applyFill="1" applyBorder="1" applyAlignment="1" applyProtection="1">
      <alignment horizontal="center" vertical="center" shrinkToFit="1"/>
    </xf>
    <xf numFmtId="0" fontId="20" fillId="3" borderId="40" xfId="0" applyFont="1" applyFill="1" applyBorder="1" applyAlignment="1" applyProtection="1">
      <alignment horizontal="center" vertical="center" shrinkToFit="1"/>
    </xf>
    <xf numFmtId="0" fontId="20" fillId="3" borderId="41" xfId="0" applyFont="1" applyFill="1" applyBorder="1" applyAlignment="1" applyProtection="1">
      <alignment horizontal="center" vertical="center" shrinkToFit="1"/>
    </xf>
    <xf numFmtId="0" fontId="20" fillId="3" borderId="42" xfId="0" applyFont="1" applyFill="1" applyBorder="1" applyAlignment="1" applyProtection="1">
      <alignment horizontal="center" vertical="center" shrinkToFit="1"/>
    </xf>
    <xf numFmtId="0" fontId="20" fillId="3" borderId="43" xfId="0" applyFont="1" applyFill="1" applyBorder="1" applyAlignment="1" applyProtection="1">
      <alignment horizontal="center" vertical="center" shrinkToFit="1"/>
    </xf>
    <xf numFmtId="0" fontId="20" fillId="3" borderId="35" xfId="0" applyNumberFormat="1" applyFont="1" applyFill="1" applyBorder="1" applyAlignment="1" applyProtection="1">
      <alignment horizontal="center" vertical="center"/>
      <protection locked="0"/>
    </xf>
    <xf numFmtId="0" fontId="20" fillId="3" borderId="20" xfId="0" applyNumberFormat="1" applyFont="1" applyFill="1" applyBorder="1" applyAlignment="1" applyProtection="1">
      <alignment horizontal="center" vertical="center"/>
      <protection locked="0"/>
    </xf>
    <xf numFmtId="0" fontId="20" fillId="3" borderId="36" xfId="0" applyNumberFormat="1" applyFont="1" applyFill="1" applyBorder="1" applyAlignment="1" applyProtection="1">
      <alignment horizontal="center" vertical="center"/>
      <protection locked="0"/>
    </xf>
    <xf numFmtId="0" fontId="23" fillId="3" borderId="35" xfId="0" applyFont="1" applyFill="1" applyBorder="1" applyAlignment="1" applyProtection="1">
      <alignment horizontal="center" vertical="center" shrinkToFit="1"/>
    </xf>
    <xf numFmtId="0" fontId="23" fillId="3" borderId="20" xfId="0" applyFont="1" applyFill="1" applyBorder="1" applyAlignment="1" applyProtection="1">
      <alignment horizontal="center" vertical="center" shrinkToFit="1"/>
    </xf>
    <xf numFmtId="0" fontId="23" fillId="3" borderId="36" xfId="0" applyFont="1" applyFill="1" applyBorder="1" applyAlignment="1" applyProtection="1">
      <alignment horizontal="center" vertical="center" shrinkToFit="1"/>
    </xf>
    <xf numFmtId="0" fontId="22" fillId="3" borderId="32" xfId="0" applyFont="1" applyFill="1" applyBorder="1" applyAlignment="1" applyProtection="1">
      <alignment horizontal="center" vertical="center" shrinkToFit="1"/>
    </xf>
    <xf numFmtId="0" fontId="22" fillId="3" borderId="33" xfId="0" applyFont="1" applyFill="1" applyBorder="1" applyAlignment="1" applyProtection="1">
      <alignment horizontal="center" vertical="center" shrinkToFit="1"/>
    </xf>
    <xf numFmtId="0" fontId="22" fillId="3" borderId="34" xfId="0" applyFont="1" applyFill="1" applyBorder="1" applyAlignment="1" applyProtection="1">
      <alignment horizontal="center" vertical="center" shrinkToFit="1"/>
    </xf>
    <xf numFmtId="176" fontId="20" fillId="3" borderId="0" xfId="0" applyNumberFormat="1" applyFont="1" applyFill="1" applyAlignment="1" applyProtection="1">
      <alignment horizontal="right" vertical="center"/>
      <protection locked="0"/>
    </xf>
    <xf numFmtId="0" fontId="20" fillId="3" borderId="54" xfId="0" applyFont="1" applyFill="1" applyBorder="1" applyAlignment="1" applyProtection="1">
      <alignment horizontal="center" vertical="center" shrinkToFit="1"/>
      <protection locked="0"/>
    </xf>
    <xf numFmtId="0" fontId="20" fillId="3" borderId="59" xfId="0" applyFont="1" applyFill="1" applyBorder="1" applyAlignment="1" applyProtection="1">
      <alignment horizontal="center" vertical="center" shrinkToFit="1"/>
      <protection locked="0"/>
    </xf>
    <xf numFmtId="0" fontId="20" fillId="3" borderId="55" xfId="0" applyFont="1" applyFill="1" applyBorder="1" applyAlignment="1" applyProtection="1">
      <alignment horizontal="center" vertical="center" shrinkToFit="1"/>
      <protection locked="0"/>
    </xf>
    <xf numFmtId="0" fontId="20" fillId="3" borderId="60" xfId="0" applyFont="1" applyFill="1" applyBorder="1" applyAlignment="1" applyProtection="1">
      <alignment horizontal="center" vertical="center" shrinkToFit="1"/>
      <protection locked="0"/>
    </xf>
    <xf numFmtId="0" fontId="20" fillId="3" borderId="56" xfId="0" applyFont="1" applyFill="1" applyBorder="1" applyAlignment="1" applyProtection="1">
      <alignment horizontal="center" vertical="center" shrinkToFit="1"/>
      <protection locked="0"/>
    </xf>
    <xf numFmtId="0" fontId="20" fillId="3" borderId="61" xfId="0" applyFont="1" applyFill="1" applyBorder="1" applyAlignment="1" applyProtection="1">
      <alignment horizontal="center" vertical="center" shrinkToFit="1"/>
      <protection locked="0"/>
    </xf>
    <xf numFmtId="0" fontId="20" fillId="3" borderId="35" xfId="0" applyNumberFormat="1" applyFont="1" applyFill="1" applyBorder="1" applyAlignment="1" applyProtection="1">
      <alignment horizontal="center" vertical="center" shrinkToFit="1"/>
    </xf>
    <xf numFmtId="0" fontId="20" fillId="3" borderId="20" xfId="0" applyNumberFormat="1" applyFont="1" applyFill="1" applyBorder="1" applyAlignment="1" applyProtection="1">
      <alignment horizontal="center" vertical="center" shrinkToFit="1"/>
    </xf>
    <xf numFmtId="0" fontId="20" fillId="3" borderId="36" xfId="0" applyNumberFormat="1" applyFont="1" applyFill="1" applyBorder="1" applyAlignment="1" applyProtection="1">
      <alignment horizontal="center" vertical="center" shrinkToFit="1"/>
    </xf>
    <xf numFmtId="0" fontId="24" fillId="3" borderId="0" xfId="0" applyFont="1" applyFill="1" applyAlignment="1" applyProtection="1">
      <alignment horizontal="center" vertical="center" shrinkToFit="1"/>
    </xf>
    <xf numFmtId="0" fontId="20" fillId="3" borderId="32" xfId="0" applyNumberFormat="1" applyFont="1" applyFill="1" applyBorder="1" applyAlignment="1" applyProtection="1">
      <alignment horizontal="center" vertical="center" shrinkToFit="1"/>
    </xf>
    <xf numFmtId="0" fontId="20" fillId="3" borderId="33" xfId="0" applyNumberFormat="1" applyFont="1" applyFill="1" applyBorder="1" applyAlignment="1" applyProtection="1">
      <alignment horizontal="center" vertical="center" shrinkToFit="1"/>
    </xf>
    <xf numFmtId="0" fontId="20" fillId="3" borderId="34" xfId="0" applyNumberFormat="1" applyFont="1" applyFill="1" applyBorder="1" applyAlignment="1" applyProtection="1">
      <alignment horizontal="center" vertical="center" shrinkToFit="1"/>
    </xf>
    <xf numFmtId="0" fontId="20" fillId="3" borderId="48" xfId="0" applyFont="1" applyFill="1" applyBorder="1" applyAlignment="1" applyProtection="1">
      <alignment horizontal="center" vertical="center"/>
    </xf>
    <xf numFmtId="0" fontId="20" fillId="3" borderId="49" xfId="0" applyFont="1" applyFill="1" applyBorder="1" applyAlignment="1" applyProtection="1">
      <alignment horizontal="center" vertical="center"/>
    </xf>
    <xf numFmtId="0" fontId="20" fillId="3" borderId="50" xfId="0" applyFont="1" applyFill="1" applyBorder="1" applyAlignment="1" applyProtection="1">
      <alignment horizontal="center" vertical="center"/>
    </xf>
    <xf numFmtId="0" fontId="20" fillId="3" borderId="51" xfId="0" applyFont="1" applyFill="1" applyBorder="1" applyAlignment="1" applyProtection="1">
      <alignment horizontal="center" vertical="center" shrinkToFit="1"/>
      <protection locked="0"/>
    </xf>
    <xf numFmtId="0" fontId="20" fillId="3" borderId="52" xfId="0" applyFont="1" applyFill="1" applyBorder="1" applyAlignment="1" applyProtection="1">
      <alignment horizontal="center" vertical="center" shrinkToFit="1"/>
      <protection locked="0"/>
    </xf>
    <xf numFmtId="0" fontId="20" fillId="3" borderId="25" xfId="0" applyFont="1" applyFill="1" applyBorder="1" applyAlignment="1" applyProtection="1">
      <alignment horizontal="center" vertical="center" shrinkToFit="1"/>
      <protection locked="0"/>
    </xf>
    <xf numFmtId="0" fontId="20" fillId="3" borderId="23" xfId="0" applyFont="1" applyFill="1" applyBorder="1" applyAlignment="1" applyProtection="1">
      <alignment horizontal="center" vertical="center" shrinkToFit="1"/>
    </xf>
    <xf numFmtId="0" fontId="20" fillId="3" borderId="53" xfId="0" applyFont="1" applyFill="1" applyBorder="1" applyAlignment="1" applyProtection="1">
      <alignment horizontal="center" vertical="center" shrinkToFit="1"/>
    </xf>
    <xf numFmtId="49" fontId="20" fillId="3" borderId="54" xfId="0" applyNumberFormat="1" applyFont="1" applyFill="1" applyBorder="1" applyAlignment="1" applyProtection="1">
      <alignment horizontal="center" vertical="center" shrinkToFit="1"/>
      <protection locked="0"/>
    </xf>
    <xf numFmtId="49" fontId="20" fillId="3" borderId="55" xfId="0" applyNumberFormat="1" applyFont="1" applyFill="1" applyBorder="1" applyAlignment="1" applyProtection="1">
      <alignment horizontal="center" vertical="center" shrinkToFit="1"/>
      <protection locked="0"/>
    </xf>
    <xf numFmtId="49" fontId="20" fillId="3" borderId="56" xfId="0" applyNumberFormat="1" applyFont="1" applyFill="1" applyBorder="1" applyAlignment="1" applyProtection="1">
      <alignment horizontal="center" vertical="center" shrinkToFit="1"/>
      <protection locked="0"/>
    </xf>
    <xf numFmtId="49" fontId="20" fillId="3" borderId="57" xfId="0" applyNumberFormat="1" applyFont="1" applyFill="1" applyBorder="1" applyAlignment="1" applyProtection="1">
      <alignment horizontal="center" vertical="center" shrinkToFit="1"/>
    </xf>
    <xf numFmtId="49" fontId="20" fillId="3" borderId="0" xfId="0" applyNumberFormat="1" applyFont="1" applyFill="1" applyBorder="1" applyAlignment="1" applyProtection="1">
      <alignment horizontal="center" vertical="center" shrinkToFit="1"/>
    </xf>
    <xf numFmtId="49" fontId="20" fillId="3" borderId="10" xfId="0" applyNumberFormat="1" applyFont="1" applyFill="1" applyBorder="1" applyAlignment="1" applyProtection="1">
      <alignment horizontal="center" vertical="center" shrinkToFit="1"/>
    </xf>
    <xf numFmtId="0" fontId="20" fillId="3" borderId="35" xfId="0" applyFont="1" applyFill="1" applyBorder="1" applyAlignment="1" applyProtection="1">
      <alignment horizontal="center" vertical="center" shrinkToFit="1"/>
    </xf>
    <xf numFmtId="0" fontId="20" fillId="3" borderId="20" xfId="0" applyFont="1" applyFill="1" applyBorder="1" applyAlignment="1" applyProtection="1">
      <alignment horizontal="center" vertical="center" shrinkToFit="1"/>
    </xf>
    <xf numFmtId="0" fontId="20" fillId="3" borderId="58" xfId="0" applyFont="1" applyFill="1" applyBorder="1" applyAlignment="1" applyProtection="1">
      <alignment horizontal="center" vertical="center" shrinkToFit="1"/>
    </xf>
    <xf numFmtId="49" fontId="20" fillId="3" borderId="57" xfId="0" applyNumberFormat="1" applyFont="1" applyFill="1" applyBorder="1" applyAlignment="1" applyProtection="1">
      <alignment horizontal="center" vertical="center" shrinkToFit="1"/>
      <protection locked="0"/>
    </xf>
    <xf numFmtId="49" fontId="20" fillId="3" borderId="0" xfId="0" applyNumberFormat="1" applyFont="1" applyFill="1" applyBorder="1" applyAlignment="1" applyProtection="1">
      <alignment horizontal="center" vertical="center" shrinkToFit="1"/>
      <protection locked="0"/>
    </xf>
    <xf numFmtId="49" fontId="20" fillId="3" borderId="10" xfId="0" applyNumberFormat="1" applyFont="1" applyFill="1" applyBorder="1" applyAlignment="1" applyProtection="1">
      <alignment horizontal="center" vertical="center" shrinkToFit="1"/>
      <protection locked="0"/>
    </xf>
    <xf numFmtId="49" fontId="20" fillId="3" borderId="59" xfId="0" applyNumberFormat="1" applyFont="1" applyFill="1" applyBorder="1" applyAlignment="1" applyProtection="1">
      <alignment horizontal="center" vertical="center" shrinkToFit="1"/>
      <protection locked="0"/>
    </xf>
    <xf numFmtId="49" fontId="20" fillId="3" borderId="60" xfId="0" applyNumberFormat="1" applyFont="1" applyFill="1" applyBorder="1" applyAlignment="1" applyProtection="1">
      <alignment horizontal="center" vertical="center" shrinkToFit="1"/>
      <protection locked="0"/>
    </xf>
    <xf numFmtId="49" fontId="20" fillId="3" borderId="61" xfId="0" applyNumberFormat="1" applyFont="1" applyFill="1" applyBorder="1" applyAlignment="1" applyProtection="1">
      <alignment horizontal="center" vertical="center" shrinkToFit="1"/>
      <protection locked="0"/>
    </xf>
    <xf numFmtId="0" fontId="20" fillId="3" borderId="46" xfId="0" applyFont="1" applyFill="1" applyBorder="1" applyAlignment="1" applyProtection="1">
      <alignment horizontal="center" vertical="center"/>
    </xf>
    <xf numFmtId="0" fontId="20" fillId="3" borderId="40" xfId="0" applyFont="1" applyFill="1" applyBorder="1" applyAlignment="1" applyProtection="1">
      <alignment horizontal="center" vertical="center" shrinkToFit="1"/>
      <protection locked="0"/>
    </xf>
    <xf numFmtId="0" fontId="20" fillId="3" borderId="41" xfId="0" applyFont="1" applyFill="1" applyBorder="1" applyAlignment="1" applyProtection="1">
      <alignment horizontal="center" vertical="center" shrinkToFit="1"/>
      <protection locked="0"/>
    </xf>
    <xf numFmtId="0" fontId="20" fillId="3" borderId="39" xfId="0" applyFont="1" applyFill="1" applyBorder="1" applyAlignment="1" applyProtection="1">
      <alignment horizontal="center" vertical="center" shrinkToFit="1"/>
      <protection locked="0"/>
    </xf>
    <xf numFmtId="49" fontId="20" fillId="3" borderId="40" xfId="0" applyNumberFormat="1" applyFont="1" applyFill="1" applyBorder="1" applyAlignment="1" applyProtection="1">
      <alignment horizontal="center" vertical="center" shrinkToFit="1"/>
      <protection locked="0"/>
    </xf>
    <xf numFmtId="49" fontId="20" fillId="3" borderId="23" xfId="0" applyNumberFormat="1" applyFont="1" applyFill="1" applyBorder="1" applyAlignment="1" applyProtection="1">
      <alignment horizontal="center" vertical="center" shrinkToFit="1"/>
    </xf>
    <xf numFmtId="49" fontId="20" fillId="3" borderId="23" xfId="0" applyNumberFormat="1" applyFont="1" applyFill="1" applyBorder="1" applyAlignment="1" applyProtection="1">
      <alignment horizontal="center" vertical="center" shrinkToFit="1"/>
      <protection locked="0"/>
    </xf>
    <xf numFmtId="0" fontId="23" fillId="3" borderId="10" xfId="0" applyFont="1" applyFill="1" applyBorder="1" applyAlignment="1" applyProtection="1">
      <alignment horizontal="center" vertical="center"/>
    </xf>
    <xf numFmtId="0" fontId="20" fillId="3" borderId="19" xfId="0" applyFont="1" applyFill="1" applyBorder="1" applyAlignment="1" applyProtection="1">
      <alignment horizontal="center" vertical="center"/>
      <protection locked="0"/>
    </xf>
    <xf numFmtId="0" fontId="23" fillId="3" borderId="7" xfId="0" applyFont="1" applyFill="1" applyBorder="1" applyAlignment="1" applyProtection="1">
      <alignment horizontal="center" vertical="center"/>
    </xf>
    <xf numFmtId="0" fontId="23" fillId="3" borderId="0" xfId="0" applyFont="1" applyFill="1" applyBorder="1" applyAlignment="1" applyProtection="1">
      <alignment horizontal="center" vertical="center"/>
    </xf>
    <xf numFmtId="0" fontId="23" fillId="3" borderId="8" xfId="0" applyFont="1" applyFill="1" applyBorder="1" applyAlignment="1" applyProtection="1">
      <alignment horizontal="center" vertical="center"/>
    </xf>
    <xf numFmtId="176" fontId="20" fillId="3" borderId="0" xfId="0" applyNumberFormat="1" applyFont="1" applyFill="1" applyBorder="1" applyAlignment="1" applyProtection="1">
      <alignment horizontal="right" vertical="center"/>
      <protection locked="0"/>
    </xf>
    <xf numFmtId="49" fontId="20" fillId="3" borderId="41" xfId="0" applyNumberFormat="1" applyFont="1" applyFill="1" applyBorder="1" applyAlignment="1" applyProtection="1">
      <alignment horizontal="center" vertical="center" shrinkToFit="1"/>
      <protection locked="0"/>
    </xf>
    <xf numFmtId="0" fontId="9" fillId="0" borderId="22"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24" xfId="0" applyFont="1" applyBorder="1" applyAlignment="1" applyProtection="1">
      <alignment horizontal="center" vertical="center"/>
    </xf>
    <xf numFmtId="0" fontId="13" fillId="0" borderId="0"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177" fontId="14" fillId="0" borderId="27" xfId="0" applyNumberFormat="1" applyFont="1" applyBorder="1" applyAlignment="1" applyProtection="1">
      <alignment horizontal="right" wrapText="1"/>
    </xf>
    <xf numFmtId="3" fontId="14" fillId="0" borderId="62" xfId="0" applyNumberFormat="1" applyFont="1" applyBorder="1" applyAlignment="1" applyProtection="1">
      <alignment horizontal="right"/>
    </xf>
    <xf numFmtId="0" fontId="13" fillId="0" borderId="0" xfId="0" applyFont="1" applyBorder="1" applyAlignment="1" applyProtection="1">
      <alignment horizontal="center"/>
    </xf>
    <xf numFmtId="0" fontId="13" fillId="0" borderId="62" xfId="0" applyFont="1" applyBorder="1" applyAlignment="1" applyProtection="1">
      <alignment horizontal="center"/>
    </xf>
    <xf numFmtId="0" fontId="13" fillId="0" borderId="0" xfId="0" applyFont="1" applyBorder="1" applyAlignment="1" applyProtection="1">
      <alignment horizontal="left"/>
    </xf>
    <xf numFmtId="177" fontId="13" fillId="0" borderId="0" xfId="0" applyNumberFormat="1" applyFont="1" applyBorder="1" applyAlignment="1" applyProtection="1">
      <alignment horizontal="center" vertical="center"/>
    </xf>
    <xf numFmtId="177" fontId="15" fillId="0" borderId="10" xfId="0" applyNumberFormat="1" applyFont="1" applyBorder="1" applyAlignment="1" applyProtection="1">
      <alignment horizontal="center"/>
    </xf>
    <xf numFmtId="0" fontId="13" fillId="0" borderId="0" xfId="0" applyFont="1" applyBorder="1" applyAlignment="1" applyProtection="1">
      <alignment horizontal="center" vertical="center"/>
    </xf>
    <xf numFmtId="0" fontId="13" fillId="0" borderId="0" xfId="0" applyFont="1" applyBorder="1" applyAlignment="1" applyProtection="1">
      <alignment horizontal="right" vertical="center"/>
    </xf>
    <xf numFmtId="0" fontId="13" fillId="0" borderId="27" xfId="0" applyFont="1" applyBorder="1" applyAlignment="1" applyProtection="1">
      <alignment horizontal="center"/>
    </xf>
    <xf numFmtId="177" fontId="13" fillId="0" borderId="62" xfId="0" applyNumberFormat="1" applyFont="1" applyBorder="1" applyAlignment="1" applyProtection="1">
      <alignment horizontal="center"/>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66675</xdr:colOff>
      <xdr:row>8</xdr:row>
      <xdr:rowOff>85725</xdr:rowOff>
    </xdr:from>
    <xdr:to>
      <xdr:col>4</xdr:col>
      <xdr:colOff>257175</xdr:colOff>
      <xdr:row>16</xdr:row>
      <xdr:rowOff>219075</xdr:rowOff>
    </xdr:to>
    <xdr:sp macro="" textlink="">
      <xdr:nvSpPr>
        <xdr:cNvPr id="2" name="右中かっこ 1">
          <a:extLst>
            <a:ext uri="{FF2B5EF4-FFF2-40B4-BE49-F238E27FC236}">
              <a16:creationId xmlns="" xmlns:a16="http://schemas.microsoft.com/office/drawing/2014/main" id="{27871EBF-D012-4C14-A0D8-921F8D0AC135}"/>
            </a:ext>
          </a:extLst>
        </xdr:cNvPr>
        <xdr:cNvSpPr/>
      </xdr:nvSpPr>
      <xdr:spPr>
        <a:xfrm>
          <a:off x="6315075" y="2238375"/>
          <a:ext cx="190500" cy="234315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180974</xdr:colOff>
      <xdr:row>31</xdr:row>
      <xdr:rowOff>57150</xdr:rowOff>
    </xdr:from>
    <xdr:to>
      <xdr:col>13</xdr:col>
      <xdr:colOff>361949</xdr:colOff>
      <xdr:row>31</xdr:row>
      <xdr:rowOff>228600</xdr:rowOff>
    </xdr:to>
    <xdr:sp macro="" textlink="">
      <xdr:nvSpPr>
        <xdr:cNvPr id="2" name="円/楕円 1"/>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71</xdr:row>
      <xdr:rowOff>57150</xdr:rowOff>
    </xdr:from>
    <xdr:to>
      <xdr:col>13</xdr:col>
      <xdr:colOff>361949</xdr:colOff>
      <xdr:row>71</xdr:row>
      <xdr:rowOff>228600</xdr:rowOff>
    </xdr:to>
    <xdr:sp macro="" textlink="">
      <xdr:nvSpPr>
        <xdr:cNvPr id="11" name="円/楕円 10"/>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111</xdr:row>
      <xdr:rowOff>57150</xdr:rowOff>
    </xdr:from>
    <xdr:to>
      <xdr:col>13</xdr:col>
      <xdr:colOff>361949</xdr:colOff>
      <xdr:row>111</xdr:row>
      <xdr:rowOff>228600</xdr:rowOff>
    </xdr:to>
    <xdr:sp macro="" textlink="">
      <xdr:nvSpPr>
        <xdr:cNvPr id="13" name="円/楕円 12"/>
        <xdr:cNvSpPr/>
      </xdr:nvSpPr>
      <xdr:spPr>
        <a:xfrm>
          <a:off x="66674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151</xdr:row>
      <xdr:rowOff>57150</xdr:rowOff>
    </xdr:from>
    <xdr:to>
      <xdr:col>13</xdr:col>
      <xdr:colOff>361949</xdr:colOff>
      <xdr:row>151</xdr:row>
      <xdr:rowOff>228600</xdr:rowOff>
    </xdr:to>
    <xdr:sp macro="" textlink="">
      <xdr:nvSpPr>
        <xdr:cNvPr id="15" name="円/楕円 14"/>
        <xdr:cNvSpPr/>
      </xdr:nvSpPr>
      <xdr:spPr>
        <a:xfrm>
          <a:off x="6667499" y="297275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0" name="正方形/長方形 9"/>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47625</xdr:rowOff>
    </xdr:from>
    <xdr:to>
      <xdr:col>12</xdr:col>
      <xdr:colOff>190501</xdr:colOff>
      <xdr:row>119</xdr:row>
      <xdr:rowOff>228600</xdr:rowOff>
    </xdr:to>
    <xdr:sp macro="" textlink="">
      <xdr:nvSpPr>
        <xdr:cNvPr id="17" name="正方形/長方形 16"/>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159</xdr:row>
      <xdr:rowOff>47625</xdr:rowOff>
    </xdr:from>
    <xdr:to>
      <xdr:col>12</xdr:col>
      <xdr:colOff>190501</xdr:colOff>
      <xdr:row>159</xdr:row>
      <xdr:rowOff>228600</xdr:rowOff>
    </xdr:to>
    <xdr:sp macro="" textlink="">
      <xdr:nvSpPr>
        <xdr:cNvPr id="18" name="正方形/長方形 17"/>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180974</xdr:colOff>
      <xdr:row>30</xdr:row>
      <xdr:rowOff>57150</xdr:rowOff>
    </xdr:from>
    <xdr:to>
      <xdr:col>13</xdr:col>
      <xdr:colOff>361949</xdr:colOff>
      <xdr:row>30</xdr:row>
      <xdr:rowOff>228600</xdr:rowOff>
    </xdr:to>
    <xdr:sp macro="" textlink="">
      <xdr:nvSpPr>
        <xdr:cNvPr id="2" name="円/楕円 1"/>
        <xdr:cNvSpPr/>
      </xdr:nvSpPr>
      <xdr:spPr>
        <a:xfrm>
          <a:off x="70865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66675</xdr:colOff>
      <xdr:row>38</xdr:row>
      <xdr:rowOff>38100</xdr:rowOff>
    </xdr:from>
    <xdr:to>
      <xdr:col>12</xdr:col>
      <xdr:colOff>238125</xdr:colOff>
      <xdr:row>38</xdr:row>
      <xdr:rowOff>219075</xdr:rowOff>
    </xdr:to>
    <xdr:sp macro="" textlink="">
      <xdr:nvSpPr>
        <xdr:cNvPr id="10" name="正方形/長方形 9"/>
        <xdr:cNvSpPr/>
      </xdr:nvSpPr>
      <xdr:spPr>
        <a:xfrm>
          <a:off x="6419850" y="99726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69</xdr:row>
      <xdr:rowOff>57150</xdr:rowOff>
    </xdr:from>
    <xdr:to>
      <xdr:col>13</xdr:col>
      <xdr:colOff>361949</xdr:colOff>
      <xdr:row>69</xdr:row>
      <xdr:rowOff>228600</xdr:rowOff>
    </xdr:to>
    <xdr:sp macro="" textlink="">
      <xdr:nvSpPr>
        <xdr:cNvPr id="11" name="円/楕円 10"/>
        <xdr:cNvSpPr/>
      </xdr:nvSpPr>
      <xdr:spPr>
        <a:xfrm>
          <a:off x="6877049" y="84296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66675</xdr:colOff>
      <xdr:row>77</xdr:row>
      <xdr:rowOff>38100</xdr:rowOff>
    </xdr:from>
    <xdr:to>
      <xdr:col>12</xdr:col>
      <xdr:colOff>238125</xdr:colOff>
      <xdr:row>77</xdr:row>
      <xdr:rowOff>219075</xdr:rowOff>
    </xdr:to>
    <xdr:sp macro="" textlink="">
      <xdr:nvSpPr>
        <xdr:cNvPr id="6" name="正方形/長方形 5"/>
        <xdr:cNvSpPr/>
      </xdr:nvSpPr>
      <xdr:spPr>
        <a:xfrm>
          <a:off x="6419850" y="99726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twoCellAnchor>
    <xdr:from>
      <xdr:col>10</xdr:col>
      <xdr:colOff>0</xdr:colOff>
      <xdr:row>101</xdr:row>
      <xdr:rowOff>0</xdr:rowOff>
    </xdr:from>
    <xdr:to>
      <xdr:col>10</xdr:col>
      <xdr:colOff>542925</xdr:colOff>
      <xdr:row>125</xdr:row>
      <xdr:rowOff>9525</xdr:rowOff>
    </xdr:to>
    <xdr:sp macro="" textlink="">
      <xdr:nvSpPr>
        <xdr:cNvPr id="10" name="右中かっこ 9"/>
        <xdr:cNvSpPr/>
      </xdr:nvSpPr>
      <xdr:spPr>
        <a:xfrm>
          <a:off x="6943725" y="173164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104</xdr:row>
      <xdr:rowOff>142875</xdr:rowOff>
    </xdr:from>
    <xdr:to>
      <xdr:col>11</xdr:col>
      <xdr:colOff>361950</xdr:colOff>
      <xdr:row>118</xdr:row>
      <xdr:rowOff>28575</xdr:rowOff>
    </xdr:to>
    <xdr:sp macro="" textlink="">
      <xdr:nvSpPr>
        <xdr:cNvPr id="11" name="テキスト ボックス 10"/>
        <xdr:cNvSpPr txBox="1"/>
      </xdr:nvSpPr>
      <xdr:spPr>
        <a:xfrm>
          <a:off x="7515225" y="1797367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リレー１枚目</a:t>
          </a:r>
        </a:p>
      </xdr:txBody>
    </xdr:sp>
    <xdr:clientData/>
  </xdr:twoCellAnchor>
  <xdr:twoCellAnchor>
    <xdr:from>
      <xdr:col>10</xdr:col>
      <xdr:colOff>0</xdr:colOff>
      <xdr:row>125</xdr:row>
      <xdr:rowOff>0</xdr:rowOff>
    </xdr:from>
    <xdr:to>
      <xdr:col>10</xdr:col>
      <xdr:colOff>542925</xdr:colOff>
      <xdr:row>149</xdr:row>
      <xdr:rowOff>9525</xdr:rowOff>
    </xdr:to>
    <xdr:sp macro="" textlink="">
      <xdr:nvSpPr>
        <xdr:cNvPr id="12" name="右中かっこ 11"/>
        <xdr:cNvSpPr/>
      </xdr:nvSpPr>
      <xdr:spPr>
        <a:xfrm>
          <a:off x="6943725" y="214312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0</xdr:colOff>
      <xdr:row>129</xdr:row>
      <xdr:rowOff>104775</xdr:rowOff>
    </xdr:from>
    <xdr:to>
      <xdr:col>11</xdr:col>
      <xdr:colOff>476250</xdr:colOff>
      <xdr:row>142</xdr:row>
      <xdr:rowOff>161925</xdr:rowOff>
    </xdr:to>
    <xdr:sp macro="" textlink="">
      <xdr:nvSpPr>
        <xdr:cNvPr id="13" name="テキスト ボックス 12"/>
        <xdr:cNvSpPr txBox="1"/>
      </xdr:nvSpPr>
      <xdr:spPr>
        <a:xfrm>
          <a:off x="7629525" y="2222182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リレー２枚目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3"/>
  <sheetViews>
    <sheetView tabSelected="1" workbookViewId="0">
      <selection activeCell="C2" sqref="C2"/>
    </sheetView>
  </sheetViews>
  <sheetFormatPr defaultRowHeight="13.5" x14ac:dyDescent="0.15"/>
  <cols>
    <col min="1" max="1" width="19.625" customWidth="1"/>
    <col min="2" max="2" width="17.875" customWidth="1"/>
    <col min="3" max="3" width="37.375" customWidth="1"/>
    <col min="4" max="4" width="7.125" customWidth="1"/>
    <col min="5" max="5" width="25.625" customWidth="1"/>
    <col min="6" max="6" width="17.25" customWidth="1"/>
    <col min="7" max="7" width="28.25" customWidth="1"/>
  </cols>
  <sheetData>
    <row r="1" spans="1:7" ht="19.5" customHeight="1" x14ac:dyDescent="0.15">
      <c r="A1" s="164" t="s">
        <v>1428</v>
      </c>
      <c r="B1" s="164"/>
      <c r="C1" s="164"/>
      <c r="F1" s="165" t="s">
        <v>1429</v>
      </c>
      <c r="G1" s="165"/>
    </row>
    <row r="2" spans="1:7" ht="22.5" customHeight="1" x14ac:dyDescent="0.15">
      <c r="A2" s="161" t="s">
        <v>1430</v>
      </c>
      <c r="B2" s="161"/>
      <c r="C2" s="90"/>
      <c r="F2" s="165"/>
      <c r="G2" s="165"/>
    </row>
    <row r="3" spans="1:7" ht="22.5" customHeight="1" x14ac:dyDescent="0.15">
      <c r="A3" s="161" t="s">
        <v>1431</v>
      </c>
      <c r="B3" s="161"/>
      <c r="C3" s="90"/>
      <c r="F3" s="165"/>
      <c r="G3" s="165"/>
    </row>
    <row r="4" spans="1:7" ht="22.5" customHeight="1" x14ac:dyDescent="0.15">
      <c r="A4" s="161" t="s">
        <v>1432</v>
      </c>
      <c r="B4" s="161"/>
      <c r="C4" s="90"/>
      <c r="F4" s="91" t="s">
        <v>2</v>
      </c>
      <c r="G4" s="91" t="s">
        <v>1433</v>
      </c>
    </row>
    <row r="5" spans="1:7" ht="22.5" customHeight="1" x14ac:dyDescent="0.15">
      <c r="A5" s="161" t="s">
        <v>1434</v>
      </c>
      <c r="B5" s="161"/>
      <c r="C5" s="90"/>
      <c r="F5" s="90"/>
      <c r="G5" s="90"/>
    </row>
    <row r="6" spans="1:7" ht="22.5" customHeight="1" x14ac:dyDescent="0.15">
      <c r="A6" s="161" t="s">
        <v>12</v>
      </c>
      <c r="B6" s="161"/>
      <c r="C6" s="90"/>
      <c r="F6" s="90"/>
      <c r="G6" s="90"/>
    </row>
    <row r="7" spans="1:7" ht="22.5" customHeight="1" x14ac:dyDescent="0.15">
      <c r="A7" s="161" t="s">
        <v>1435</v>
      </c>
      <c r="B7" s="161"/>
      <c r="C7" s="90"/>
      <c r="F7" s="90"/>
      <c r="G7" s="90"/>
    </row>
    <row r="8" spans="1:7" ht="22.5" customHeight="1" x14ac:dyDescent="0.15">
      <c r="A8" s="161" t="s">
        <v>1436</v>
      </c>
      <c r="B8" s="161"/>
      <c r="C8" s="92"/>
      <c r="D8" s="93"/>
      <c r="E8" s="94"/>
      <c r="F8" s="90"/>
      <c r="G8" s="90"/>
    </row>
    <row r="9" spans="1:7" ht="22.5" customHeight="1" x14ac:dyDescent="0.15">
      <c r="A9" s="161" t="s">
        <v>1437</v>
      </c>
      <c r="B9" s="91" t="s">
        <v>1438</v>
      </c>
      <c r="C9" s="126"/>
      <c r="D9" s="95">
        <f>kyougisha転記用!P2</f>
        <v>0</v>
      </c>
      <c r="E9" s="162" t="s">
        <v>1439</v>
      </c>
      <c r="F9" s="90"/>
      <c r="G9" s="90"/>
    </row>
    <row r="10" spans="1:7" ht="22.5" customHeight="1" x14ac:dyDescent="0.15">
      <c r="A10" s="161"/>
      <c r="B10" s="91" t="s">
        <v>1440</v>
      </c>
      <c r="C10" s="126"/>
      <c r="D10" s="95">
        <f>kyougisha転記用!S2</f>
        <v>0</v>
      </c>
      <c r="E10" s="162"/>
    </row>
    <row r="11" spans="1:7" ht="22.5" customHeight="1" x14ac:dyDescent="0.15">
      <c r="A11" s="161"/>
      <c r="B11" s="91" t="s">
        <v>1441</v>
      </c>
      <c r="C11" s="127">
        <f>C9+C10</f>
        <v>0</v>
      </c>
      <c r="D11" s="95">
        <f>D9+D10</f>
        <v>0</v>
      </c>
      <c r="E11" s="162"/>
      <c r="F11" s="96"/>
      <c r="G11" s="96"/>
    </row>
    <row r="12" spans="1:7" ht="22.5" customHeight="1" x14ac:dyDescent="0.15">
      <c r="A12" s="163" t="s">
        <v>1442</v>
      </c>
      <c r="B12" s="91" t="s">
        <v>1438</v>
      </c>
      <c r="C12" s="126"/>
      <c r="D12" s="95">
        <f>'申込書（個人種目）'!Q3+'申込書（個人種目）'!Q43+'申込書（個人種目）'!Q83+'申込書（個人種目）'!Q123</f>
        <v>0</v>
      </c>
      <c r="E12" s="162"/>
      <c r="F12" s="97"/>
      <c r="G12" s="97"/>
    </row>
    <row r="13" spans="1:7" ht="22.5" customHeight="1" x14ac:dyDescent="0.15">
      <c r="A13" s="161"/>
      <c r="B13" s="91" t="s">
        <v>1440</v>
      </c>
      <c r="C13" s="126"/>
      <c r="D13" s="95">
        <f>'申込書（個人種目）'!Q4+'申込書（個人種目）'!Q44+'申込書（個人種目）'!Q84+'申込書（個人種目）'!Q124</f>
        <v>0</v>
      </c>
      <c r="E13" s="162"/>
      <c r="F13" s="98"/>
      <c r="G13" s="98"/>
    </row>
    <row r="14" spans="1:7" ht="22.5" customHeight="1" x14ac:dyDescent="0.15">
      <c r="A14" s="161"/>
      <c r="B14" s="91" t="s">
        <v>1441</v>
      </c>
      <c r="C14" s="127">
        <f>C12+C13</f>
        <v>0</v>
      </c>
      <c r="D14" s="95">
        <f>D12+D13</f>
        <v>0</v>
      </c>
      <c r="E14" s="162"/>
      <c r="F14" s="98"/>
      <c r="G14" s="98"/>
    </row>
    <row r="15" spans="1:7" ht="22.5" customHeight="1" x14ac:dyDescent="0.15">
      <c r="A15" s="163" t="s">
        <v>1443</v>
      </c>
      <c r="B15" s="91" t="s">
        <v>1438</v>
      </c>
      <c r="C15" s="126"/>
      <c r="D15" s="95">
        <f>'申込書（リレー種目）'!Q3+'申込書（リレー種目）'!Q42</f>
        <v>0</v>
      </c>
      <c r="E15" s="162"/>
      <c r="F15" s="97"/>
      <c r="G15" s="97"/>
    </row>
    <row r="16" spans="1:7" ht="22.5" customHeight="1" x14ac:dyDescent="0.15">
      <c r="A16" s="161"/>
      <c r="B16" s="91" t="s">
        <v>1440</v>
      </c>
      <c r="C16" s="126"/>
      <c r="D16" s="95">
        <f>'申込書（リレー種目）'!Q4+'申込書（リレー種目）'!Q43</f>
        <v>0</v>
      </c>
      <c r="E16" s="162"/>
      <c r="F16" s="98"/>
      <c r="G16" s="98"/>
    </row>
    <row r="17" spans="1:7" ht="22.5" customHeight="1" x14ac:dyDescent="0.15">
      <c r="A17" s="161"/>
      <c r="B17" s="91" t="s">
        <v>1441</v>
      </c>
      <c r="C17" s="128">
        <f>C15+C16</f>
        <v>0</v>
      </c>
      <c r="D17" s="95">
        <f>D15+D16</f>
        <v>0</v>
      </c>
      <c r="E17" s="162"/>
      <c r="F17" s="98"/>
      <c r="G17" s="98"/>
    </row>
    <row r="18" spans="1:7" ht="19.5" customHeight="1" x14ac:dyDescent="0.15">
      <c r="C18" s="99" t="s">
        <v>1444</v>
      </c>
      <c r="D18" s="160" t="s">
        <v>1445</v>
      </c>
      <c r="E18" s="160"/>
      <c r="F18" s="98"/>
    </row>
    <row r="19" spans="1:7" x14ac:dyDescent="0.15">
      <c r="D19" s="160"/>
      <c r="E19" s="160"/>
    </row>
    <row r="20" spans="1:7" x14ac:dyDescent="0.15">
      <c r="D20" s="160"/>
      <c r="E20" s="160"/>
    </row>
    <row r="21" spans="1:7" x14ac:dyDescent="0.15">
      <c r="D21" s="160"/>
      <c r="E21" s="160"/>
    </row>
    <row r="25" spans="1:7" x14ac:dyDescent="0.15">
      <c r="C25" s="100"/>
    </row>
    <row r="26" spans="1:7" x14ac:dyDescent="0.15">
      <c r="C26" t="s">
        <v>31</v>
      </c>
    </row>
    <row r="27" spans="1:7" x14ac:dyDescent="0.15">
      <c r="C27" t="s">
        <v>76</v>
      </c>
    </row>
    <row r="28" spans="1:7" x14ac:dyDescent="0.15">
      <c r="C28" t="s">
        <v>28</v>
      </c>
    </row>
    <row r="29" spans="1:7" x14ac:dyDescent="0.15">
      <c r="C29" t="s">
        <v>40</v>
      </c>
    </row>
    <row r="30" spans="1:7" x14ac:dyDescent="0.15">
      <c r="C30" t="s">
        <v>43</v>
      </c>
    </row>
    <row r="31" spans="1:7" x14ac:dyDescent="0.15">
      <c r="C31" t="s">
        <v>54</v>
      </c>
    </row>
    <row r="32" spans="1:7" x14ac:dyDescent="0.15">
      <c r="C32" t="s">
        <v>34</v>
      </c>
    </row>
    <row r="33" spans="3:3" x14ac:dyDescent="0.15">
      <c r="C33" t="s">
        <v>48</v>
      </c>
    </row>
    <row r="34" spans="3:3" x14ac:dyDescent="0.15">
      <c r="C34" t="s">
        <v>51</v>
      </c>
    </row>
    <row r="35" spans="3:3" x14ac:dyDescent="0.15">
      <c r="C35" t="s">
        <v>59</v>
      </c>
    </row>
    <row r="36" spans="3:3" x14ac:dyDescent="0.15">
      <c r="C36" t="s">
        <v>45</v>
      </c>
    </row>
    <row r="37" spans="3:3" x14ac:dyDescent="0.15">
      <c r="C37" t="s">
        <v>67</v>
      </c>
    </row>
    <row r="38" spans="3:3" x14ac:dyDescent="0.15">
      <c r="C38" t="s">
        <v>1213</v>
      </c>
    </row>
    <row r="39" spans="3:3" x14ac:dyDescent="0.15">
      <c r="C39" t="s">
        <v>62</v>
      </c>
    </row>
    <row r="40" spans="3:3" x14ac:dyDescent="0.15">
      <c r="C40" t="s">
        <v>73</v>
      </c>
    </row>
    <row r="41" spans="3:3" x14ac:dyDescent="0.15">
      <c r="C41" t="s">
        <v>1214</v>
      </c>
    </row>
    <row r="42" spans="3:3" x14ac:dyDescent="0.15">
      <c r="C42" t="s">
        <v>81</v>
      </c>
    </row>
    <row r="43" spans="3:3" x14ac:dyDescent="0.15">
      <c r="C43" t="s">
        <v>1215</v>
      </c>
    </row>
    <row r="44" spans="3:3" x14ac:dyDescent="0.15">
      <c r="C44" t="s">
        <v>1216</v>
      </c>
    </row>
    <row r="45" spans="3:3" x14ac:dyDescent="0.15">
      <c r="C45" t="s">
        <v>1217</v>
      </c>
    </row>
    <row r="46" spans="3:3" x14ac:dyDescent="0.15">
      <c r="C46" t="s">
        <v>70</v>
      </c>
    </row>
    <row r="47" spans="3:3" x14ac:dyDescent="0.15">
      <c r="C47" t="s">
        <v>1218</v>
      </c>
    </row>
    <row r="48" spans="3:3" x14ac:dyDescent="0.15">
      <c r="C48" t="s">
        <v>1219</v>
      </c>
    </row>
    <row r="49" spans="3:3" x14ac:dyDescent="0.15">
      <c r="C49" t="s">
        <v>37</v>
      </c>
    </row>
    <row r="50" spans="3:3" x14ac:dyDescent="0.15">
      <c r="C50" t="s">
        <v>1220</v>
      </c>
    </row>
    <row r="51" spans="3:3" x14ac:dyDescent="0.15">
      <c r="C51" t="s">
        <v>1293</v>
      </c>
    </row>
    <row r="52" spans="3:3" x14ac:dyDescent="0.15">
      <c r="C52" t="s">
        <v>1223</v>
      </c>
    </row>
    <row r="53" spans="3:3" x14ac:dyDescent="0.15">
      <c r="C53" t="s">
        <v>228</v>
      </c>
    </row>
    <row r="54" spans="3:3" x14ac:dyDescent="0.15">
      <c r="C54" t="s">
        <v>97</v>
      </c>
    </row>
    <row r="55" spans="3:3" x14ac:dyDescent="0.15">
      <c r="C55" t="s">
        <v>100</v>
      </c>
    </row>
    <row r="56" spans="3:3" x14ac:dyDescent="0.15">
      <c r="C56" t="s">
        <v>466</v>
      </c>
    </row>
    <row r="57" spans="3:3" x14ac:dyDescent="0.15">
      <c r="C57" t="s">
        <v>469</v>
      </c>
    </row>
    <row r="58" spans="3:3" x14ac:dyDescent="0.15">
      <c r="C58" t="s">
        <v>103</v>
      </c>
    </row>
    <row r="59" spans="3:3" x14ac:dyDescent="0.15">
      <c r="C59" t="s">
        <v>106</v>
      </c>
    </row>
    <row r="60" spans="3:3" x14ac:dyDescent="0.15">
      <c r="C60" t="s">
        <v>109</v>
      </c>
    </row>
    <row r="61" spans="3:3" x14ac:dyDescent="0.15">
      <c r="C61" t="s">
        <v>125</v>
      </c>
    </row>
    <row r="62" spans="3:3" x14ac:dyDescent="0.15">
      <c r="C62" t="s">
        <v>112</v>
      </c>
    </row>
    <row r="63" spans="3:3" x14ac:dyDescent="0.15">
      <c r="C63" t="s">
        <v>115</v>
      </c>
    </row>
    <row r="64" spans="3:3" x14ac:dyDescent="0.15">
      <c r="C64" t="s">
        <v>118</v>
      </c>
    </row>
    <row r="65" spans="3:3" x14ac:dyDescent="0.15">
      <c r="C65" t="s">
        <v>121</v>
      </c>
    </row>
    <row r="66" spans="3:3" x14ac:dyDescent="0.15">
      <c r="C66" t="s">
        <v>1227</v>
      </c>
    </row>
    <row r="67" spans="3:3" x14ac:dyDescent="0.15">
      <c r="C67" t="s">
        <v>1294</v>
      </c>
    </row>
    <row r="68" spans="3:3" x14ac:dyDescent="0.15">
      <c r="C68" t="s">
        <v>152</v>
      </c>
    </row>
    <row r="69" spans="3:3" x14ac:dyDescent="0.15">
      <c r="C69" t="s">
        <v>154</v>
      </c>
    </row>
    <row r="70" spans="3:3" x14ac:dyDescent="0.15">
      <c r="C70" t="s">
        <v>163</v>
      </c>
    </row>
    <row r="71" spans="3:3" x14ac:dyDescent="0.15">
      <c r="C71" t="s">
        <v>160</v>
      </c>
    </row>
    <row r="72" spans="3:3" x14ac:dyDescent="0.15">
      <c r="C72" t="s">
        <v>157</v>
      </c>
    </row>
    <row r="73" spans="3:3" x14ac:dyDescent="0.15">
      <c r="C73" t="s">
        <v>1116</v>
      </c>
    </row>
    <row r="74" spans="3:3" x14ac:dyDescent="0.15">
      <c r="C74" t="s">
        <v>173</v>
      </c>
    </row>
    <row r="75" spans="3:3" x14ac:dyDescent="0.15">
      <c r="C75" t="s">
        <v>176</v>
      </c>
    </row>
    <row r="76" spans="3:3" x14ac:dyDescent="0.15">
      <c r="C76" t="s">
        <v>208</v>
      </c>
    </row>
    <row r="77" spans="3:3" x14ac:dyDescent="0.15">
      <c r="C77" t="s">
        <v>199</v>
      </c>
    </row>
    <row r="78" spans="3:3" x14ac:dyDescent="0.15">
      <c r="C78" t="s">
        <v>182</v>
      </c>
    </row>
    <row r="79" spans="3:3" x14ac:dyDescent="0.15">
      <c r="C79" t="s">
        <v>187</v>
      </c>
    </row>
    <row r="80" spans="3:3" x14ac:dyDescent="0.15">
      <c r="C80" t="s">
        <v>184</v>
      </c>
    </row>
    <row r="81" spans="3:3" x14ac:dyDescent="0.15">
      <c r="C81" t="s">
        <v>190</v>
      </c>
    </row>
    <row r="82" spans="3:3" x14ac:dyDescent="0.15">
      <c r="C82" t="s">
        <v>193</v>
      </c>
    </row>
    <row r="83" spans="3:3" x14ac:dyDescent="0.15">
      <c r="C83" t="s">
        <v>205</v>
      </c>
    </row>
    <row r="84" spans="3:3" x14ac:dyDescent="0.15">
      <c r="C84" t="s">
        <v>196</v>
      </c>
    </row>
    <row r="85" spans="3:3" x14ac:dyDescent="0.15">
      <c r="C85" t="s">
        <v>211</v>
      </c>
    </row>
    <row r="86" spans="3:3" x14ac:dyDescent="0.15">
      <c r="C86" t="s">
        <v>472</v>
      </c>
    </row>
    <row r="87" spans="3:3" x14ac:dyDescent="0.15">
      <c r="C87" t="s">
        <v>216</v>
      </c>
    </row>
    <row r="88" spans="3:3" x14ac:dyDescent="0.15">
      <c r="C88" t="s">
        <v>213</v>
      </c>
    </row>
    <row r="89" spans="3:3" x14ac:dyDescent="0.15">
      <c r="C89" t="s">
        <v>222</v>
      </c>
    </row>
    <row r="90" spans="3:3" x14ac:dyDescent="0.15">
      <c r="C90" t="s">
        <v>219</v>
      </c>
    </row>
    <row r="91" spans="3:3" x14ac:dyDescent="0.15">
      <c r="C91" t="s">
        <v>243</v>
      </c>
    </row>
    <row r="92" spans="3:3" x14ac:dyDescent="0.15">
      <c r="C92" t="s">
        <v>240</v>
      </c>
    </row>
    <row r="93" spans="3:3" x14ac:dyDescent="0.15">
      <c r="C93" t="s">
        <v>237</v>
      </c>
    </row>
    <row r="94" spans="3:3" x14ac:dyDescent="0.15">
      <c r="C94" t="s">
        <v>234</v>
      </c>
    </row>
    <row r="95" spans="3:3" x14ac:dyDescent="0.15">
      <c r="C95" t="s">
        <v>128</v>
      </c>
    </row>
    <row r="96" spans="3:3" x14ac:dyDescent="0.15">
      <c r="C96" t="s">
        <v>130</v>
      </c>
    </row>
    <row r="97" spans="3:3" x14ac:dyDescent="0.15">
      <c r="C97" t="s">
        <v>133</v>
      </c>
    </row>
    <row r="98" spans="3:3" x14ac:dyDescent="0.15">
      <c r="C98" t="s">
        <v>136</v>
      </c>
    </row>
    <row r="99" spans="3:3" x14ac:dyDescent="0.15">
      <c r="C99" t="s">
        <v>139</v>
      </c>
    </row>
    <row r="100" spans="3:3" x14ac:dyDescent="0.15">
      <c r="C100" t="s">
        <v>142</v>
      </c>
    </row>
    <row r="101" spans="3:3" x14ac:dyDescent="0.15">
      <c r="C101" t="s">
        <v>145</v>
      </c>
    </row>
    <row r="102" spans="3:3" x14ac:dyDescent="0.15">
      <c r="C102" t="s">
        <v>148</v>
      </c>
    </row>
    <row r="103" spans="3:3" x14ac:dyDescent="0.15">
      <c r="C103" t="s">
        <v>166</v>
      </c>
    </row>
    <row r="104" spans="3:3" x14ac:dyDescent="0.15">
      <c r="C104" t="s">
        <v>179</v>
      </c>
    </row>
    <row r="105" spans="3:3" x14ac:dyDescent="0.15">
      <c r="C105" t="s">
        <v>202</v>
      </c>
    </row>
    <row r="106" spans="3:3" x14ac:dyDescent="0.15">
      <c r="C106" t="s">
        <v>225</v>
      </c>
    </row>
    <row r="107" spans="3:3" x14ac:dyDescent="0.15">
      <c r="C107" t="s">
        <v>249</v>
      </c>
    </row>
    <row r="108" spans="3:3" x14ac:dyDescent="0.15">
      <c r="C108" t="s">
        <v>246</v>
      </c>
    </row>
    <row r="109" spans="3:3" x14ac:dyDescent="0.15">
      <c r="C109" t="s">
        <v>1234</v>
      </c>
    </row>
    <row r="110" spans="3:3" x14ac:dyDescent="0.15">
      <c r="C110" t="s">
        <v>258</v>
      </c>
    </row>
    <row r="111" spans="3:3" x14ac:dyDescent="0.15">
      <c r="C111" t="s">
        <v>170</v>
      </c>
    </row>
    <row r="112" spans="3:3" x14ac:dyDescent="0.15">
      <c r="C112" t="s">
        <v>253</v>
      </c>
    </row>
    <row r="113" spans="3:3" x14ac:dyDescent="0.15">
      <c r="C113" t="s">
        <v>231</v>
      </c>
    </row>
    <row r="114" spans="3:3" x14ac:dyDescent="0.15">
      <c r="C114" t="s">
        <v>251</v>
      </c>
    </row>
    <row r="115" spans="3:3" x14ac:dyDescent="0.15">
      <c r="C115" t="s">
        <v>313</v>
      </c>
    </row>
    <row r="116" spans="3:3" x14ac:dyDescent="0.15">
      <c r="C116" t="s">
        <v>316</v>
      </c>
    </row>
    <row r="117" spans="3:3" x14ac:dyDescent="0.15">
      <c r="C117" t="s">
        <v>319</v>
      </c>
    </row>
    <row r="118" spans="3:3" x14ac:dyDescent="0.15">
      <c r="C118" t="s">
        <v>322</v>
      </c>
    </row>
    <row r="119" spans="3:3" x14ac:dyDescent="0.15">
      <c r="C119" t="s">
        <v>325</v>
      </c>
    </row>
    <row r="120" spans="3:3" x14ac:dyDescent="0.15">
      <c r="C120" t="s">
        <v>328</v>
      </c>
    </row>
    <row r="121" spans="3:3" x14ac:dyDescent="0.15">
      <c r="C121" t="s">
        <v>331</v>
      </c>
    </row>
    <row r="122" spans="3:3" x14ac:dyDescent="0.15">
      <c r="C122" t="s">
        <v>1295</v>
      </c>
    </row>
    <row r="123" spans="3:3" x14ac:dyDescent="0.15">
      <c r="C123" t="s">
        <v>476</v>
      </c>
    </row>
    <row r="124" spans="3:3" x14ac:dyDescent="0.15">
      <c r="C124" t="s">
        <v>334</v>
      </c>
    </row>
    <row r="125" spans="3:3" x14ac:dyDescent="0.15">
      <c r="C125" t="s">
        <v>1117</v>
      </c>
    </row>
    <row r="126" spans="3:3" x14ac:dyDescent="0.15">
      <c r="C126" t="s">
        <v>1118</v>
      </c>
    </row>
    <row r="127" spans="3:3" x14ac:dyDescent="0.15">
      <c r="C127" t="s">
        <v>1119</v>
      </c>
    </row>
    <row r="128" spans="3:3" x14ac:dyDescent="0.15">
      <c r="C128" t="s">
        <v>1120</v>
      </c>
    </row>
    <row r="129" spans="3:3" x14ac:dyDescent="0.15">
      <c r="C129" t="s">
        <v>1121</v>
      </c>
    </row>
    <row r="130" spans="3:3" x14ac:dyDescent="0.15">
      <c r="C130" t="s">
        <v>345</v>
      </c>
    </row>
    <row r="131" spans="3:3" x14ac:dyDescent="0.15">
      <c r="C131" t="s">
        <v>481</v>
      </c>
    </row>
    <row r="132" spans="3:3" x14ac:dyDescent="0.15">
      <c r="C132" t="s">
        <v>305</v>
      </c>
    </row>
    <row r="133" spans="3:3" x14ac:dyDescent="0.15">
      <c r="C133" t="s">
        <v>308</v>
      </c>
    </row>
    <row r="134" spans="3:3" x14ac:dyDescent="0.15">
      <c r="C134" t="s">
        <v>1238</v>
      </c>
    </row>
    <row r="135" spans="3:3" x14ac:dyDescent="0.15">
      <c r="C135" t="s">
        <v>1296</v>
      </c>
    </row>
    <row r="136" spans="3:3" x14ac:dyDescent="0.15">
      <c r="C136" t="s">
        <v>348</v>
      </c>
    </row>
    <row r="137" spans="3:3" x14ac:dyDescent="0.15">
      <c r="C137" t="s">
        <v>351</v>
      </c>
    </row>
    <row r="138" spans="3:3" x14ac:dyDescent="0.15">
      <c r="C138" t="s">
        <v>354</v>
      </c>
    </row>
    <row r="139" spans="3:3" x14ac:dyDescent="0.15">
      <c r="C139" t="s">
        <v>357</v>
      </c>
    </row>
    <row r="140" spans="3:3" x14ac:dyDescent="0.15">
      <c r="C140" t="s">
        <v>1297</v>
      </c>
    </row>
    <row r="141" spans="3:3" x14ac:dyDescent="0.15">
      <c r="C141" t="s">
        <v>360</v>
      </c>
    </row>
    <row r="142" spans="3:3" x14ac:dyDescent="0.15">
      <c r="C142" t="s">
        <v>1122</v>
      </c>
    </row>
    <row r="143" spans="3:3" x14ac:dyDescent="0.15">
      <c r="C143" t="s">
        <v>1123</v>
      </c>
    </row>
    <row r="144" spans="3:3" x14ac:dyDescent="0.15">
      <c r="C144" t="s">
        <v>1124</v>
      </c>
    </row>
    <row r="145" spans="3:3" x14ac:dyDescent="0.15">
      <c r="C145" t="s">
        <v>369</v>
      </c>
    </row>
    <row r="146" spans="3:3" x14ac:dyDescent="0.15">
      <c r="C146" t="s">
        <v>483</v>
      </c>
    </row>
    <row r="147" spans="3:3" x14ac:dyDescent="0.15">
      <c r="C147" t="s">
        <v>1298</v>
      </c>
    </row>
    <row r="148" spans="3:3" x14ac:dyDescent="0.15">
      <c r="C148" t="s">
        <v>372</v>
      </c>
    </row>
    <row r="149" spans="3:3" x14ac:dyDescent="0.15">
      <c r="C149" t="s">
        <v>1125</v>
      </c>
    </row>
    <row r="150" spans="3:3" x14ac:dyDescent="0.15">
      <c r="C150" t="s">
        <v>1126</v>
      </c>
    </row>
    <row r="151" spans="3:3" x14ac:dyDescent="0.15">
      <c r="C151" t="s">
        <v>379</v>
      </c>
    </row>
    <row r="152" spans="3:3" x14ac:dyDescent="0.15">
      <c r="C152" t="s">
        <v>1242</v>
      </c>
    </row>
    <row r="153" spans="3:3" x14ac:dyDescent="0.15">
      <c r="C153" t="s">
        <v>1299</v>
      </c>
    </row>
    <row r="154" spans="3:3" x14ac:dyDescent="0.15">
      <c r="C154" t="s">
        <v>1127</v>
      </c>
    </row>
    <row r="155" spans="3:3" x14ac:dyDescent="0.15">
      <c r="C155" t="s">
        <v>1128</v>
      </c>
    </row>
    <row r="156" spans="3:3" x14ac:dyDescent="0.15">
      <c r="C156" t="s">
        <v>1244</v>
      </c>
    </row>
    <row r="157" spans="3:3" x14ac:dyDescent="0.15">
      <c r="C157" t="s">
        <v>388</v>
      </c>
    </row>
    <row r="158" spans="3:3" x14ac:dyDescent="0.15">
      <c r="C158" t="s">
        <v>1245</v>
      </c>
    </row>
    <row r="159" spans="3:3" x14ac:dyDescent="0.15">
      <c r="C159" t="s">
        <v>393</v>
      </c>
    </row>
    <row r="160" spans="3:3" x14ac:dyDescent="0.15">
      <c r="C160" t="s">
        <v>398</v>
      </c>
    </row>
    <row r="161" spans="3:3" x14ac:dyDescent="0.15">
      <c r="C161" t="s">
        <v>1129</v>
      </c>
    </row>
    <row r="162" spans="3:3" x14ac:dyDescent="0.15">
      <c r="C162" t="s">
        <v>1302</v>
      </c>
    </row>
    <row r="163" spans="3:3" x14ac:dyDescent="0.15">
      <c r="C163" t="s">
        <v>1303</v>
      </c>
    </row>
    <row r="164" spans="3:3" x14ac:dyDescent="0.15">
      <c r="C164" t="s">
        <v>1304</v>
      </c>
    </row>
    <row r="165" spans="3:3" x14ac:dyDescent="0.15">
      <c r="C165" t="s">
        <v>1305</v>
      </c>
    </row>
    <row r="166" spans="3:3" x14ac:dyDescent="0.15">
      <c r="C166" t="s">
        <v>403</v>
      </c>
    </row>
    <row r="167" spans="3:3" x14ac:dyDescent="0.15">
      <c r="C167" t="s">
        <v>487</v>
      </c>
    </row>
    <row r="168" spans="3:3" x14ac:dyDescent="0.15">
      <c r="C168" t="s">
        <v>406</v>
      </c>
    </row>
    <row r="169" spans="3:3" x14ac:dyDescent="0.15">
      <c r="C169" t="s">
        <v>1306</v>
      </c>
    </row>
    <row r="170" spans="3:3" x14ac:dyDescent="0.15">
      <c r="C170" t="s">
        <v>1307</v>
      </c>
    </row>
    <row r="171" spans="3:3" x14ac:dyDescent="0.15">
      <c r="C171" t="s">
        <v>1308</v>
      </c>
    </row>
    <row r="172" spans="3:3" x14ac:dyDescent="0.15">
      <c r="C172" t="s">
        <v>261</v>
      </c>
    </row>
    <row r="173" spans="3:3" x14ac:dyDescent="0.15">
      <c r="C173" t="s">
        <v>264</v>
      </c>
    </row>
    <row r="174" spans="3:3" x14ac:dyDescent="0.15">
      <c r="C174" t="s">
        <v>267</v>
      </c>
    </row>
    <row r="175" spans="3:3" x14ac:dyDescent="0.15">
      <c r="C175" t="s">
        <v>270</v>
      </c>
    </row>
    <row r="176" spans="3:3" x14ac:dyDescent="0.15">
      <c r="C176" t="s">
        <v>273</v>
      </c>
    </row>
    <row r="177" spans="3:3" x14ac:dyDescent="0.15">
      <c r="C177" t="s">
        <v>276</v>
      </c>
    </row>
    <row r="178" spans="3:3" x14ac:dyDescent="0.15">
      <c r="C178" t="s">
        <v>1137</v>
      </c>
    </row>
    <row r="179" spans="3:3" x14ac:dyDescent="0.15">
      <c r="C179" t="s">
        <v>1254</v>
      </c>
    </row>
    <row r="180" spans="3:3" x14ac:dyDescent="0.15">
      <c r="C180" t="s">
        <v>1255</v>
      </c>
    </row>
    <row r="181" spans="3:3" x14ac:dyDescent="0.15">
      <c r="C181" t="s">
        <v>1256</v>
      </c>
    </row>
    <row r="182" spans="3:3" x14ac:dyDescent="0.15">
      <c r="C182" t="s">
        <v>1309</v>
      </c>
    </row>
    <row r="183" spans="3:3" x14ac:dyDescent="0.15">
      <c r="C183" t="s">
        <v>1258</v>
      </c>
    </row>
    <row r="184" spans="3:3" x14ac:dyDescent="0.15">
      <c r="C184" t="s">
        <v>284</v>
      </c>
    </row>
    <row r="185" spans="3:3" x14ac:dyDescent="0.15">
      <c r="C185" t="s">
        <v>291</v>
      </c>
    </row>
    <row r="186" spans="3:3" x14ac:dyDescent="0.15">
      <c r="C186" t="s">
        <v>294</v>
      </c>
    </row>
    <row r="187" spans="3:3" x14ac:dyDescent="0.15">
      <c r="C187" t="s">
        <v>1260</v>
      </c>
    </row>
    <row r="188" spans="3:3" x14ac:dyDescent="0.15">
      <c r="C188" t="s">
        <v>300</v>
      </c>
    </row>
    <row r="189" spans="3:3" x14ac:dyDescent="0.15">
      <c r="C189" t="s">
        <v>1261</v>
      </c>
    </row>
    <row r="190" spans="3:3" x14ac:dyDescent="0.15">
      <c r="C190" t="s">
        <v>297</v>
      </c>
    </row>
    <row r="191" spans="3:3" x14ac:dyDescent="0.15">
      <c r="C191" t="s">
        <v>409</v>
      </c>
    </row>
    <row r="192" spans="3:3" x14ac:dyDescent="0.15">
      <c r="C192" t="s">
        <v>412</v>
      </c>
    </row>
    <row r="193" spans="3:3" x14ac:dyDescent="0.15">
      <c r="C193" t="s">
        <v>415</v>
      </c>
    </row>
    <row r="194" spans="3:3" x14ac:dyDescent="0.15">
      <c r="C194" t="s">
        <v>418</v>
      </c>
    </row>
    <row r="195" spans="3:3" x14ac:dyDescent="0.15">
      <c r="C195" t="s">
        <v>421</v>
      </c>
    </row>
    <row r="196" spans="3:3" x14ac:dyDescent="0.15">
      <c r="C196" t="s">
        <v>1130</v>
      </c>
    </row>
    <row r="197" spans="3:3" x14ac:dyDescent="0.15">
      <c r="C197" t="s">
        <v>1131</v>
      </c>
    </row>
    <row r="198" spans="3:3" x14ac:dyDescent="0.15">
      <c r="C198" t="s">
        <v>1132</v>
      </c>
    </row>
    <row r="199" spans="3:3" x14ac:dyDescent="0.15">
      <c r="C199" t="s">
        <v>1133</v>
      </c>
    </row>
    <row r="200" spans="3:3" x14ac:dyDescent="0.15">
      <c r="C200" t="s">
        <v>1446</v>
      </c>
    </row>
    <row r="201" spans="3:3" x14ac:dyDescent="0.15">
      <c r="C201" t="s">
        <v>1134</v>
      </c>
    </row>
    <row r="202" spans="3:3" x14ac:dyDescent="0.15">
      <c r="C202" t="s">
        <v>458</v>
      </c>
    </row>
    <row r="203" spans="3:3" x14ac:dyDescent="0.15">
      <c r="C203" t="s">
        <v>1135</v>
      </c>
    </row>
    <row r="204" spans="3:3" x14ac:dyDescent="0.15">
      <c r="C204" t="s">
        <v>1136</v>
      </c>
    </row>
    <row r="205" spans="3:3" x14ac:dyDescent="0.15">
      <c r="C205" t="s">
        <v>428</v>
      </c>
    </row>
    <row r="206" spans="3:3" x14ac:dyDescent="0.15">
      <c r="C206" t="s">
        <v>431</v>
      </c>
    </row>
    <row r="207" spans="3:3" x14ac:dyDescent="0.15">
      <c r="C207" t="s">
        <v>434</v>
      </c>
    </row>
    <row r="208" spans="3:3" x14ac:dyDescent="0.15">
      <c r="C208" t="s">
        <v>437</v>
      </c>
    </row>
    <row r="209" spans="3:3" x14ac:dyDescent="0.15">
      <c r="C209" t="s">
        <v>440</v>
      </c>
    </row>
    <row r="210" spans="3:3" x14ac:dyDescent="0.15">
      <c r="C210" t="s">
        <v>1263</v>
      </c>
    </row>
    <row r="211" spans="3:3" x14ac:dyDescent="0.15">
      <c r="C211" t="s">
        <v>1264</v>
      </c>
    </row>
    <row r="212" spans="3:3" x14ac:dyDescent="0.15">
      <c r="C212" t="s">
        <v>1265</v>
      </c>
    </row>
    <row r="213" spans="3:3" x14ac:dyDescent="0.15">
      <c r="C213" t="s">
        <v>447</v>
      </c>
    </row>
    <row r="214" spans="3:3" x14ac:dyDescent="0.15">
      <c r="C214" t="s">
        <v>1266</v>
      </c>
    </row>
    <row r="215" spans="3:3" x14ac:dyDescent="0.15">
      <c r="C215" t="s">
        <v>1002</v>
      </c>
    </row>
    <row r="216" spans="3:3" x14ac:dyDescent="0.15">
      <c r="C216" t="s">
        <v>1319</v>
      </c>
    </row>
    <row r="217" spans="3:3" x14ac:dyDescent="0.15">
      <c r="C217" t="s">
        <v>1003</v>
      </c>
    </row>
    <row r="218" spans="3:3" x14ac:dyDescent="0.15">
      <c r="C218" t="s">
        <v>91</v>
      </c>
    </row>
    <row r="219" spans="3:3" x14ac:dyDescent="0.15">
      <c r="C219" t="s">
        <v>1007</v>
      </c>
    </row>
    <row r="220" spans="3:3" x14ac:dyDescent="0.15">
      <c r="C220" t="s">
        <v>1008</v>
      </c>
    </row>
    <row r="221" spans="3:3" x14ac:dyDescent="0.15">
      <c r="C221" t="s">
        <v>1009</v>
      </c>
    </row>
    <row r="222" spans="3:3" x14ac:dyDescent="0.15">
      <c r="C222" t="s">
        <v>1022</v>
      </c>
    </row>
    <row r="223" spans="3:3" x14ac:dyDescent="0.15">
      <c r="C223" t="s">
        <v>1038</v>
      </c>
    </row>
    <row r="224" spans="3:3" x14ac:dyDescent="0.15">
      <c r="C224" t="s">
        <v>1034</v>
      </c>
    </row>
    <row r="225" spans="3:3" x14ac:dyDescent="0.15">
      <c r="C225" t="s">
        <v>1035</v>
      </c>
    </row>
    <row r="226" spans="3:3" x14ac:dyDescent="0.15">
      <c r="C226" t="s">
        <v>1267</v>
      </c>
    </row>
    <row r="227" spans="3:3" x14ac:dyDescent="0.15">
      <c r="C227" t="s">
        <v>1042</v>
      </c>
    </row>
    <row r="228" spans="3:3" x14ac:dyDescent="0.15">
      <c r="C228" t="s">
        <v>1049</v>
      </c>
    </row>
    <row r="229" spans="3:3" x14ac:dyDescent="0.15">
      <c r="C229" t="s">
        <v>1052</v>
      </c>
    </row>
    <row r="230" spans="3:3" x14ac:dyDescent="0.15">
      <c r="C230" t="s">
        <v>1055</v>
      </c>
    </row>
    <row r="231" spans="3:3" x14ac:dyDescent="0.15">
      <c r="C231" t="s">
        <v>1050</v>
      </c>
    </row>
    <row r="232" spans="3:3" x14ac:dyDescent="0.15">
      <c r="C232" t="s">
        <v>1011</v>
      </c>
    </row>
    <row r="233" spans="3:3" x14ac:dyDescent="0.15">
      <c r="C233" t="s">
        <v>1000</v>
      </c>
    </row>
    <row r="234" spans="3:3" x14ac:dyDescent="0.15">
      <c r="C234" t="s">
        <v>1001</v>
      </c>
    </row>
    <row r="235" spans="3:3" x14ac:dyDescent="0.15">
      <c r="C235" t="s">
        <v>1342</v>
      </c>
    </row>
    <row r="236" spans="3:3" x14ac:dyDescent="0.15">
      <c r="C236" t="s">
        <v>1347</v>
      </c>
    </row>
    <row r="237" spans="3:3" x14ac:dyDescent="0.15">
      <c r="C237" t="s">
        <v>1010</v>
      </c>
    </row>
    <row r="238" spans="3:3" x14ac:dyDescent="0.15">
      <c r="C238" t="s">
        <v>1269</v>
      </c>
    </row>
    <row r="239" spans="3:3" x14ac:dyDescent="0.15">
      <c r="C239" t="s">
        <v>1015</v>
      </c>
    </row>
    <row r="240" spans="3:3" x14ac:dyDescent="0.15">
      <c r="C240" t="s">
        <v>1012</v>
      </c>
    </row>
    <row r="241" spans="3:3" x14ac:dyDescent="0.15">
      <c r="C241" t="s">
        <v>1023</v>
      </c>
    </row>
    <row r="242" spans="3:3" x14ac:dyDescent="0.15">
      <c r="C242" t="s">
        <v>1024</v>
      </c>
    </row>
    <row r="243" spans="3:3" x14ac:dyDescent="0.15">
      <c r="C243" t="s">
        <v>1025</v>
      </c>
    </row>
    <row r="244" spans="3:3" x14ac:dyDescent="0.15">
      <c r="C244" t="s">
        <v>1026</v>
      </c>
    </row>
    <row r="245" spans="3:3" x14ac:dyDescent="0.15">
      <c r="C245" t="s">
        <v>1027</v>
      </c>
    </row>
    <row r="246" spans="3:3" x14ac:dyDescent="0.15">
      <c r="C246" t="s">
        <v>1028</v>
      </c>
    </row>
    <row r="247" spans="3:3" x14ac:dyDescent="0.15">
      <c r="C247" t="s">
        <v>1021</v>
      </c>
    </row>
    <row r="248" spans="3:3" x14ac:dyDescent="0.15">
      <c r="C248" t="s">
        <v>1029</v>
      </c>
    </row>
    <row r="249" spans="3:3" x14ac:dyDescent="0.15">
      <c r="C249" t="s">
        <v>1014</v>
      </c>
    </row>
    <row r="250" spans="3:3" x14ac:dyDescent="0.15">
      <c r="C250" t="s">
        <v>1030</v>
      </c>
    </row>
    <row r="251" spans="3:3" x14ac:dyDescent="0.15">
      <c r="C251" t="s">
        <v>1031</v>
      </c>
    </row>
    <row r="252" spans="3:3" x14ac:dyDescent="0.15">
      <c r="C252" t="s">
        <v>1032</v>
      </c>
    </row>
    <row r="253" spans="3:3" x14ac:dyDescent="0.15">
      <c r="C253" t="s">
        <v>1033</v>
      </c>
    </row>
    <row r="254" spans="3:3" x14ac:dyDescent="0.15">
      <c r="C254" t="s">
        <v>1047</v>
      </c>
    </row>
    <row r="255" spans="3:3" x14ac:dyDescent="0.15">
      <c r="C255" t="s">
        <v>1036</v>
      </c>
    </row>
    <row r="256" spans="3:3" x14ac:dyDescent="0.15">
      <c r="C256" t="s">
        <v>1037</v>
      </c>
    </row>
    <row r="257" spans="3:3" x14ac:dyDescent="0.15">
      <c r="C257" t="s">
        <v>1039</v>
      </c>
    </row>
    <row r="258" spans="3:3" x14ac:dyDescent="0.15">
      <c r="C258" t="s">
        <v>1040</v>
      </c>
    </row>
    <row r="259" spans="3:3" x14ac:dyDescent="0.15">
      <c r="C259" t="s">
        <v>1016</v>
      </c>
    </row>
    <row r="260" spans="3:3" x14ac:dyDescent="0.15">
      <c r="C260" t="s">
        <v>1041</v>
      </c>
    </row>
    <row r="261" spans="3:3" x14ac:dyDescent="0.15">
      <c r="C261" t="s">
        <v>1048</v>
      </c>
    </row>
    <row r="262" spans="3:3" x14ac:dyDescent="0.15">
      <c r="C262" t="s">
        <v>1043</v>
      </c>
    </row>
    <row r="263" spans="3:3" x14ac:dyDescent="0.15">
      <c r="C263" t="s">
        <v>1044</v>
      </c>
    </row>
    <row r="264" spans="3:3" x14ac:dyDescent="0.15">
      <c r="C264" t="s">
        <v>1271</v>
      </c>
    </row>
    <row r="265" spans="3:3" x14ac:dyDescent="0.15">
      <c r="C265" t="s">
        <v>1045</v>
      </c>
    </row>
    <row r="266" spans="3:3" x14ac:dyDescent="0.15">
      <c r="C266" t="s">
        <v>1019</v>
      </c>
    </row>
    <row r="267" spans="3:3" x14ac:dyDescent="0.15">
      <c r="C267" t="s">
        <v>1053</v>
      </c>
    </row>
    <row r="268" spans="3:3" x14ac:dyDescent="0.15">
      <c r="C268" t="s">
        <v>1054</v>
      </c>
    </row>
    <row r="269" spans="3:3" x14ac:dyDescent="0.15">
      <c r="C269" t="s">
        <v>1273</v>
      </c>
    </row>
    <row r="270" spans="3:3" x14ac:dyDescent="0.15">
      <c r="C270" t="s">
        <v>1056</v>
      </c>
    </row>
    <row r="271" spans="3:3" x14ac:dyDescent="0.15">
      <c r="C271" t="s">
        <v>1275</v>
      </c>
    </row>
    <row r="272" spans="3:3" x14ac:dyDescent="0.15">
      <c r="C272" t="s">
        <v>1020</v>
      </c>
    </row>
    <row r="273" spans="3:3" x14ac:dyDescent="0.15">
      <c r="C273" t="s">
        <v>1400</v>
      </c>
    </row>
    <row r="274" spans="3:3" x14ac:dyDescent="0.15">
      <c r="C274" t="s">
        <v>1013</v>
      </c>
    </row>
    <row r="275" spans="3:3" x14ac:dyDescent="0.15">
      <c r="C275" t="s">
        <v>1017</v>
      </c>
    </row>
    <row r="276" spans="3:3" x14ac:dyDescent="0.15">
      <c r="C276" t="s">
        <v>1046</v>
      </c>
    </row>
    <row r="277" spans="3:3" x14ac:dyDescent="0.15">
      <c r="C277" t="s">
        <v>1051</v>
      </c>
    </row>
    <row r="278" spans="3:3" x14ac:dyDescent="0.15">
      <c r="C278" t="s">
        <v>1018</v>
      </c>
    </row>
    <row r="279" spans="3:3" x14ac:dyDescent="0.15">
      <c r="C279" t="s">
        <v>1277</v>
      </c>
    </row>
    <row r="280" spans="3:3" x14ac:dyDescent="0.15">
      <c r="C280" t="s">
        <v>94</v>
      </c>
    </row>
    <row r="281" spans="3:3" x14ac:dyDescent="0.15">
      <c r="C281" t="s">
        <v>1006</v>
      </c>
    </row>
    <row r="282" spans="3:3" x14ac:dyDescent="0.15">
      <c r="C282" t="s">
        <v>1004</v>
      </c>
    </row>
    <row r="283" spans="3:3" x14ac:dyDescent="0.15">
      <c r="C283" t="s">
        <v>1005</v>
      </c>
    </row>
  </sheetData>
  <sheetProtection password="D078" sheet="1" objects="1" scenarios="1"/>
  <mergeCells count="14">
    <mergeCell ref="A5:B5"/>
    <mergeCell ref="A1:C1"/>
    <mergeCell ref="F1:G3"/>
    <mergeCell ref="A2:B2"/>
    <mergeCell ref="A3:B3"/>
    <mergeCell ref="A4:B4"/>
    <mergeCell ref="D18:E21"/>
    <mergeCell ref="A6:B6"/>
    <mergeCell ref="A7:B7"/>
    <mergeCell ref="A8:B8"/>
    <mergeCell ref="A9:A11"/>
    <mergeCell ref="E9:E17"/>
    <mergeCell ref="A12:A14"/>
    <mergeCell ref="A15:A17"/>
  </mergeCells>
  <phoneticPr fontId="26"/>
  <dataValidations count="1">
    <dataValidation type="list" allowBlank="1" showInputMessage="1" showErrorMessage="1" prompt="リストから選んでください。_x000a_リストに無い場合はこのシートの「Ｃ２５」のセルに全角７文字以内で入力してください。" sqref="C3">
      <formula1>$C$25:$C$283</formula1>
    </dataValidation>
  </dataValidations>
  <pageMargins left="0.70866141732283472" right="0.70866141732283472" top="1.1417322834645669" bottom="0.74803149606299213" header="0.31496062992125984" footer="0.31496062992125984"/>
  <pageSetup paperSize="9" scale="87"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536"/>
  <sheetViews>
    <sheetView view="pageBreakPreview" zoomScaleNormal="80" zoomScaleSheetLayoutView="100" workbookViewId="0">
      <selection activeCell="B7" sqref="B7"/>
    </sheetView>
  </sheetViews>
  <sheetFormatPr defaultColWidth="3.625" defaultRowHeight="13.5" x14ac:dyDescent="0.15"/>
  <cols>
    <col min="1" max="1" width="4.625" style="26" bestFit="1" customWidth="1"/>
    <col min="2" max="2" width="7.625" style="26" customWidth="1"/>
    <col min="3" max="3" width="13.75" style="26" customWidth="1"/>
    <col min="4" max="4" width="12.25" style="26" customWidth="1"/>
    <col min="5" max="6" width="4.5" style="26" customWidth="1"/>
    <col min="7" max="7" width="19.875" style="26" customWidth="1"/>
    <col min="8" max="8" width="9.25" style="26" customWidth="1"/>
    <col min="9" max="9" width="3.125" style="26" customWidth="1"/>
    <col min="10" max="10" width="2.5" style="26" customWidth="1"/>
    <col min="11" max="11" width="3.125" style="26" customWidth="1"/>
    <col min="12" max="12" width="2.5" style="26" customWidth="1"/>
    <col min="13" max="13" width="3.125" style="26" customWidth="1"/>
    <col min="14" max="14" width="6.875" style="26" customWidth="1"/>
    <col min="15" max="15" width="3.625" style="26"/>
    <col min="16" max="17" width="3.625" style="32"/>
    <col min="18" max="18" width="10.5" style="10" bestFit="1" customWidth="1"/>
    <col min="19" max="19" width="29" style="11" customWidth="1"/>
    <col min="20" max="22" width="9.5" style="10" bestFit="1" customWidth="1"/>
    <col min="23" max="23" width="8.5" style="10" bestFit="1" customWidth="1"/>
    <col min="24" max="24" width="15" style="10" bestFit="1" customWidth="1"/>
    <col min="25" max="25" width="7" style="10" customWidth="1"/>
    <col min="26" max="26" width="19.375" style="10" bestFit="1" customWidth="1"/>
    <col min="27" max="27" width="12.25" style="10" customWidth="1"/>
    <col min="28" max="28" width="5.5" style="10" bestFit="1" customWidth="1"/>
    <col min="29" max="29" width="7.5" style="10" bestFit="1" customWidth="1"/>
    <col min="30" max="30" width="4.375" style="10" customWidth="1"/>
    <col min="31" max="31" width="6.75" style="10" customWidth="1"/>
    <col min="32" max="32" width="12" style="10" customWidth="1"/>
    <col min="33" max="33" width="7.5" style="27" bestFit="1" customWidth="1"/>
    <col min="34" max="34" width="6.25" style="27" customWidth="1"/>
    <col min="35" max="35" width="13.875" style="28" bestFit="1" customWidth="1"/>
    <col min="36" max="37" width="6.25" style="29" customWidth="1"/>
    <col min="38" max="16384" width="3.625" style="26"/>
  </cols>
  <sheetData>
    <row r="1" spans="1:35" ht="32.25" customHeight="1" x14ac:dyDescent="0.15">
      <c r="A1" s="166" t="s">
        <v>1421</v>
      </c>
      <c r="B1" s="166"/>
      <c r="C1" s="166"/>
      <c r="D1" s="166"/>
      <c r="E1" s="166"/>
      <c r="F1" s="166"/>
      <c r="G1" s="166"/>
      <c r="H1" s="166"/>
      <c r="I1" s="166"/>
      <c r="J1" s="166"/>
      <c r="K1" s="166"/>
      <c r="L1" s="166"/>
      <c r="M1" s="166"/>
      <c r="N1" s="166"/>
    </row>
    <row r="2" spans="1:35" ht="7.5" customHeight="1" x14ac:dyDescent="0.15">
      <c r="A2" s="30"/>
      <c r="B2" s="30"/>
      <c r="C2" s="30"/>
      <c r="D2" s="30"/>
      <c r="E2" s="30"/>
      <c r="F2" s="30"/>
      <c r="G2" s="30"/>
      <c r="H2" s="30"/>
      <c r="I2" s="30"/>
      <c r="J2" s="30"/>
      <c r="K2" s="30"/>
      <c r="L2" s="30"/>
      <c r="M2" s="30"/>
      <c r="N2" s="30"/>
    </row>
    <row r="3" spans="1:35" ht="22.5" customHeight="1" x14ac:dyDescent="0.15">
      <c r="A3" s="191" t="s">
        <v>0</v>
      </c>
      <c r="B3" s="186"/>
      <c r="C3" s="207">
        <f>基礎データ!$C$2</f>
        <v>0</v>
      </c>
      <c r="D3" s="208"/>
      <c r="E3" s="208"/>
      <c r="F3" s="208"/>
      <c r="G3" s="209"/>
      <c r="H3" s="186" t="s">
        <v>12</v>
      </c>
      <c r="I3" s="186"/>
      <c r="J3" s="196">
        <f>基礎データ!$C$6</f>
        <v>0</v>
      </c>
      <c r="K3" s="197"/>
      <c r="L3" s="197"/>
      <c r="M3" s="197"/>
      <c r="N3" s="198"/>
      <c r="P3" s="32" t="s">
        <v>1447</v>
      </c>
      <c r="Q3" s="32">
        <f>COUNTIF(F7:F31,P3)</f>
        <v>0</v>
      </c>
      <c r="Y3" s="192"/>
      <c r="Z3" s="192"/>
      <c r="AA3" s="101" t="s">
        <v>494</v>
      </c>
      <c r="AB3" s="101" t="s">
        <v>501</v>
      </c>
      <c r="AC3" s="101" t="s">
        <v>496</v>
      </c>
      <c r="AD3" s="31"/>
    </row>
    <row r="4" spans="1:35" ht="22.5" customHeight="1" x14ac:dyDescent="0.15">
      <c r="A4" s="170" t="s">
        <v>1291</v>
      </c>
      <c r="B4" s="171"/>
      <c r="C4" s="210">
        <f>基礎データ!$C$8</f>
        <v>0</v>
      </c>
      <c r="D4" s="211"/>
      <c r="E4" s="211"/>
      <c r="F4" s="211"/>
      <c r="G4" s="212"/>
      <c r="H4" s="190" t="s">
        <v>16</v>
      </c>
      <c r="I4" s="190"/>
      <c r="J4" s="193">
        <f>基礎データ!$C$7</f>
        <v>0</v>
      </c>
      <c r="K4" s="194"/>
      <c r="L4" s="194"/>
      <c r="M4" s="194"/>
      <c r="N4" s="195"/>
      <c r="P4" s="32" t="s">
        <v>1448</v>
      </c>
      <c r="Q4" s="32">
        <f>COUNTIF(F7:F31,P4)</f>
        <v>0</v>
      </c>
      <c r="Y4" s="199"/>
      <c r="Z4" s="199"/>
      <c r="AA4" s="101">
        <f>基礎データ!$C$3</f>
        <v>0</v>
      </c>
      <c r="AB4" s="101" t="e">
        <f>VLOOKUP($AA$4,$G$267:$K$536,5,FALSE)</f>
        <v>#N/A</v>
      </c>
      <c r="AC4" s="101" t="e">
        <f>VLOOKUP($AA$4,$G$267:$K$536,3,FALSE)</f>
        <v>#N/A</v>
      </c>
      <c r="AD4" s="31"/>
    </row>
    <row r="5" spans="1:35" ht="17.25" customHeight="1" x14ac:dyDescent="0.15">
      <c r="A5" s="174"/>
      <c r="B5" s="184" t="s">
        <v>1</v>
      </c>
      <c r="C5" s="184" t="s">
        <v>2</v>
      </c>
      <c r="D5" s="184"/>
      <c r="E5" s="184" t="s">
        <v>3</v>
      </c>
      <c r="F5" s="184" t="s">
        <v>4</v>
      </c>
      <c r="G5" s="200" t="s">
        <v>857</v>
      </c>
      <c r="H5" s="201"/>
      <c r="I5" s="184" t="s">
        <v>9</v>
      </c>
      <c r="J5" s="184"/>
      <c r="K5" s="184"/>
      <c r="L5" s="184"/>
      <c r="M5" s="184"/>
      <c r="N5" s="176" t="s">
        <v>6</v>
      </c>
    </row>
    <row r="6" spans="1:35" ht="17.25" customHeight="1" thickBot="1" x14ac:dyDescent="0.2">
      <c r="A6" s="175"/>
      <c r="B6" s="185"/>
      <c r="C6" s="43" t="s">
        <v>11</v>
      </c>
      <c r="D6" s="43" t="s">
        <v>10</v>
      </c>
      <c r="E6" s="185"/>
      <c r="F6" s="185"/>
      <c r="G6" s="202"/>
      <c r="H6" s="203"/>
      <c r="I6" s="185"/>
      <c r="J6" s="185"/>
      <c r="K6" s="185"/>
      <c r="L6" s="185"/>
      <c r="M6" s="185"/>
      <c r="N6" s="177"/>
      <c r="R6" s="106" t="s">
        <v>18</v>
      </c>
      <c r="S6" s="107" t="s">
        <v>498</v>
      </c>
      <c r="T6" s="106" t="s">
        <v>917</v>
      </c>
      <c r="U6" s="106" t="s">
        <v>859</v>
      </c>
      <c r="V6" s="106" t="s">
        <v>883</v>
      </c>
      <c r="W6" s="106" t="s">
        <v>19</v>
      </c>
      <c r="X6" s="106" t="s">
        <v>20</v>
      </c>
      <c r="Y6" s="106" t="s">
        <v>21</v>
      </c>
      <c r="Z6" s="106" t="s">
        <v>22</v>
      </c>
      <c r="AA6" s="106" t="s">
        <v>23</v>
      </c>
      <c r="AB6" s="106" t="s">
        <v>493</v>
      </c>
      <c r="AC6" s="106" t="s">
        <v>24</v>
      </c>
      <c r="AD6" s="106" t="s">
        <v>1203</v>
      </c>
      <c r="AE6" s="106" t="s">
        <v>497</v>
      </c>
      <c r="AF6" s="106" t="s">
        <v>1180</v>
      </c>
      <c r="AG6" s="33" t="s">
        <v>997</v>
      </c>
      <c r="AH6" s="33"/>
      <c r="AI6" s="32" t="s">
        <v>1182</v>
      </c>
    </row>
    <row r="7" spans="1:35" ht="22.5" customHeight="1" thickTop="1" x14ac:dyDescent="0.15">
      <c r="A7" s="44">
        <v>1</v>
      </c>
      <c r="B7" s="5"/>
      <c r="C7" s="5"/>
      <c r="D7" s="5"/>
      <c r="E7" s="5"/>
      <c r="F7" s="5"/>
      <c r="G7" s="167"/>
      <c r="H7" s="168"/>
      <c r="I7" s="85"/>
      <c r="J7" s="86"/>
      <c r="K7" s="86"/>
      <c r="L7" s="86"/>
      <c r="M7" s="87"/>
      <c r="N7" s="6"/>
      <c r="R7" s="108" t="str">
        <f>IF(ISBLANK(B7),"",VLOOKUP(CONCATENATE($AB$4,F7),$R$202:$S$211,2,FALSE)+B7*100)</f>
        <v/>
      </c>
      <c r="S7" s="109" t="str">
        <f>IF(ISBLANK(G7),"",G7)</f>
        <v/>
      </c>
      <c r="T7" s="110" t="str">
        <f>IF($S7="","",VLOOKUP($S7,'(種目・作業用)'!$A$2:$D$37,2,FALSE))</f>
        <v/>
      </c>
      <c r="U7" s="110" t="str">
        <f>IF($S7="","",VLOOKUP($S7,'(種目・作業用)'!$A$2:$D$37,3,FALSE))</f>
        <v/>
      </c>
      <c r="V7" s="110" t="str">
        <f>IF($S7="","",VLOOKUP($S7,'(種目・作業用)'!$A$2:$D$37,4,FALSE))</f>
        <v/>
      </c>
      <c r="W7" s="111" t="str">
        <f>IF(ISNUMBER(R7),IF(LEN(I7)=2,CONCATENATE("0",I7,K7,M7),IF(LEN(I7)=1,CONCATENATE("00",I7,K7,M7),CONCATENATE("000",K7,M7))),"")</f>
        <v/>
      </c>
      <c r="X7" s="108" t="str">
        <f>IF(W7="000",V7,CONCATENATE(V7," ",W7))</f>
        <v xml:space="preserve"> </v>
      </c>
      <c r="Y7" s="108" t="str">
        <f>IF(ISBLANK(B7),"",B7)</f>
        <v/>
      </c>
      <c r="Z7" s="108" t="str">
        <f t="shared" ref="Z7:Z12" si="0">IF(ISNUMBER(Y7),IF(ISBLANK(E7),AI7,CONCATENATE(AI7,"(",E7,")")),"")</f>
        <v/>
      </c>
      <c r="AA7" s="108" t="str">
        <f>IF(ISNUMBER(Y7),D7,"")</f>
        <v/>
      </c>
      <c r="AB7" s="112" t="str">
        <f>IF(ISNUMBER(Y7),VLOOKUP(AG7,$AG$201:$AH$248,2,FALSE),"")</f>
        <v/>
      </c>
      <c r="AC7" s="108" t="str">
        <f>IF(ISNUMBER(Y7),$AC$4,"")</f>
        <v/>
      </c>
      <c r="AD7" s="108" t="str">
        <f>IF(ISBLANK(F7),"",IF(F7="男",1,2))</f>
        <v/>
      </c>
      <c r="AE7" s="108"/>
      <c r="AF7" s="108" t="str">
        <f>IF(ISNUMBER(Y7),$AA$4,"")</f>
        <v/>
      </c>
      <c r="AG7" s="108" t="s">
        <v>957</v>
      </c>
      <c r="AH7" s="33"/>
      <c r="AI7" s="32" t="str">
        <f>IF(LEN(C7)&gt;6,SUBSTITUTE(C7,"　",""),IF(LEN(C7)=6,C7,IF(LEN(C7)=5,CONCATENATE(C7,"　"),IF(LEN(C7)=4,CONCATENATE(SUBSTITUTE(C7,"　","　　"),"　"),CONCATENATE(SUBSTITUTE(C7,"　","　　　"),"　")))))</f>
        <v>　</v>
      </c>
    </row>
    <row r="8" spans="1:35" ht="22.5" customHeight="1" x14ac:dyDescent="0.15">
      <c r="A8" s="45">
        <v>2</v>
      </c>
      <c r="B8" s="5"/>
      <c r="C8" s="5"/>
      <c r="D8" s="5"/>
      <c r="E8" s="5"/>
      <c r="F8" s="5"/>
      <c r="G8" s="167"/>
      <c r="H8" s="168"/>
      <c r="I8" s="85"/>
      <c r="J8" s="86"/>
      <c r="K8" s="86"/>
      <c r="L8" s="86"/>
      <c r="M8" s="87"/>
      <c r="N8" s="6"/>
      <c r="R8" s="108" t="str">
        <f t="shared" ref="R8:R31" si="1">IF(ISBLANK(B8),"",VLOOKUP(CONCATENATE($AB$4,F8),$R$202:$S$211,2,FALSE)+B8*100)</f>
        <v/>
      </c>
      <c r="S8" s="109" t="str">
        <f t="shared" ref="S8:S31" si="2">IF(ISBLANK(G8),"",G8)</f>
        <v/>
      </c>
      <c r="T8" s="110" t="str">
        <f>IF($S8="","",VLOOKUP($S8,'(種目・作業用)'!$A$2:$D$37,2,FALSE))</f>
        <v/>
      </c>
      <c r="U8" s="110" t="str">
        <f>IF($S8="","",VLOOKUP($S8,'(種目・作業用)'!$A$2:$D$37,3,FALSE))</f>
        <v/>
      </c>
      <c r="V8" s="110" t="str">
        <f>IF($S8="","",VLOOKUP($S8,'(種目・作業用)'!$A$2:$D$37,4,FALSE))</f>
        <v/>
      </c>
      <c r="W8" s="111" t="str">
        <f t="shared" ref="W8:W31" si="3">IF(ISNUMBER(R8),IF(LEN(I8)=2,CONCATENATE("0",I8,K8,M8),IF(LEN(I8)=1,CONCATENATE("00",I8,K8,M8),CONCATENATE("000",K8,M8))),"")</f>
        <v/>
      </c>
      <c r="X8" s="108" t="str">
        <f t="shared" ref="X8:X31" si="4">IF(W8="000",V8,CONCATENATE(V8," ",W8))</f>
        <v xml:space="preserve"> </v>
      </c>
      <c r="Y8" s="108" t="str">
        <f t="shared" ref="Y8:Y31" si="5">IF(ISBLANK(B8),"",B8)</f>
        <v/>
      </c>
      <c r="Z8" s="108" t="str">
        <f t="shared" si="0"/>
        <v/>
      </c>
      <c r="AA8" s="108" t="str">
        <f t="shared" ref="AA8:AA31" si="6">IF(ISNUMBER(Y8),D8,"")</f>
        <v/>
      </c>
      <c r="AB8" s="112" t="str">
        <f t="shared" ref="AB8:AB31" si="7">IF(ISNUMBER(Y8),VLOOKUP(AG8,$AG$201:$AH$248,2,FALSE),"")</f>
        <v/>
      </c>
      <c r="AC8" s="108" t="str">
        <f t="shared" ref="AC8:AC31" si="8">IF(ISNUMBER(Y8),$AC$4,"")</f>
        <v/>
      </c>
      <c r="AD8" s="108" t="str">
        <f t="shared" ref="AD8:AD71" si="9">IF(ISBLANK(F8),"",IF(F8="男",1,2))</f>
        <v/>
      </c>
      <c r="AE8" s="108"/>
      <c r="AF8" s="108" t="str">
        <f t="shared" ref="AF8:AF31" si="10">IF(ISNUMBER(Y8),$AA$4,"")</f>
        <v/>
      </c>
      <c r="AG8" s="108" t="s">
        <v>957</v>
      </c>
      <c r="AH8" s="33"/>
      <c r="AI8" s="32" t="str">
        <f t="shared" ref="AI8:AI31" si="11">IF(LEN(C8)&gt;6,SUBSTITUTE(C8,"　",""),IF(LEN(C8)=6,C8,IF(LEN(C8)=5,CONCATENATE(C8,"　"),IF(LEN(C8)=4,CONCATENATE(SUBSTITUTE(C8,"　","　　"),"　"),CONCATENATE(SUBSTITUTE(C8,"　","　　　"),"　")))))</f>
        <v>　</v>
      </c>
    </row>
    <row r="9" spans="1:35" ht="22.5" customHeight="1" x14ac:dyDescent="0.15">
      <c r="A9" s="45">
        <v>3</v>
      </c>
      <c r="B9" s="5"/>
      <c r="C9" s="5"/>
      <c r="D9" s="5"/>
      <c r="E9" s="5"/>
      <c r="F9" s="5"/>
      <c r="G9" s="167"/>
      <c r="H9" s="168"/>
      <c r="I9" s="85"/>
      <c r="J9" s="86"/>
      <c r="K9" s="86"/>
      <c r="L9" s="86"/>
      <c r="M9" s="87"/>
      <c r="N9" s="6"/>
      <c r="R9" s="108" t="str">
        <f t="shared" si="1"/>
        <v/>
      </c>
      <c r="S9" s="109" t="str">
        <f t="shared" si="2"/>
        <v/>
      </c>
      <c r="T9" s="110" t="str">
        <f>IF($S9="","",VLOOKUP($S9,'(種目・作業用)'!$A$2:$D$37,2,FALSE))</f>
        <v/>
      </c>
      <c r="U9" s="110" t="str">
        <f>IF($S9="","",VLOOKUP($S9,'(種目・作業用)'!$A$2:$D$37,3,FALSE))</f>
        <v/>
      </c>
      <c r="V9" s="110" t="str">
        <f>IF($S9="","",VLOOKUP($S9,'(種目・作業用)'!$A$2:$D$37,4,FALSE))</f>
        <v/>
      </c>
      <c r="W9" s="111" t="str">
        <f t="shared" si="3"/>
        <v/>
      </c>
      <c r="X9" s="108" t="str">
        <f t="shared" si="4"/>
        <v xml:space="preserve"> </v>
      </c>
      <c r="Y9" s="108" t="str">
        <f t="shared" si="5"/>
        <v/>
      </c>
      <c r="Z9" s="108" t="str">
        <f t="shared" si="0"/>
        <v/>
      </c>
      <c r="AA9" s="108" t="str">
        <f t="shared" si="6"/>
        <v/>
      </c>
      <c r="AB9" s="112" t="str">
        <f t="shared" si="7"/>
        <v/>
      </c>
      <c r="AC9" s="108" t="str">
        <f t="shared" si="8"/>
        <v/>
      </c>
      <c r="AD9" s="108" t="str">
        <f t="shared" si="9"/>
        <v/>
      </c>
      <c r="AE9" s="108"/>
      <c r="AF9" s="108" t="str">
        <f t="shared" si="10"/>
        <v/>
      </c>
      <c r="AG9" s="108" t="s">
        <v>957</v>
      </c>
      <c r="AH9" s="33"/>
      <c r="AI9" s="32" t="str">
        <f t="shared" si="11"/>
        <v>　</v>
      </c>
    </row>
    <row r="10" spans="1:35" ht="22.5" customHeight="1" x14ac:dyDescent="0.15">
      <c r="A10" s="45">
        <v>4</v>
      </c>
      <c r="B10" s="5"/>
      <c r="C10" s="5"/>
      <c r="D10" s="5"/>
      <c r="E10" s="5"/>
      <c r="F10" s="5"/>
      <c r="G10" s="167"/>
      <c r="H10" s="168"/>
      <c r="I10" s="85"/>
      <c r="J10" s="86"/>
      <c r="K10" s="86"/>
      <c r="L10" s="86"/>
      <c r="M10" s="87"/>
      <c r="N10" s="6"/>
      <c r="R10" s="108" t="str">
        <f t="shared" si="1"/>
        <v/>
      </c>
      <c r="S10" s="109" t="str">
        <f t="shared" si="2"/>
        <v/>
      </c>
      <c r="T10" s="110" t="str">
        <f>IF($S10="","",VLOOKUP($S10,'(種目・作業用)'!$A$2:$D$37,2,FALSE))</f>
        <v/>
      </c>
      <c r="U10" s="110" t="str">
        <f>IF($S10="","",VLOOKUP($S10,'(種目・作業用)'!$A$2:$D$37,3,FALSE))</f>
        <v/>
      </c>
      <c r="V10" s="110" t="str">
        <f>IF($S10="","",VLOOKUP($S10,'(種目・作業用)'!$A$2:$D$37,4,FALSE))</f>
        <v/>
      </c>
      <c r="W10" s="111" t="str">
        <f t="shared" si="3"/>
        <v/>
      </c>
      <c r="X10" s="108" t="str">
        <f t="shared" si="4"/>
        <v xml:space="preserve"> </v>
      </c>
      <c r="Y10" s="108" t="str">
        <f t="shared" si="5"/>
        <v/>
      </c>
      <c r="Z10" s="108" t="str">
        <f t="shared" si="0"/>
        <v/>
      </c>
      <c r="AA10" s="108" t="str">
        <f t="shared" si="6"/>
        <v/>
      </c>
      <c r="AB10" s="112" t="str">
        <f t="shared" si="7"/>
        <v/>
      </c>
      <c r="AC10" s="108" t="str">
        <f t="shared" si="8"/>
        <v/>
      </c>
      <c r="AD10" s="108" t="str">
        <f t="shared" si="9"/>
        <v/>
      </c>
      <c r="AE10" s="108"/>
      <c r="AF10" s="108" t="str">
        <f t="shared" si="10"/>
        <v/>
      </c>
      <c r="AG10" s="108" t="s">
        <v>957</v>
      </c>
      <c r="AH10" s="33"/>
      <c r="AI10" s="32" t="str">
        <f t="shared" si="11"/>
        <v>　</v>
      </c>
    </row>
    <row r="11" spans="1:35" ht="22.5" customHeight="1" x14ac:dyDescent="0.15">
      <c r="A11" s="45">
        <v>5</v>
      </c>
      <c r="B11" s="5"/>
      <c r="C11" s="5"/>
      <c r="D11" s="5"/>
      <c r="E11" s="5"/>
      <c r="F11" s="5"/>
      <c r="G11" s="167"/>
      <c r="H11" s="168"/>
      <c r="I11" s="85"/>
      <c r="J11" s="86"/>
      <c r="K11" s="86"/>
      <c r="L11" s="86"/>
      <c r="M11" s="87"/>
      <c r="N11" s="6"/>
      <c r="R11" s="108" t="str">
        <f t="shared" si="1"/>
        <v/>
      </c>
      <c r="S11" s="109" t="str">
        <f t="shared" si="2"/>
        <v/>
      </c>
      <c r="T11" s="110" t="str">
        <f>IF($S11="","",VLOOKUP($S11,'(種目・作業用)'!$A$2:$D$37,2,FALSE))</f>
        <v/>
      </c>
      <c r="U11" s="110" t="str">
        <f>IF($S11="","",VLOOKUP($S11,'(種目・作業用)'!$A$2:$D$37,3,FALSE))</f>
        <v/>
      </c>
      <c r="V11" s="110" t="str">
        <f>IF($S11="","",VLOOKUP($S11,'(種目・作業用)'!$A$2:$D$37,4,FALSE))</f>
        <v/>
      </c>
      <c r="W11" s="111" t="str">
        <f t="shared" si="3"/>
        <v/>
      </c>
      <c r="X11" s="108" t="str">
        <f t="shared" si="4"/>
        <v xml:space="preserve"> </v>
      </c>
      <c r="Y11" s="108" t="str">
        <f t="shared" si="5"/>
        <v/>
      </c>
      <c r="Z11" s="108" t="str">
        <f t="shared" si="0"/>
        <v/>
      </c>
      <c r="AA11" s="108" t="str">
        <f t="shared" si="6"/>
        <v/>
      </c>
      <c r="AB11" s="112" t="str">
        <f t="shared" si="7"/>
        <v/>
      </c>
      <c r="AC11" s="108" t="str">
        <f t="shared" si="8"/>
        <v/>
      </c>
      <c r="AD11" s="108" t="str">
        <f t="shared" si="9"/>
        <v/>
      </c>
      <c r="AE11" s="108"/>
      <c r="AF11" s="108" t="str">
        <f t="shared" si="10"/>
        <v/>
      </c>
      <c r="AG11" s="108" t="s">
        <v>957</v>
      </c>
      <c r="AH11" s="33"/>
      <c r="AI11" s="32" t="str">
        <f t="shared" si="11"/>
        <v>　</v>
      </c>
    </row>
    <row r="12" spans="1:35" ht="22.5" customHeight="1" x14ac:dyDescent="0.15">
      <c r="A12" s="45">
        <v>6</v>
      </c>
      <c r="B12" s="5"/>
      <c r="C12" s="5"/>
      <c r="D12" s="5"/>
      <c r="E12" s="5"/>
      <c r="F12" s="5"/>
      <c r="G12" s="167"/>
      <c r="H12" s="168"/>
      <c r="I12" s="85"/>
      <c r="J12" s="86"/>
      <c r="K12" s="86"/>
      <c r="L12" s="86"/>
      <c r="M12" s="87"/>
      <c r="N12" s="6"/>
      <c r="R12" s="108" t="str">
        <f t="shared" si="1"/>
        <v/>
      </c>
      <c r="S12" s="109" t="str">
        <f t="shared" si="2"/>
        <v/>
      </c>
      <c r="T12" s="110" t="str">
        <f>IF($S12="","",VLOOKUP($S12,'(種目・作業用)'!$A$2:$D$37,2,FALSE))</f>
        <v/>
      </c>
      <c r="U12" s="110" t="str">
        <f>IF($S12="","",VLOOKUP($S12,'(種目・作業用)'!$A$2:$D$37,3,FALSE))</f>
        <v/>
      </c>
      <c r="V12" s="110" t="str">
        <f>IF($S12="","",VLOOKUP($S12,'(種目・作業用)'!$A$2:$D$37,4,FALSE))</f>
        <v/>
      </c>
      <c r="W12" s="111" t="str">
        <f t="shared" si="3"/>
        <v/>
      </c>
      <c r="X12" s="108" t="str">
        <f t="shared" si="4"/>
        <v xml:space="preserve"> </v>
      </c>
      <c r="Y12" s="108" t="str">
        <f t="shared" si="5"/>
        <v/>
      </c>
      <c r="Z12" s="108" t="str">
        <f t="shared" si="0"/>
        <v/>
      </c>
      <c r="AA12" s="108" t="str">
        <f t="shared" si="6"/>
        <v/>
      </c>
      <c r="AB12" s="112" t="str">
        <f t="shared" si="7"/>
        <v/>
      </c>
      <c r="AC12" s="108" t="str">
        <f t="shared" si="8"/>
        <v/>
      </c>
      <c r="AD12" s="108" t="str">
        <f t="shared" si="9"/>
        <v/>
      </c>
      <c r="AE12" s="108"/>
      <c r="AF12" s="108" t="str">
        <f t="shared" si="10"/>
        <v/>
      </c>
      <c r="AG12" s="108" t="s">
        <v>957</v>
      </c>
      <c r="AH12" s="33"/>
      <c r="AI12" s="32" t="str">
        <f t="shared" si="11"/>
        <v>　</v>
      </c>
    </row>
    <row r="13" spans="1:35" ht="22.5" customHeight="1" x14ac:dyDescent="0.15">
      <c r="A13" s="45">
        <v>7</v>
      </c>
      <c r="B13" s="5"/>
      <c r="C13" s="5"/>
      <c r="D13" s="5"/>
      <c r="E13" s="5"/>
      <c r="F13" s="5"/>
      <c r="G13" s="167"/>
      <c r="H13" s="168"/>
      <c r="I13" s="85"/>
      <c r="J13" s="86"/>
      <c r="K13" s="86"/>
      <c r="L13" s="86"/>
      <c r="M13" s="87"/>
      <c r="N13" s="6"/>
      <c r="R13" s="108" t="str">
        <f t="shared" si="1"/>
        <v/>
      </c>
      <c r="S13" s="109" t="str">
        <f t="shared" si="2"/>
        <v/>
      </c>
      <c r="T13" s="110" t="str">
        <f>IF($S13="","",VLOOKUP($S13,'(種目・作業用)'!$A$2:$D$37,2,FALSE))</f>
        <v/>
      </c>
      <c r="U13" s="110" t="str">
        <f>IF($S13="","",VLOOKUP($S13,'(種目・作業用)'!$A$2:$D$37,3,FALSE))</f>
        <v/>
      </c>
      <c r="V13" s="110" t="str">
        <f>IF($S13="","",VLOOKUP($S13,'(種目・作業用)'!$A$2:$D$37,4,FALSE))</f>
        <v/>
      </c>
      <c r="W13" s="111" t="str">
        <f t="shared" si="3"/>
        <v/>
      </c>
      <c r="X13" s="108" t="str">
        <f t="shared" si="4"/>
        <v xml:space="preserve"> </v>
      </c>
      <c r="Y13" s="108" t="str">
        <f t="shared" si="5"/>
        <v/>
      </c>
      <c r="Z13" s="108" t="str">
        <f>IF(ISNUMBER(Y13),IF(ISBLANK(E13),AI13,CONCATENATE(AI13,"(",E13,")")),"")</f>
        <v/>
      </c>
      <c r="AA13" s="108" t="str">
        <f t="shared" si="6"/>
        <v/>
      </c>
      <c r="AB13" s="112" t="str">
        <f t="shared" si="7"/>
        <v/>
      </c>
      <c r="AC13" s="108" t="str">
        <f t="shared" si="8"/>
        <v/>
      </c>
      <c r="AD13" s="108" t="str">
        <f t="shared" si="9"/>
        <v/>
      </c>
      <c r="AE13" s="108"/>
      <c r="AF13" s="108" t="str">
        <f t="shared" si="10"/>
        <v/>
      </c>
      <c r="AG13" s="108" t="s">
        <v>957</v>
      </c>
      <c r="AH13" s="33"/>
      <c r="AI13" s="32" t="str">
        <f t="shared" si="11"/>
        <v>　</v>
      </c>
    </row>
    <row r="14" spans="1:35" ht="22.5" customHeight="1" x14ac:dyDescent="0.15">
      <c r="A14" s="45">
        <v>8</v>
      </c>
      <c r="B14" s="5"/>
      <c r="C14" s="5"/>
      <c r="D14" s="5"/>
      <c r="E14" s="5"/>
      <c r="F14" s="5"/>
      <c r="G14" s="167"/>
      <c r="H14" s="168"/>
      <c r="I14" s="85"/>
      <c r="J14" s="86"/>
      <c r="K14" s="86"/>
      <c r="L14" s="86"/>
      <c r="M14" s="87"/>
      <c r="N14" s="6"/>
      <c r="R14" s="108" t="str">
        <f t="shared" si="1"/>
        <v/>
      </c>
      <c r="S14" s="109" t="str">
        <f t="shared" si="2"/>
        <v/>
      </c>
      <c r="T14" s="110" t="str">
        <f>IF($S14="","",VLOOKUP($S14,'(種目・作業用)'!$A$2:$D$37,2,FALSE))</f>
        <v/>
      </c>
      <c r="U14" s="110" t="str">
        <f>IF($S14="","",VLOOKUP($S14,'(種目・作業用)'!$A$2:$D$37,3,FALSE))</f>
        <v/>
      </c>
      <c r="V14" s="110" t="str">
        <f>IF($S14="","",VLOOKUP($S14,'(種目・作業用)'!$A$2:$D$37,4,FALSE))</f>
        <v/>
      </c>
      <c r="W14" s="111" t="str">
        <f t="shared" si="3"/>
        <v/>
      </c>
      <c r="X14" s="108" t="str">
        <f t="shared" si="4"/>
        <v xml:space="preserve"> </v>
      </c>
      <c r="Y14" s="108" t="str">
        <f t="shared" si="5"/>
        <v/>
      </c>
      <c r="Z14" s="108" t="str">
        <f t="shared" ref="Z14:Z31" si="12">IF(ISNUMBER(Y14),IF(ISBLANK(E14),AI14,CONCATENATE(AI14,"(",E14,")")),"")</f>
        <v/>
      </c>
      <c r="AA14" s="108" t="str">
        <f t="shared" si="6"/>
        <v/>
      </c>
      <c r="AB14" s="112" t="str">
        <f t="shared" si="7"/>
        <v/>
      </c>
      <c r="AC14" s="108" t="str">
        <f t="shared" si="8"/>
        <v/>
      </c>
      <c r="AD14" s="108" t="str">
        <f t="shared" si="9"/>
        <v/>
      </c>
      <c r="AE14" s="108"/>
      <c r="AF14" s="108" t="str">
        <f t="shared" si="10"/>
        <v/>
      </c>
      <c r="AG14" s="108" t="s">
        <v>957</v>
      </c>
      <c r="AH14" s="33"/>
      <c r="AI14" s="32" t="str">
        <f t="shared" si="11"/>
        <v>　</v>
      </c>
    </row>
    <row r="15" spans="1:35" ht="22.5" customHeight="1" x14ac:dyDescent="0.15">
      <c r="A15" s="45">
        <v>9</v>
      </c>
      <c r="B15" s="5"/>
      <c r="C15" s="5"/>
      <c r="D15" s="5"/>
      <c r="E15" s="5"/>
      <c r="F15" s="5"/>
      <c r="G15" s="167"/>
      <c r="H15" s="168"/>
      <c r="I15" s="85"/>
      <c r="J15" s="86"/>
      <c r="K15" s="86"/>
      <c r="L15" s="86"/>
      <c r="M15" s="87"/>
      <c r="N15" s="6"/>
      <c r="R15" s="108" t="str">
        <f t="shared" si="1"/>
        <v/>
      </c>
      <c r="S15" s="109" t="str">
        <f t="shared" si="2"/>
        <v/>
      </c>
      <c r="T15" s="110" t="str">
        <f>IF($S15="","",VLOOKUP($S15,'(種目・作業用)'!$A$2:$D$37,2,FALSE))</f>
        <v/>
      </c>
      <c r="U15" s="110" t="str">
        <f>IF($S15="","",VLOOKUP($S15,'(種目・作業用)'!$A$2:$D$37,3,FALSE))</f>
        <v/>
      </c>
      <c r="V15" s="110" t="str">
        <f>IF($S15="","",VLOOKUP($S15,'(種目・作業用)'!$A$2:$D$37,4,FALSE))</f>
        <v/>
      </c>
      <c r="W15" s="111" t="str">
        <f t="shared" si="3"/>
        <v/>
      </c>
      <c r="X15" s="108" t="str">
        <f t="shared" si="4"/>
        <v xml:space="preserve"> </v>
      </c>
      <c r="Y15" s="108" t="str">
        <f t="shared" si="5"/>
        <v/>
      </c>
      <c r="Z15" s="108" t="str">
        <f t="shared" si="12"/>
        <v/>
      </c>
      <c r="AA15" s="108" t="str">
        <f t="shared" si="6"/>
        <v/>
      </c>
      <c r="AB15" s="112" t="str">
        <f t="shared" si="7"/>
        <v/>
      </c>
      <c r="AC15" s="108" t="str">
        <f t="shared" si="8"/>
        <v/>
      </c>
      <c r="AD15" s="108" t="str">
        <f t="shared" si="9"/>
        <v/>
      </c>
      <c r="AE15" s="108"/>
      <c r="AF15" s="108" t="str">
        <f t="shared" si="10"/>
        <v/>
      </c>
      <c r="AG15" s="108" t="s">
        <v>957</v>
      </c>
      <c r="AH15" s="33"/>
      <c r="AI15" s="32" t="str">
        <f t="shared" si="11"/>
        <v>　</v>
      </c>
    </row>
    <row r="16" spans="1:35" ht="22.5" customHeight="1" x14ac:dyDescent="0.15">
      <c r="A16" s="45">
        <v>10</v>
      </c>
      <c r="B16" s="5"/>
      <c r="C16" s="5"/>
      <c r="D16" s="5"/>
      <c r="E16" s="5"/>
      <c r="F16" s="5"/>
      <c r="G16" s="167"/>
      <c r="H16" s="168"/>
      <c r="I16" s="85"/>
      <c r="J16" s="86"/>
      <c r="K16" s="86"/>
      <c r="L16" s="86"/>
      <c r="M16" s="87"/>
      <c r="N16" s="6"/>
      <c r="R16" s="108" t="str">
        <f t="shared" si="1"/>
        <v/>
      </c>
      <c r="S16" s="109" t="str">
        <f t="shared" si="2"/>
        <v/>
      </c>
      <c r="T16" s="110" t="str">
        <f>IF($S16="","",VLOOKUP($S16,'(種目・作業用)'!$A$2:$D$37,2,FALSE))</f>
        <v/>
      </c>
      <c r="U16" s="110" t="str">
        <f>IF($S16="","",VLOOKUP($S16,'(種目・作業用)'!$A$2:$D$37,3,FALSE))</f>
        <v/>
      </c>
      <c r="V16" s="110" t="str">
        <f>IF($S16="","",VLOOKUP($S16,'(種目・作業用)'!$A$2:$D$37,4,FALSE))</f>
        <v/>
      </c>
      <c r="W16" s="111" t="str">
        <f t="shared" si="3"/>
        <v/>
      </c>
      <c r="X16" s="108" t="str">
        <f t="shared" si="4"/>
        <v xml:space="preserve"> </v>
      </c>
      <c r="Y16" s="108" t="str">
        <f t="shared" si="5"/>
        <v/>
      </c>
      <c r="Z16" s="108" t="str">
        <f t="shared" si="12"/>
        <v/>
      </c>
      <c r="AA16" s="108" t="str">
        <f t="shared" si="6"/>
        <v/>
      </c>
      <c r="AB16" s="112" t="str">
        <f t="shared" si="7"/>
        <v/>
      </c>
      <c r="AC16" s="108" t="str">
        <f t="shared" si="8"/>
        <v/>
      </c>
      <c r="AD16" s="108" t="str">
        <f t="shared" si="9"/>
        <v/>
      </c>
      <c r="AE16" s="108"/>
      <c r="AF16" s="108" t="str">
        <f t="shared" si="10"/>
        <v/>
      </c>
      <c r="AG16" s="108" t="s">
        <v>957</v>
      </c>
      <c r="AH16" s="33"/>
      <c r="AI16" s="32" t="str">
        <f t="shared" si="11"/>
        <v>　</v>
      </c>
    </row>
    <row r="17" spans="1:35" ht="22.5" customHeight="1" x14ac:dyDescent="0.15">
      <c r="A17" s="45">
        <v>11</v>
      </c>
      <c r="B17" s="5"/>
      <c r="C17" s="5"/>
      <c r="D17" s="5"/>
      <c r="E17" s="5"/>
      <c r="F17" s="5"/>
      <c r="G17" s="167"/>
      <c r="H17" s="168"/>
      <c r="I17" s="85"/>
      <c r="J17" s="86"/>
      <c r="K17" s="86"/>
      <c r="L17" s="86"/>
      <c r="M17" s="87"/>
      <c r="N17" s="6"/>
      <c r="R17" s="108" t="str">
        <f t="shared" si="1"/>
        <v/>
      </c>
      <c r="S17" s="109" t="str">
        <f t="shared" si="2"/>
        <v/>
      </c>
      <c r="T17" s="110" t="str">
        <f>IF($S17="","",VLOOKUP($S17,'(種目・作業用)'!$A$2:$D$37,2,FALSE))</f>
        <v/>
      </c>
      <c r="U17" s="110" t="str">
        <f>IF($S17="","",VLOOKUP($S17,'(種目・作業用)'!$A$2:$D$37,3,FALSE))</f>
        <v/>
      </c>
      <c r="V17" s="110" t="str">
        <f>IF($S17="","",VLOOKUP($S17,'(種目・作業用)'!$A$2:$D$37,4,FALSE))</f>
        <v/>
      </c>
      <c r="W17" s="111" t="str">
        <f t="shared" si="3"/>
        <v/>
      </c>
      <c r="X17" s="108" t="str">
        <f t="shared" si="4"/>
        <v xml:space="preserve"> </v>
      </c>
      <c r="Y17" s="108" t="str">
        <f t="shared" si="5"/>
        <v/>
      </c>
      <c r="Z17" s="108" t="str">
        <f t="shared" si="12"/>
        <v/>
      </c>
      <c r="AA17" s="108" t="str">
        <f t="shared" si="6"/>
        <v/>
      </c>
      <c r="AB17" s="112" t="str">
        <f t="shared" si="7"/>
        <v/>
      </c>
      <c r="AC17" s="108" t="str">
        <f t="shared" si="8"/>
        <v/>
      </c>
      <c r="AD17" s="108" t="str">
        <f t="shared" si="9"/>
        <v/>
      </c>
      <c r="AE17" s="108"/>
      <c r="AF17" s="108" t="str">
        <f t="shared" si="10"/>
        <v/>
      </c>
      <c r="AG17" s="108" t="s">
        <v>957</v>
      </c>
      <c r="AH17" s="33"/>
      <c r="AI17" s="32" t="str">
        <f t="shared" si="11"/>
        <v>　</v>
      </c>
    </row>
    <row r="18" spans="1:35" ht="22.5" customHeight="1" x14ac:dyDescent="0.15">
      <c r="A18" s="45">
        <v>12</v>
      </c>
      <c r="B18" s="5"/>
      <c r="C18" s="5"/>
      <c r="D18" s="5"/>
      <c r="E18" s="5"/>
      <c r="F18" s="5"/>
      <c r="G18" s="167"/>
      <c r="H18" s="168"/>
      <c r="I18" s="85"/>
      <c r="J18" s="86"/>
      <c r="K18" s="86"/>
      <c r="L18" s="86"/>
      <c r="M18" s="87"/>
      <c r="N18" s="6"/>
      <c r="R18" s="108" t="str">
        <f t="shared" si="1"/>
        <v/>
      </c>
      <c r="S18" s="109" t="str">
        <f t="shared" si="2"/>
        <v/>
      </c>
      <c r="T18" s="110" t="str">
        <f>IF($S18="","",VLOOKUP($S18,'(種目・作業用)'!$A$2:$D$37,2,FALSE))</f>
        <v/>
      </c>
      <c r="U18" s="110" t="str">
        <f>IF($S18="","",VLOOKUP($S18,'(種目・作業用)'!$A$2:$D$37,3,FALSE))</f>
        <v/>
      </c>
      <c r="V18" s="110" t="str">
        <f>IF($S18="","",VLOOKUP($S18,'(種目・作業用)'!$A$2:$D$37,4,FALSE))</f>
        <v/>
      </c>
      <c r="W18" s="111" t="str">
        <f t="shared" si="3"/>
        <v/>
      </c>
      <c r="X18" s="108" t="str">
        <f t="shared" si="4"/>
        <v xml:space="preserve"> </v>
      </c>
      <c r="Y18" s="108" t="str">
        <f t="shared" si="5"/>
        <v/>
      </c>
      <c r="Z18" s="108" t="str">
        <f t="shared" si="12"/>
        <v/>
      </c>
      <c r="AA18" s="108" t="str">
        <f t="shared" si="6"/>
        <v/>
      </c>
      <c r="AB18" s="112" t="str">
        <f t="shared" si="7"/>
        <v/>
      </c>
      <c r="AC18" s="108" t="str">
        <f t="shared" si="8"/>
        <v/>
      </c>
      <c r="AD18" s="108" t="str">
        <f t="shared" si="9"/>
        <v/>
      </c>
      <c r="AE18" s="108"/>
      <c r="AF18" s="108" t="str">
        <f t="shared" si="10"/>
        <v/>
      </c>
      <c r="AG18" s="108" t="s">
        <v>957</v>
      </c>
      <c r="AH18" s="33"/>
      <c r="AI18" s="32" t="str">
        <f t="shared" si="11"/>
        <v>　</v>
      </c>
    </row>
    <row r="19" spans="1:35" ht="22.5" customHeight="1" x14ac:dyDescent="0.15">
      <c r="A19" s="45">
        <v>13</v>
      </c>
      <c r="B19" s="5"/>
      <c r="C19" s="5"/>
      <c r="D19" s="5"/>
      <c r="E19" s="5"/>
      <c r="F19" s="5"/>
      <c r="G19" s="167"/>
      <c r="H19" s="168"/>
      <c r="I19" s="85"/>
      <c r="J19" s="86"/>
      <c r="K19" s="86"/>
      <c r="L19" s="86"/>
      <c r="M19" s="87"/>
      <c r="N19" s="6"/>
      <c r="R19" s="108" t="str">
        <f t="shared" si="1"/>
        <v/>
      </c>
      <c r="S19" s="109" t="str">
        <f t="shared" si="2"/>
        <v/>
      </c>
      <c r="T19" s="110" t="str">
        <f>IF($S19="","",VLOOKUP($S19,'(種目・作業用)'!$A$2:$D$37,2,FALSE))</f>
        <v/>
      </c>
      <c r="U19" s="110" t="str">
        <f>IF($S19="","",VLOOKUP($S19,'(種目・作業用)'!$A$2:$D$37,3,FALSE))</f>
        <v/>
      </c>
      <c r="V19" s="110" t="str">
        <f>IF($S19="","",VLOOKUP($S19,'(種目・作業用)'!$A$2:$D$37,4,FALSE))</f>
        <v/>
      </c>
      <c r="W19" s="111" t="str">
        <f t="shared" si="3"/>
        <v/>
      </c>
      <c r="X19" s="108" t="str">
        <f t="shared" si="4"/>
        <v xml:space="preserve"> </v>
      </c>
      <c r="Y19" s="108" t="str">
        <f t="shared" si="5"/>
        <v/>
      </c>
      <c r="Z19" s="108" t="str">
        <f t="shared" si="12"/>
        <v/>
      </c>
      <c r="AA19" s="108" t="str">
        <f t="shared" si="6"/>
        <v/>
      </c>
      <c r="AB19" s="112" t="str">
        <f t="shared" si="7"/>
        <v/>
      </c>
      <c r="AC19" s="108" t="str">
        <f t="shared" si="8"/>
        <v/>
      </c>
      <c r="AD19" s="108" t="str">
        <f t="shared" si="9"/>
        <v/>
      </c>
      <c r="AE19" s="108"/>
      <c r="AF19" s="108" t="str">
        <f t="shared" si="10"/>
        <v/>
      </c>
      <c r="AG19" s="108" t="s">
        <v>957</v>
      </c>
      <c r="AH19" s="33"/>
      <c r="AI19" s="32" t="str">
        <f t="shared" si="11"/>
        <v>　</v>
      </c>
    </row>
    <row r="20" spans="1:35" ht="22.5" customHeight="1" x14ac:dyDescent="0.15">
      <c r="A20" s="45">
        <v>14</v>
      </c>
      <c r="B20" s="5"/>
      <c r="C20" s="5"/>
      <c r="D20" s="5"/>
      <c r="E20" s="5"/>
      <c r="F20" s="5"/>
      <c r="G20" s="167"/>
      <c r="H20" s="168"/>
      <c r="I20" s="85"/>
      <c r="J20" s="86"/>
      <c r="K20" s="86"/>
      <c r="L20" s="86"/>
      <c r="M20" s="87"/>
      <c r="N20" s="6"/>
      <c r="R20" s="108" t="str">
        <f t="shared" si="1"/>
        <v/>
      </c>
      <c r="S20" s="109" t="str">
        <f t="shared" si="2"/>
        <v/>
      </c>
      <c r="T20" s="110" t="str">
        <f>IF($S20="","",VLOOKUP($S20,'(種目・作業用)'!$A$2:$D$37,2,FALSE))</f>
        <v/>
      </c>
      <c r="U20" s="110" t="str">
        <f>IF($S20="","",VLOOKUP($S20,'(種目・作業用)'!$A$2:$D$37,3,FALSE))</f>
        <v/>
      </c>
      <c r="V20" s="110" t="str">
        <f>IF($S20="","",VLOOKUP($S20,'(種目・作業用)'!$A$2:$D$37,4,FALSE))</f>
        <v/>
      </c>
      <c r="W20" s="111" t="str">
        <f t="shared" si="3"/>
        <v/>
      </c>
      <c r="X20" s="108" t="str">
        <f t="shared" si="4"/>
        <v xml:space="preserve"> </v>
      </c>
      <c r="Y20" s="108" t="str">
        <f t="shared" si="5"/>
        <v/>
      </c>
      <c r="Z20" s="108" t="str">
        <f t="shared" si="12"/>
        <v/>
      </c>
      <c r="AA20" s="108" t="str">
        <f t="shared" si="6"/>
        <v/>
      </c>
      <c r="AB20" s="112" t="str">
        <f t="shared" si="7"/>
        <v/>
      </c>
      <c r="AC20" s="108" t="str">
        <f t="shared" si="8"/>
        <v/>
      </c>
      <c r="AD20" s="108" t="str">
        <f t="shared" si="9"/>
        <v/>
      </c>
      <c r="AE20" s="108"/>
      <c r="AF20" s="108" t="str">
        <f t="shared" si="10"/>
        <v/>
      </c>
      <c r="AG20" s="108" t="s">
        <v>957</v>
      </c>
      <c r="AH20" s="33"/>
      <c r="AI20" s="32" t="str">
        <f t="shared" si="11"/>
        <v>　</v>
      </c>
    </row>
    <row r="21" spans="1:35" ht="22.5" customHeight="1" x14ac:dyDescent="0.15">
      <c r="A21" s="45">
        <v>15</v>
      </c>
      <c r="B21" s="5"/>
      <c r="C21" s="5"/>
      <c r="D21" s="5"/>
      <c r="E21" s="5"/>
      <c r="F21" s="5"/>
      <c r="G21" s="167"/>
      <c r="H21" s="168"/>
      <c r="I21" s="85"/>
      <c r="J21" s="86"/>
      <c r="K21" s="86"/>
      <c r="L21" s="86"/>
      <c r="M21" s="87"/>
      <c r="N21" s="6"/>
      <c r="R21" s="108" t="str">
        <f t="shared" si="1"/>
        <v/>
      </c>
      <c r="S21" s="109" t="str">
        <f t="shared" si="2"/>
        <v/>
      </c>
      <c r="T21" s="110" t="str">
        <f>IF($S21="","",VLOOKUP($S21,'(種目・作業用)'!$A$2:$D$37,2,FALSE))</f>
        <v/>
      </c>
      <c r="U21" s="110" t="str">
        <f>IF($S21="","",VLOOKUP($S21,'(種目・作業用)'!$A$2:$D$37,3,FALSE))</f>
        <v/>
      </c>
      <c r="V21" s="110" t="str">
        <f>IF($S21="","",VLOOKUP($S21,'(種目・作業用)'!$A$2:$D$37,4,FALSE))</f>
        <v/>
      </c>
      <c r="W21" s="111" t="str">
        <f t="shared" si="3"/>
        <v/>
      </c>
      <c r="X21" s="108" t="str">
        <f t="shared" si="4"/>
        <v xml:space="preserve"> </v>
      </c>
      <c r="Y21" s="108" t="str">
        <f t="shared" si="5"/>
        <v/>
      </c>
      <c r="Z21" s="108" t="str">
        <f t="shared" si="12"/>
        <v/>
      </c>
      <c r="AA21" s="108" t="str">
        <f t="shared" si="6"/>
        <v/>
      </c>
      <c r="AB21" s="112" t="str">
        <f t="shared" si="7"/>
        <v/>
      </c>
      <c r="AC21" s="108" t="str">
        <f t="shared" si="8"/>
        <v/>
      </c>
      <c r="AD21" s="108" t="str">
        <f t="shared" si="9"/>
        <v/>
      </c>
      <c r="AE21" s="108"/>
      <c r="AF21" s="108" t="str">
        <f t="shared" si="10"/>
        <v/>
      </c>
      <c r="AG21" s="108" t="s">
        <v>957</v>
      </c>
      <c r="AH21" s="33"/>
      <c r="AI21" s="32" t="str">
        <f t="shared" si="11"/>
        <v>　</v>
      </c>
    </row>
    <row r="22" spans="1:35" ht="22.5" customHeight="1" x14ac:dyDescent="0.15">
      <c r="A22" s="45">
        <v>16</v>
      </c>
      <c r="B22" s="5"/>
      <c r="C22" s="5"/>
      <c r="D22" s="5"/>
      <c r="E22" s="5"/>
      <c r="F22" s="5"/>
      <c r="G22" s="167"/>
      <c r="H22" s="168"/>
      <c r="I22" s="85"/>
      <c r="J22" s="86"/>
      <c r="K22" s="86"/>
      <c r="L22" s="86"/>
      <c r="M22" s="87"/>
      <c r="N22" s="6"/>
      <c r="R22" s="108" t="str">
        <f t="shared" si="1"/>
        <v/>
      </c>
      <c r="S22" s="109" t="str">
        <f t="shared" si="2"/>
        <v/>
      </c>
      <c r="T22" s="110" t="str">
        <f>IF($S22="","",VLOOKUP($S22,'(種目・作業用)'!$A$2:$D$37,2,FALSE))</f>
        <v/>
      </c>
      <c r="U22" s="110" t="str">
        <f>IF($S22="","",VLOOKUP($S22,'(種目・作業用)'!$A$2:$D$37,3,FALSE))</f>
        <v/>
      </c>
      <c r="V22" s="110" t="str">
        <f>IF($S22="","",VLOOKUP($S22,'(種目・作業用)'!$A$2:$D$37,4,FALSE))</f>
        <v/>
      </c>
      <c r="W22" s="111" t="str">
        <f t="shared" si="3"/>
        <v/>
      </c>
      <c r="X22" s="108" t="str">
        <f t="shared" si="4"/>
        <v xml:space="preserve"> </v>
      </c>
      <c r="Y22" s="108" t="str">
        <f t="shared" si="5"/>
        <v/>
      </c>
      <c r="Z22" s="108" t="str">
        <f t="shared" si="12"/>
        <v/>
      </c>
      <c r="AA22" s="108" t="str">
        <f t="shared" si="6"/>
        <v/>
      </c>
      <c r="AB22" s="112" t="str">
        <f t="shared" si="7"/>
        <v/>
      </c>
      <c r="AC22" s="108" t="str">
        <f t="shared" si="8"/>
        <v/>
      </c>
      <c r="AD22" s="108" t="str">
        <f t="shared" si="9"/>
        <v/>
      </c>
      <c r="AE22" s="108"/>
      <c r="AF22" s="108" t="str">
        <f t="shared" si="10"/>
        <v/>
      </c>
      <c r="AG22" s="108" t="s">
        <v>957</v>
      </c>
      <c r="AH22" s="33"/>
      <c r="AI22" s="32" t="str">
        <f t="shared" si="11"/>
        <v>　</v>
      </c>
    </row>
    <row r="23" spans="1:35" ht="22.5" customHeight="1" x14ac:dyDescent="0.15">
      <c r="A23" s="45">
        <v>17</v>
      </c>
      <c r="B23" s="5"/>
      <c r="C23" s="5"/>
      <c r="D23" s="5"/>
      <c r="E23" s="5"/>
      <c r="F23" s="5"/>
      <c r="G23" s="167"/>
      <c r="H23" s="168"/>
      <c r="I23" s="85"/>
      <c r="J23" s="86"/>
      <c r="K23" s="86"/>
      <c r="L23" s="86"/>
      <c r="M23" s="87"/>
      <c r="N23" s="6"/>
      <c r="R23" s="108" t="str">
        <f t="shared" si="1"/>
        <v/>
      </c>
      <c r="S23" s="109" t="str">
        <f t="shared" si="2"/>
        <v/>
      </c>
      <c r="T23" s="110" t="str">
        <f>IF($S23="","",VLOOKUP($S23,'(種目・作業用)'!$A$2:$D$37,2,FALSE))</f>
        <v/>
      </c>
      <c r="U23" s="110" t="str">
        <f>IF($S23="","",VLOOKUP($S23,'(種目・作業用)'!$A$2:$D$37,3,FALSE))</f>
        <v/>
      </c>
      <c r="V23" s="110" t="str">
        <f>IF($S23="","",VLOOKUP($S23,'(種目・作業用)'!$A$2:$D$37,4,FALSE))</f>
        <v/>
      </c>
      <c r="W23" s="111" t="str">
        <f t="shared" si="3"/>
        <v/>
      </c>
      <c r="X23" s="108" t="str">
        <f t="shared" si="4"/>
        <v xml:space="preserve"> </v>
      </c>
      <c r="Y23" s="108" t="str">
        <f t="shared" si="5"/>
        <v/>
      </c>
      <c r="Z23" s="108" t="str">
        <f t="shared" si="12"/>
        <v/>
      </c>
      <c r="AA23" s="108" t="str">
        <f t="shared" si="6"/>
        <v/>
      </c>
      <c r="AB23" s="112" t="str">
        <f t="shared" si="7"/>
        <v/>
      </c>
      <c r="AC23" s="108" t="str">
        <f t="shared" si="8"/>
        <v/>
      </c>
      <c r="AD23" s="108" t="str">
        <f t="shared" si="9"/>
        <v/>
      </c>
      <c r="AE23" s="108"/>
      <c r="AF23" s="108" t="str">
        <f t="shared" si="10"/>
        <v/>
      </c>
      <c r="AG23" s="108" t="s">
        <v>957</v>
      </c>
      <c r="AH23" s="33"/>
      <c r="AI23" s="32" t="str">
        <f t="shared" si="11"/>
        <v>　</v>
      </c>
    </row>
    <row r="24" spans="1:35" ht="22.5" customHeight="1" x14ac:dyDescent="0.15">
      <c r="A24" s="45">
        <v>18</v>
      </c>
      <c r="B24" s="5"/>
      <c r="C24" s="5"/>
      <c r="D24" s="5"/>
      <c r="E24" s="5"/>
      <c r="F24" s="5"/>
      <c r="G24" s="167"/>
      <c r="H24" s="168"/>
      <c r="I24" s="85"/>
      <c r="J24" s="86"/>
      <c r="K24" s="86"/>
      <c r="L24" s="86"/>
      <c r="M24" s="87"/>
      <c r="N24" s="6"/>
      <c r="R24" s="108" t="str">
        <f t="shared" si="1"/>
        <v/>
      </c>
      <c r="S24" s="109" t="str">
        <f t="shared" si="2"/>
        <v/>
      </c>
      <c r="T24" s="110" t="str">
        <f>IF($S24="","",VLOOKUP($S24,'(種目・作業用)'!$A$2:$D$37,2,FALSE))</f>
        <v/>
      </c>
      <c r="U24" s="110" t="str">
        <f>IF($S24="","",VLOOKUP($S24,'(種目・作業用)'!$A$2:$D$37,3,FALSE))</f>
        <v/>
      </c>
      <c r="V24" s="110" t="str">
        <f>IF($S24="","",VLOOKUP($S24,'(種目・作業用)'!$A$2:$D$37,4,FALSE))</f>
        <v/>
      </c>
      <c r="W24" s="111" t="str">
        <f t="shared" si="3"/>
        <v/>
      </c>
      <c r="X24" s="108" t="str">
        <f t="shared" si="4"/>
        <v xml:space="preserve"> </v>
      </c>
      <c r="Y24" s="108" t="str">
        <f t="shared" si="5"/>
        <v/>
      </c>
      <c r="Z24" s="108" t="str">
        <f t="shared" si="12"/>
        <v/>
      </c>
      <c r="AA24" s="108" t="str">
        <f t="shared" si="6"/>
        <v/>
      </c>
      <c r="AB24" s="112" t="str">
        <f t="shared" si="7"/>
        <v/>
      </c>
      <c r="AC24" s="108" t="str">
        <f t="shared" si="8"/>
        <v/>
      </c>
      <c r="AD24" s="108" t="str">
        <f t="shared" si="9"/>
        <v/>
      </c>
      <c r="AE24" s="108"/>
      <c r="AF24" s="108" t="str">
        <f t="shared" si="10"/>
        <v/>
      </c>
      <c r="AG24" s="108" t="s">
        <v>957</v>
      </c>
      <c r="AH24" s="33"/>
      <c r="AI24" s="32" t="str">
        <f t="shared" si="11"/>
        <v>　</v>
      </c>
    </row>
    <row r="25" spans="1:35" ht="22.5" customHeight="1" x14ac:dyDescent="0.15">
      <c r="A25" s="45">
        <v>19</v>
      </c>
      <c r="B25" s="5"/>
      <c r="C25" s="5"/>
      <c r="D25" s="5"/>
      <c r="E25" s="5"/>
      <c r="F25" s="5"/>
      <c r="G25" s="167"/>
      <c r="H25" s="168"/>
      <c r="I25" s="85"/>
      <c r="J25" s="86"/>
      <c r="K25" s="86"/>
      <c r="L25" s="86"/>
      <c r="M25" s="87"/>
      <c r="N25" s="6"/>
      <c r="R25" s="108" t="str">
        <f t="shared" si="1"/>
        <v/>
      </c>
      <c r="S25" s="109" t="str">
        <f t="shared" si="2"/>
        <v/>
      </c>
      <c r="T25" s="110" t="str">
        <f>IF($S25="","",VLOOKUP($S25,'(種目・作業用)'!$A$2:$D$37,2,FALSE))</f>
        <v/>
      </c>
      <c r="U25" s="110" t="str">
        <f>IF($S25="","",VLOOKUP($S25,'(種目・作業用)'!$A$2:$D$37,3,FALSE))</f>
        <v/>
      </c>
      <c r="V25" s="110" t="str">
        <f>IF($S25="","",VLOOKUP($S25,'(種目・作業用)'!$A$2:$D$37,4,FALSE))</f>
        <v/>
      </c>
      <c r="W25" s="111" t="str">
        <f t="shared" si="3"/>
        <v/>
      </c>
      <c r="X25" s="108" t="str">
        <f t="shared" si="4"/>
        <v xml:space="preserve"> </v>
      </c>
      <c r="Y25" s="108" t="str">
        <f t="shared" si="5"/>
        <v/>
      </c>
      <c r="Z25" s="108" t="str">
        <f t="shared" si="12"/>
        <v/>
      </c>
      <c r="AA25" s="108" t="str">
        <f t="shared" si="6"/>
        <v/>
      </c>
      <c r="AB25" s="112" t="str">
        <f t="shared" si="7"/>
        <v/>
      </c>
      <c r="AC25" s="108" t="str">
        <f t="shared" si="8"/>
        <v/>
      </c>
      <c r="AD25" s="108" t="str">
        <f t="shared" si="9"/>
        <v/>
      </c>
      <c r="AE25" s="108"/>
      <c r="AF25" s="108" t="str">
        <f t="shared" si="10"/>
        <v/>
      </c>
      <c r="AG25" s="108" t="s">
        <v>957</v>
      </c>
      <c r="AH25" s="33"/>
      <c r="AI25" s="32" t="str">
        <f t="shared" si="11"/>
        <v>　</v>
      </c>
    </row>
    <row r="26" spans="1:35" ht="22.5" customHeight="1" x14ac:dyDescent="0.15">
      <c r="A26" s="45">
        <v>20</v>
      </c>
      <c r="B26" s="5"/>
      <c r="C26" s="5"/>
      <c r="D26" s="5"/>
      <c r="E26" s="5"/>
      <c r="F26" s="5"/>
      <c r="G26" s="167"/>
      <c r="H26" s="168"/>
      <c r="I26" s="85"/>
      <c r="J26" s="86"/>
      <c r="K26" s="86"/>
      <c r="L26" s="86"/>
      <c r="M26" s="87"/>
      <c r="N26" s="6"/>
      <c r="R26" s="108" t="str">
        <f t="shared" si="1"/>
        <v/>
      </c>
      <c r="S26" s="109" t="str">
        <f t="shared" si="2"/>
        <v/>
      </c>
      <c r="T26" s="110" t="str">
        <f>IF($S26="","",VLOOKUP($S26,'(種目・作業用)'!$A$2:$D$37,2,FALSE))</f>
        <v/>
      </c>
      <c r="U26" s="110" t="str">
        <f>IF($S26="","",VLOOKUP($S26,'(種目・作業用)'!$A$2:$D$37,3,FALSE))</f>
        <v/>
      </c>
      <c r="V26" s="110" t="str">
        <f>IF($S26="","",VLOOKUP($S26,'(種目・作業用)'!$A$2:$D$37,4,FALSE))</f>
        <v/>
      </c>
      <c r="W26" s="111" t="str">
        <f t="shared" si="3"/>
        <v/>
      </c>
      <c r="X26" s="108" t="str">
        <f t="shared" si="4"/>
        <v xml:space="preserve"> </v>
      </c>
      <c r="Y26" s="108" t="str">
        <f t="shared" si="5"/>
        <v/>
      </c>
      <c r="Z26" s="108" t="str">
        <f t="shared" si="12"/>
        <v/>
      </c>
      <c r="AA26" s="108" t="str">
        <f t="shared" si="6"/>
        <v/>
      </c>
      <c r="AB26" s="112" t="str">
        <f t="shared" si="7"/>
        <v/>
      </c>
      <c r="AC26" s="108" t="str">
        <f t="shared" si="8"/>
        <v/>
      </c>
      <c r="AD26" s="108" t="str">
        <f t="shared" si="9"/>
        <v/>
      </c>
      <c r="AE26" s="108"/>
      <c r="AF26" s="108" t="str">
        <f t="shared" si="10"/>
        <v/>
      </c>
      <c r="AG26" s="108" t="s">
        <v>957</v>
      </c>
      <c r="AH26" s="33"/>
      <c r="AI26" s="32" t="str">
        <f t="shared" si="11"/>
        <v>　</v>
      </c>
    </row>
    <row r="27" spans="1:35" ht="22.5" customHeight="1" x14ac:dyDescent="0.15">
      <c r="A27" s="45">
        <v>21</v>
      </c>
      <c r="B27" s="5"/>
      <c r="C27" s="5"/>
      <c r="D27" s="5"/>
      <c r="E27" s="5"/>
      <c r="F27" s="5"/>
      <c r="G27" s="167"/>
      <c r="H27" s="168"/>
      <c r="I27" s="85"/>
      <c r="J27" s="86"/>
      <c r="K27" s="86"/>
      <c r="L27" s="86"/>
      <c r="M27" s="87"/>
      <c r="N27" s="6"/>
      <c r="R27" s="108" t="str">
        <f t="shared" si="1"/>
        <v/>
      </c>
      <c r="S27" s="109" t="str">
        <f t="shared" si="2"/>
        <v/>
      </c>
      <c r="T27" s="110" t="str">
        <f>IF($S27="","",VLOOKUP($S27,'(種目・作業用)'!$A$2:$D$37,2,FALSE))</f>
        <v/>
      </c>
      <c r="U27" s="110" t="str">
        <f>IF($S27="","",VLOOKUP($S27,'(種目・作業用)'!$A$2:$D$37,3,FALSE))</f>
        <v/>
      </c>
      <c r="V27" s="110" t="str">
        <f>IF($S27="","",VLOOKUP($S27,'(種目・作業用)'!$A$2:$D$37,4,FALSE))</f>
        <v/>
      </c>
      <c r="W27" s="111" t="str">
        <f t="shared" si="3"/>
        <v/>
      </c>
      <c r="X27" s="108" t="str">
        <f t="shared" si="4"/>
        <v xml:space="preserve"> </v>
      </c>
      <c r="Y27" s="108" t="str">
        <f t="shared" si="5"/>
        <v/>
      </c>
      <c r="Z27" s="108" t="str">
        <f t="shared" si="12"/>
        <v/>
      </c>
      <c r="AA27" s="108" t="str">
        <f t="shared" si="6"/>
        <v/>
      </c>
      <c r="AB27" s="112" t="str">
        <f t="shared" si="7"/>
        <v/>
      </c>
      <c r="AC27" s="108" t="str">
        <f t="shared" si="8"/>
        <v/>
      </c>
      <c r="AD27" s="108" t="str">
        <f t="shared" si="9"/>
        <v/>
      </c>
      <c r="AE27" s="108"/>
      <c r="AF27" s="108" t="str">
        <f t="shared" si="10"/>
        <v/>
      </c>
      <c r="AG27" s="108" t="s">
        <v>957</v>
      </c>
      <c r="AH27" s="33"/>
      <c r="AI27" s="32" t="str">
        <f t="shared" si="11"/>
        <v>　</v>
      </c>
    </row>
    <row r="28" spans="1:35" ht="22.5" customHeight="1" x14ac:dyDescent="0.15">
      <c r="A28" s="45">
        <v>22</v>
      </c>
      <c r="B28" s="5"/>
      <c r="C28" s="5"/>
      <c r="D28" s="5"/>
      <c r="E28" s="5"/>
      <c r="F28" s="5"/>
      <c r="G28" s="167"/>
      <c r="H28" s="168"/>
      <c r="I28" s="85"/>
      <c r="J28" s="86"/>
      <c r="K28" s="86"/>
      <c r="L28" s="86"/>
      <c r="M28" s="87"/>
      <c r="N28" s="6"/>
      <c r="R28" s="108" t="str">
        <f t="shared" si="1"/>
        <v/>
      </c>
      <c r="S28" s="109" t="str">
        <f t="shared" si="2"/>
        <v/>
      </c>
      <c r="T28" s="110" t="str">
        <f>IF($S28="","",VLOOKUP($S28,'(種目・作業用)'!$A$2:$D$37,2,FALSE))</f>
        <v/>
      </c>
      <c r="U28" s="110" t="str">
        <f>IF($S28="","",VLOOKUP($S28,'(種目・作業用)'!$A$2:$D$37,3,FALSE))</f>
        <v/>
      </c>
      <c r="V28" s="110" t="str">
        <f>IF($S28="","",VLOOKUP($S28,'(種目・作業用)'!$A$2:$D$37,4,FALSE))</f>
        <v/>
      </c>
      <c r="W28" s="111" t="str">
        <f t="shared" si="3"/>
        <v/>
      </c>
      <c r="X28" s="108" t="str">
        <f t="shared" si="4"/>
        <v xml:space="preserve"> </v>
      </c>
      <c r="Y28" s="108" t="str">
        <f t="shared" si="5"/>
        <v/>
      </c>
      <c r="Z28" s="108" t="str">
        <f t="shared" si="12"/>
        <v/>
      </c>
      <c r="AA28" s="108" t="str">
        <f t="shared" si="6"/>
        <v/>
      </c>
      <c r="AB28" s="112" t="str">
        <f t="shared" si="7"/>
        <v/>
      </c>
      <c r="AC28" s="108" t="str">
        <f t="shared" si="8"/>
        <v/>
      </c>
      <c r="AD28" s="108" t="str">
        <f t="shared" si="9"/>
        <v/>
      </c>
      <c r="AE28" s="108"/>
      <c r="AF28" s="108" t="str">
        <f t="shared" si="10"/>
        <v/>
      </c>
      <c r="AG28" s="108" t="s">
        <v>957</v>
      </c>
      <c r="AH28" s="33"/>
      <c r="AI28" s="32" t="str">
        <f t="shared" si="11"/>
        <v>　</v>
      </c>
    </row>
    <row r="29" spans="1:35" ht="22.5" customHeight="1" x14ac:dyDescent="0.15">
      <c r="A29" s="45">
        <v>23</v>
      </c>
      <c r="B29" s="5"/>
      <c r="C29" s="5"/>
      <c r="D29" s="5"/>
      <c r="E29" s="5"/>
      <c r="F29" s="5"/>
      <c r="G29" s="167"/>
      <c r="H29" s="168"/>
      <c r="I29" s="85"/>
      <c r="J29" s="86"/>
      <c r="K29" s="86"/>
      <c r="L29" s="86"/>
      <c r="M29" s="87"/>
      <c r="N29" s="6"/>
      <c r="R29" s="108" t="str">
        <f t="shared" si="1"/>
        <v/>
      </c>
      <c r="S29" s="109" t="str">
        <f t="shared" si="2"/>
        <v/>
      </c>
      <c r="T29" s="110" t="str">
        <f>IF($S29="","",VLOOKUP($S29,'(種目・作業用)'!$A$2:$D$37,2,FALSE))</f>
        <v/>
      </c>
      <c r="U29" s="110" t="str">
        <f>IF($S29="","",VLOOKUP($S29,'(種目・作業用)'!$A$2:$D$37,3,FALSE))</f>
        <v/>
      </c>
      <c r="V29" s="110" t="str">
        <f>IF($S29="","",VLOOKUP($S29,'(種目・作業用)'!$A$2:$D$37,4,FALSE))</f>
        <v/>
      </c>
      <c r="W29" s="111" t="str">
        <f t="shared" si="3"/>
        <v/>
      </c>
      <c r="X29" s="108" t="str">
        <f t="shared" si="4"/>
        <v xml:space="preserve"> </v>
      </c>
      <c r="Y29" s="108" t="str">
        <f t="shared" si="5"/>
        <v/>
      </c>
      <c r="Z29" s="108" t="str">
        <f t="shared" si="12"/>
        <v/>
      </c>
      <c r="AA29" s="108" t="str">
        <f t="shared" si="6"/>
        <v/>
      </c>
      <c r="AB29" s="112" t="str">
        <f t="shared" si="7"/>
        <v/>
      </c>
      <c r="AC29" s="108" t="str">
        <f t="shared" si="8"/>
        <v/>
      </c>
      <c r="AD29" s="108" t="str">
        <f t="shared" si="9"/>
        <v/>
      </c>
      <c r="AE29" s="108"/>
      <c r="AF29" s="108" t="str">
        <f t="shared" si="10"/>
        <v/>
      </c>
      <c r="AG29" s="108" t="s">
        <v>957</v>
      </c>
      <c r="AH29" s="33"/>
      <c r="AI29" s="32" t="str">
        <f t="shared" si="11"/>
        <v>　</v>
      </c>
    </row>
    <row r="30" spans="1:35" ht="22.5" customHeight="1" x14ac:dyDescent="0.15">
      <c r="A30" s="45">
        <v>24</v>
      </c>
      <c r="B30" s="5"/>
      <c r="C30" s="5"/>
      <c r="D30" s="5"/>
      <c r="E30" s="5"/>
      <c r="F30" s="5"/>
      <c r="G30" s="167"/>
      <c r="H30" s="168"/>
      <c r="I30" s="85"/>
      <c r="J30" s="86"/>
      <c r="K30" s="86"/>
      <c r="L30" s="86"/>
      <c r="M30" s="87"/>
      <c r="N30" s="6"/>
      <c r="R30" s="108" t="str">
        <f t="shared" si="1"/>
        <v/>
      </c>
      <c r="S30" s="109" t="str">
        <f t="shared" si="2"/>
        <v/>
      </c>
      <c r="T30" s="110" t="str">
        <f>IF($S30="","",VLOOKUP($S30,'(種目・作業用)'!$A$2:$D$37,2,FALSE))</f>
        <v/>
      </c>
      <c r="U30" s="110" t="str">
        <f>IF($S30="","",VLOOKUP($S30,'(種目・作業用)'!$A$2:$D$37,3,FALSE))</f>
        <v/>
      </c>
      <c r="V30" s="110" t="str">
        <f>IF($S30="","",VLOOKUP($S30,'(種目・作業用)'!$A$2:$D$37,4,FALSE))</f>
        <v/>
      </c>
      <c r="W30" s="111" t="str">
        <f t="shared" si="3"/>
        <v/>
      </c>
      <c r="X30" s="108" t="str">
        <f t="shared" si="4"/>
        <v xml:space="preserve"> </v>
      </c>
      <c r="Y30" s="108" t="str">
        <f t="shared" si="5"/>
        <v/>
      </c>
      <c r="Z30" s="108" t="str">
        <f t="shared" si="12"/>
        <v/>
      </c>
      <c r="AA30" s="108" t="str">
        <f t="shared" si="6"/>
        <v/>
      </c>
      <c r="AB30" s="112" t="str">
        <f t="shared" si="7"/>
        <v/>
      </c>
      <c r="AC30" s="108" t="str">
        <f t="shared" si="8"/>
        <v/>
      </c>
      <c r="AD30" s="108" t="str">
        <f t="shared" si="9"/>
        <v/>
      </c>
      <c r="AE30" s="108"/>
      <c r="AF30" s="108" t="str">
        <f t="shared" si="10"/>
        <v/>
      </c>
      <c r="AG30" s="108" t="s">
        <v>957</v>
      </c>
      <c r="AH30" s="33"/>
      <c r="AI30" s="32" t="str">
        <f t="shared" si="11"/>
        <v>　</v>
      </c>
    </row>
    <row r="31" spans="1:35" ht="22.5" customHeight="1" x14ac:dyDescent="0.15">
      <c r="A31" s="46">
        <v>25</v>
      </c>
      <c r="B31" s="5"/>
      <c r="C31" s="5"/>
      <c r="D31" s="5"/>
      <c r="E31" s="5"/>
      <c r="F31" s="5"/>
      <c r="G31" s="167"/>
      <c r="H31" s="168"/>
      <c r="I31" s="85"/>
      <c r="J31" s="86"/>
      <c r="K31" s="86"/>
      <c r="L31" s="86"/>
      <c r="M31" s="87"/>
      <c r="N31" s="6"/>
      <c r="R31" s="108" t="str">
        <f t="shared" si="1"/>
        <v/>
      </c>
      <c r="S31" s="109" t="str">
        <f t="shared" si="2"/>
        <v/>
      </c>
      <c r="T31" s="110" t="str">
        <f>IF($S31="","",VLOOKUP($S31,'(種目・作業用)'!$A$2:$D$37,2,FALSE))</f>
        <v/>
      </c>
      <c r="U31" s="110" t="str">
        <f>IF($S31="","",VLOOKUP($S31,'(種目・作業用)'!$A$2:$D$37,3,FALSE))</f>
        <v/>
      </c>
      <c r="V31" s="110" t="str">
        <f>IF($S31="","",VLOOKUP($S31,'(種目・作業用)'!$A$2:$D$37,4,FALSE))</f>
        <v/>
      </c>
      <c r="W31" s="111" t="str">
        <f t="shared" si="3"/>
        <v/>
      </c>
      <c r="X31" s="108" t="str">
        <f t="shared" si="4"/>
        <v xml:space="preserve"> </v>
      </c>
      <c r="Y31" s="108" t="str">
        <f t="shared" si="5"/>
        <v/>
      </c>
      <c r="Z31" s="108" t="str">
        <f t="shared" si="12"/>
        <v/>
      </c>
      <c r="AA31" s="108" t="str">
        <f t="shared" si="6"/>
        <v/>
      </c>
      <c r="AB31" s="112" t="str">
        <f t="shared" si="7"/>
        <v/>
      </c>
      <c r="AC31" s="108" t="str">
        <f t="shared" si="8"/>
        <v/>
      </c>
      <c r="AD31" s="108" t="str">
        <f t="shared" si="9"/>
        <v/>
      </c>
      <c r="AE31" s="108"/>
      <c r="AF31" s="108" t="str">
        <f t="shared" si="10"/>
        <v/>
      </c>
      <c r="AG31" s="108" t="s">
        <v>957</v>
      </c>
      <c r="AH31" s="33"/>
      <c r="AI31" s="32" t="str">
        <f t="shared" si="11"/>
        <v>　</v>
      </c>
    </row>
    <row r="32" spans="1:35" ht="22.5" customHeight="1" x14ac:dyDescent="0.15">
      <c r="A32" s="47"/>
      <c r="B32" s="48"/>
      <c r="C32" s="48"/>
      <c r="D32" s="48"/>
      <c r="E32" s="48"/>
      <c r="F32" s="48"/>
      <c r="G32" s="49" t="s">
        <v>1290</v>
      </c>
      <c r="H32" s="173">
        <f>基礎データ!$C$5</f>
        <v>0</v>
      </c>
      <c r="I32" s="173"/>
      <c r="J32" s="173"/>
      <c r="K32" s="173"/>
      <c r="L32" s="173"/>
      <c r="M32" s="173"/>
      <c r="N32" s="52" t="s">
        <v>14</v>
      </c>
      <c r="R32" s="33"/>
      <c r="S32" s="34"/>
      <c r="T32" s="33"/>
      <c r="U32" s="33"/>
      <c r="V32" s="33"/>
      <c r="W32" s="33"/>
      <c r="X32" s="33"/>
      <c r="Y32" s="33"/>
      <c r="Z32" s="33"/>
      <c r="AA32" s="33"/>
      <c r="AB32" s="113"/>
      <c r="AC32" s="33"/>
      <c r="AD32" s="108"/>
      <c r="AE32" s="33"/>
      <c r="AF32" s="33"/>
      <c r="AG32" s="33"/>
      <c r="AH32" s="33"/>
      <c r="AI32" s="32"/>
    </row>
    <row r="33" spans="1:35" ht="7.5" customHeight="1" x14ac:dyDescent="0.15">
      <c r="A33" s="35"/>
      <c r="B33" s="35"/>
      <c r="C33" s="35"/>
      <c r="D33" s="35"/>
      <c r="E33" s="35"/>
      <c r="F33" s="35"/>
      <c r="G33" s="36"/>
      <c r="H33" s="37"/>
      <c r="I33" s="37"/>
      <c r="J33" s="37"/>
      <c r="K33" s="37"/>
      <c r="L33" s="37"/>
      <c r="M33" s="37"/>
      <c r="N33" s="38"/>
      <c r="R33" s="33"/>
      <c r="S33" s="34"/>
      <c r="T33" s="33"/>
      <c r="U33" s="33"/>
      <c r="V33" s="33"/>
      <c r="W33" s="33"/>
      <c r="X33" s="33"/>
      <c r="Y33" s="33"/>
      <c r="Z33" s="33"/>
      <c r="AA33" s="33"/>
      <c r="AB33" s="113"/>
      <c r="AC33" s="33"/>
      <c r="AD33" s="108"/>
      <c r="AE33" s="33"/>
      <c r="AF33" s="33"/>
      <c r="AG33" s="33"/>
      <c r="AH33" s="33"/>
      <c r="AI33" s="32"/>
    </row>
    <row r="34" spans="1:35" ht="22.5" customHeight="1" x14ac:dyDescent="0.15">
      <c r="A34" s="169" t="s">
        <v>1162</v>
      </c>
      <c r="B34" s="169"/>
      <c r="C34" s="169"/>
      <c r="D34" s="169"/>
      <c r="E34" s="169"/>
      <c r="F34" s="169"/>
      <c r="G34" s="169"/>
      <c r="H34" s="169"/>
      <c r="I34" s="169"/>
      <c r="J34" s="169"/>
      <c r="K34" s="169"/>
      <c r="L34" s="169"/>
      <c r="M34" s="169"/>
      <c r="N34" s="169"/>
      <c r="R34" s="33"/>
      <c r="S34" s="34"/>
      <c r="T34" s="33"/>
      <c r="U34" s="33"/>
      <c r="V34" s="33"/>
      <c r="W34" s="33"/>
      <c r="X34" s="33"/>
      <c r="Y34" s="33"/>
      <c r="Z34" s="33"/>
      <c r="AA34" s="33"/>
      <c r="AB34" s="113"/>
      <c r="AC34" s="33"/>
      <c r="AD34" s="108"/>
      <c r="AE34" s="33"/>
      <c r="AF34" s="33"/>
      <c r="AG34" s="33"/>
      <c r="AH34" s="33"/>
      <c r="AI34" s="32"/>
    </row>
    <row r="35" spans="1:35" ht="7.5" customHeight="1" x14ac:dyDescent="0.15">
      <c r="A35" s="30"/>
      <c r="B35" s="30"/>
      <c r="C35" s="30"/>
      <c r="D35" s="30"/>
      <c r="E35" s="30"/>
      <c r="F35" s="30"/>
      <c r="G35" s="30"/>
      <c r="H35" s="30"/>
      <c r="I35" s="30"/>
      <c r="J35" s="30"/>
      <c r="K35" s="30"/>
      <c r="L35" s="30"/>
      <c r="M35" s="30"/>
      <c r="N35" s="30"/>
      <c r="R35" s="33"/>
      <c r="S35" s="34"/>
      <c r="T35" s="33"/>
      <c r="U35" s="33"/>
      <c r="V35" s="33"/>
      <c r="W35" s="33"/>
      <c r="X35" s="33"/>
      <c r="Y35" s="33"/>
      <c r="Z35" s="33"/>
      <c r="AA35" s="33"/>
      <c r="AB35" s="113"/>
      <c r="AC35" s="33"/>
      <c r="AD35" s="108"/>
      <c r="AE35" s="33"/>
      <c r="AF35" s="33"/>
      <c r="AG35" s="33"/>
      <c r="AH35" s="33"/>
      <c r="AI35" s="32"/>
    </row>
    <row r="36" spans="1:35" x14ac:dyDescent="0.15">
      <c r="A36" s="30"/>
      <c r="B36" s="30"/>
      <c r="C36" s="30" t="s">
        <v>15</v>
      </c>
      <c r="D36" s="30"/>
      <c r="E36" s="30"/>
      <c r="F36" s="30"/>
      <c r="G36" s="30"/>
      <c r="H36" s="30"/>
      <c r="I36" s="30"/>
      <c r="J36" s="30"/>
      <c r="K36" s="30"/>
      <c r="L36" s="30"/>
      <c r="M36" s="30"/>
      <c r="N36" s="30"/>
      <c r="R36" s="33"/>
      <c r="S36" s="34"/>
      <c r="T36" s="33"/>
      <c r="U36" s="33"/>
      <c r="V36" s="33"/>
      <c r="W36" s="33"/>
      <c r="X36" s="33"/>
      <c r="Y36" s="33"/>
      <c r="Z36" s="33"/>
      <c r="AA36" s="33"/>
      <c r="AB36" s="113"/>
      <c r="AC36" s="33"/>
      <c r="AD36" s="108"/>
      <c r="AE36" s="33"/>
      <c r="AF36" s="33"/>
      <c r="AG36" s="33"/>
      <c r="AH36" s="33"/>
      <c r="AI36" s="32"/>
    </row>
    <row r="37" spans="1:35" x14ac:dyDescent="0.15">
      <c r="A37" s="30"/>
      <c r="B37" s="30"/>
      <c r="C37" s="30"/>
      <c r="D37" s="30"/>
      <c r="E37" s="30"/>
      <c r="F37" s="30"/>
      <c r="G37" s="30"/>
      <c r="H37" s="30"/>
      <c r="I37" s="30"/>
      <c r="J37" s="30"/>
      <c r="K37" s="30"/>
      <c r="L37" s="30"/>
      <c r="M37" s="30"/>
      <c r="N37" s="30"/>
      <c r="R37" s="33"/>
      <c r="S37" s="34"/>
      <c r="T37" s="33"/>
      <c r="U37" s="33"/>
      <c r="V37" s="33"/>
      <c r="W37" s="33"/>
      <c r="X37" s="33"/>
      <c r="Y37" s="33"/>
      <c r="Z37" s="33"/>
      <c r="AA37" s="33"/>
      <c r="AB37" s="113"/>
      <c r="AC37" s="33"/>
      <c r="AD37" s="108"/>
      <c r="AE37" s="33"/>
      <c r="AF37" s="33"/>
      <c r="AG37" s="33"/>
      <c r="AH37" s="33"/>
      <c r="AI37" s="32"/>
    </row>
    <row r="38" spans="1:35" x14ac:dyDescent="0.15">
      <c r="A38" s="30"/>
      <c r="B38" s="30"/>
      <c r="C38" s="213" t="s">
        <v>1425</v>
      </c>
      <c r="D38" s="213"/>
      <c r="E38" s="30"/>
      <c r="F38" s="30"/>
      <c r="G38" s="30"/>
      <c r="H38" s="30"/>
      <c r="I38" s="30"/>
      <c r="J38" s="30"/>
      <c r="K38" s="30"/>
      <c r="L38" s="30"/>
      <c r="M38" s="30"/>
      <c r="N38" s="30"/>
      <c r="R38" s="33"/>
      <c r="S38" s="34"/>
      <c r="T38" s="33"/>
      <c r="U38" s="33"/>
      <c r="V38" s="33"/>
      <c r="W38" s="33"/>
      <c r="X38" s="33"/>
      <c r="Y38" s="33"/>
      <c r="Z38" s="33"/>
      <c r="AA38" s="33"/>
      <c r="AB38" s="113"/>
      <c r="AC38" s="33"/>
      <c r="AD38" s="108"/>
      <c r="AE38" s="33"/>
      <c r="AF38" s="33"/>
      <c r="AG38" s="33"/>
      <c r="AH38" s="33"/>
      <c r="AI38" s="32"/>
    </row>
    <row r="39" spans="1:35" ht="22.5" customHeight="1" x14ac:dyDescent="0.15">
      <c r="A39" s="30"/>
      <c r="B39" s="30"/>
      <c r="C39" s="30"/>
      <c r="D39" s="30"/>
      <c r="E39" s="169">
        <f>基礎データ!$C$2</f>
        <v>0</v>
      </c>
      <c r="F39" s="169"/>
      <c r="G39" s="169"/>
      <c r="H39" s="169"/>
      <c r="I39" s="169"/>
      <c r="J39" s="169"/>
      <c r="K39" s="169"/>
      <c r="L39" s="169"/>
      <c r="M39" s="169"/>
      <c r="N39" s="30"/>
      <c r="R39" s="33"/>
      <c r="S39" s="34"/>
      <c r="T39" s="33"/>
      <c r="U39" s="33"/>
      <c r="V39" s="33"/>
      <c r="W39" s="33"/>
      <c r="X39" s="33"/>
      <c r="Y39" s="33"/>
      <c r="Z39" s="33"/>
      <c r="AA39" s="33"/>
      <c r="AB39" s="113"/>
      <c r="AC39" s="33"/>
      <c r="AD39" s="108"/>
      <c r="AE39" s="33"/>
      <c r="AF39" s="33"/>
      <c r="AG39" s="33"/>
      <c r="AH39" s="33"/>
      <c r="AI39" s="32"/>
    </row>
    <row r="40" spans="1:35" ht="22.5" customHeight="1" x14ac:dyDescent="0.15">
      <c r="A40" s="30"/>
      <c r="B40" s="30"/>
      <c r="C40" s="30"/>
      <c r="D40" s="30"/>
      <c r="E40" s="30"/>
      <c r="F40" s="30"/>
      <c r="G40" s="50" t="s">
        <v>17</v>
      </c>
      <c r="H40" s="169">
        <f>基礎データ!$C$4</f>
        <v>0</v>
      </c>
      <c r="I40" s="169"/>
      <c r="J40" s="169"/>
      <c r="K40" s="169"/>
      <c r="L40" s="169"/>
      <c r="M40" s="51" t="s">
        <v>14</v>
      </c>
      <c r="N40" s="30"/>
      <c r="R40" s="33"/>
      <c r="S40" s="34"/>
      <c r="T40" s="33"/>
      <c r="U40" s="33"/>
      <c r="V40" s="33"/>
      <c r="W40" s="33"/>
      <c r="X40" s="33"/>
      <c r="Y40" s="33"/>
      <c r="Z40" s="33"/>
      <c r="AA40" s="33"/>
      <c r="AB40" s="113"/>
      <c r="AC40" s="33"/>
      <c r="AD40" s="108"/>
      <c r="AE40" s="33"/>
      <c r="AF40" s="33"/>
      <c r="AG40" s="33"/>
      <c r="AH40" s="33"/>
      <c r="AI40" s="32"/>
    </row>
    <row r="41" spans="1:35" ht="32.25" customHeight="1" x14ac:dyDescent="0.15">
      <c r="A41" s="166" t="str">
        <f>A1</f>
        <v>第５５回山形県通信陸上競技大会　参加申込書（個人種目）</v>
      </c>
      <c r="B41" s="166"/>
      <c r="C41" s="166"/>
      <c r="D41" s="166"/>
      <c r="E41" s="166"/>
      <c r="F41" s="166"/>
      <c r="G41" s="166"/>
      <c r="H41" s="166"/>
      <c r="I41" s="166"/>
      <c r="J41" s="166"/>
      <c r="K41" s="166"/>
      <c r="L41" s="166"/>
      <c r="M41" s="166"/>
      <c r="N41" s="166"/>
      <c r="R41" s="33"/>
      <c r="S41" s="34"/>
      <c r="T41" s="33"/>
      <c r="U41" s="33"/>
      <c r="V41" s="33"/>
      <c r="W41" s="33"/>
      <c r="X41" s="33"/>
      <c r="Y41" s="33"/>
      <c r="Z41" s="33"/>
      <c r="AA41" s="33"/>
      <c r="AB41" s="113"/>
      <c r="AC41" s="33"/>
      <c r="AD41" s="108"/>
      <c r="AE41" s="33"/>
      <c r="AF41" s="33"/>
      <c r="AG41" s="33"/>
      <c r="AH41" s="33"/>
      <c r="AI41" s="32"/>
    </row>
    <row r="42" spans="1:35" ht="7.5" customHeight="1" x14ac:dyDescent="0.15">
      <c r="A42" s="30"/>
      <c r="B42" s="30"/>
      <c r="C42" s="30"/>
      <c r="D42" s="30"/>
      <c r="E42" s="30"/>
      <c r="F42" s="30"/>
      <c r="G42" s="30"/>
      <c r="H42" s="30"/>
      <c r="I42" s="30"/>
      <c r="J42" s="30"/>
      <c r="K42" s="30"/>
      <c r="L42" s="30"/>
      <c r="M42" s="30"/>
      <c r="N42" s="30"/>
      <c r="R42" s="33"/>
      <c r="S42" s="34"/>
      <c r="T42" s="33"/>
      <c r="U42" s="33"/>
      <c r="V42" s="33"/>
      <c r="W42" s="33"/>
      <c r="X42" s="33"/>
      <c r="Y42" s="33"/>
      <c r="Z42" s="33"/>
      <c r="AA42" s="33"/>
      <c r="AB42" s="113"/>
      <c r="AC42" s="33"/>
      <c r="AD42" s="108"/>
      <c r="AE42" s="33"/>
      <c r="AF42" s="33"/>
      <c r="AG42" s="33"/>
      <c r="AH42" s="33"/>
      <c r="AI42" s="32"/>
    </row>
    <row r="43" spans="1:35" ht="22.5" customHeight="1" x14ac:dyDescent="0.15">
      <c r="A43" s="191" t="s">
        <v>0</v>
      </c>
      <c r="B43" s="186"/>
      <c r="C43" s="181">
        <f>基礎データ!$C$2</f>
        <v>0</v>
      </c>
      <c r="D43" s="182"/>
      <c r="E43" s="182"/>
      <c r="F43" s="182"/>
      <c r="G43" s="183"/>
      <c r="H43" s="186" t="s">
        <v>12</v>
      </c>
      <c r="I43" s="186"/>
      <c r="J43" s="204">
        <f>基礎データ!$C$6</f>
        <v>0</v>
      </c>
      <c r="K43" s="205"/>
      <c r="L43" s="205"/>
      <c r="M43" s="205"/>
      <c r="N43" s="206"/>
      <c r="P43" s="32" t="s">
        <v>1447</v>
      </c>
      <c r="Q43" s="32">
        <f>COUNTIF(F47:F71,P43)</f>
        <v>0</v>
      </c>
      <c r="R43" s="33"/>
      <c r="S43" s="34"/>
      <c r="T43" s="33"/>
      <c r="U43" s="33"/>
      <c r="V43" s="33"/>
      <c r="W43" s="33"/>
      <c r="X43" s="33"/>
      <c r="Y43" s="33"/>
      <c r="Z43" s="33"/>
      <c r="AA43" s="33"/>
      <c r="AB43" s="113"/>
      <c r="AC43" s="33"/>
      <c r="AD43" s="108"/>
      <c r="AE43" s="33"/>
      <c r="AF43" s="33"/>
      <c r="AG43" s="33"/>
      <c r="AH43" s="33"/>
      <c r="AI43" s="32"/>
    </row>
    <row r="44" spans="1:35" ht="22.5" customHeight="1" x14ac:dyDescent="0.15">
      <c r="A44" s="170" t="s">
        <v>13</v>
      </c>
      <c r="B44" s="171"/>
      <c r="C44" s="187">
        <f>基礎データ!$C$8</f>
        <v>0</v>
      </c>
      <c r="D44" s="188"/>
      <c r="E44" s="188"/>
      <c r="F44" s="188"/>
      <c r="G44" s="189"/>
      <c r="H44" s="190" t="s">
        <v>16</v>
      </c>
      <c r="I44" s="190"/>
      <c r="J44" s="178">
        <f>基礎データ!$C$7</f>
        <v>0</v>
      </c>
      <c r="K44" s="179"/>
      <c r="L44" s="179"/>
      <c r="M44" s="179"/>
      <c r="N44" s="180"/>
      <c r="P44" s="32" t="s">
        <v>1448</v>
      </c>
      <c r="Q44" s="32">
        <f>COUNTIF(F47:F71,P44)</f>
        <v>0</v>
      </c>
      <c r="R44" s="33"/>
      <c r="S44" s="34"/>
      <c r="T44" s="33"/>
      <c r="U44" s="33"/>
      <c r="V44" s="33"/>
      <c r="W44" s="33"/>
      <c r="X44" s="33"/>
      <c r="Y44" s="33"/>
      <c r="Z44" s="33"/>
      <c r="AA44" s="33"/>
      <c r="AB44" s="113"/>
      <c r="AC44" s="33"/>
      <c r="AD44" s="108"/>
      <c r="AE44" s="33"/>
      <c r="AF44" s="33"/>
      <c r="AG44" s="33"/>
      <c r="AH44" s="33"/>
      <c r="AI44" s="32"/>
    </row>
    <row r="45" spans="1:35" ht="17.25" customHeight="1" x14ac:dyDescent="0.15">
      <c r="A45" s="174"/>
      <c r="B45" s="184" t="s">
        <v>1</v>
      </c>
      <c r="C45" s="184" t="s">
        <v>2</v>
      </c>
      <c r="D45" s="184"/>
      <c r="E45" s="184" t="s">
        <v>3</v>
      </c>
      <c r="F45" s="184" t="s">
        <v>4</v>
      </c>
      <c r="G45" s="200" t="s">
        <v>857</v>
      </c>
      <c r="H45" s="201"/>
      <c r="I45" s="184" t="s">
        <v>9</v>
      </c>
      <c r="J45" s="184"/>
      <c r="K45" s="184"/>
      <c r="L45" s="184"/>
      <c r="M45" s="184"/>
      <c r="N45" s="176" t="s">
        <v>6</v>
      </c>
      <c r="R45" s="33"/>
      <c r="S45" s="34"/>
      <c r="T45" s="33"/>
      <c r="U45" s="33"/>
      <c r="V45" s="33"/>
      <c r="W45" s="33"/>
      <c r="X45" s="33"/>
      <c r="Y45" s="33"/>
      <c r="Z45" s="33"/>
      <c r="AA45" s="33"/>
      <c r="AB45" s="113"/>
      <c r="AC45" s="33"/>
      <c r="AD45" s="108"/>
      <c r="AE45" s="33"/>
      <c r="AF45" s="33"/>
      <c r="AG45" s="33"/>
      <c r="AH45" s="33"/>
      <c r="AI45" s="32"/>
    </row>
    <row r="46" spans="1:35" ht="17.25" customHeight="1" thickBot="1" x14ac:dyDescent="0.2">
      <c r="A46" s="175"/>
      <c r="B46" s="185"/>
      <c r="C46" s="43" t="s">
        <v>11</v>
      </c>
      <c r="D46" s="43" t="s">
        <v>10</v>
      </c>
      <c r="E46" s="185"/>
      <c r="F46" s="185"/>
      <c r="G46" s="202"/>
      <c r="H46" s="203"/>
      <c r="I46" s="185"/>
      <c r="J46" s="185"/>
      <c r="K46" s="185"/>
      <c r="L46" s="185"/>
      <c r="M46" s="185"/>
      <c r="N46" s="177"/>
      <c r="R46" s="33"/>
      <c r="S46" s="34"/>
      <c r="T46" s="33"/>
      <c r="U46" s="33"/>
      <c r="V46" s="33"/>
      <c r="W46" s="33"/>
      <c r="X46" s="33"/>
      <c r="Y46" s="33"/>
      <c r="Z46" s="33"/>
      <c r="AA46" s="33"/>
      <c r="AB46" s="113"/>
      <c r="AC46" s="33"/>
      <c r="AD46" s="108"/>
      <c r="AE46" s="33"/>
      <c r="AF46" s="33"/>
      <c r="AG46" s="33"/>
      <c r="AH46" s="33"/>
      <c r="AI46" s="32"/>
    </row>
    <row r="47" spans="1:35" ht="22.5" customHeight="1" thickTop="1" x14ac:dyDescent="0.15">
      <c r="A47" s="44">
        <v>26</v>
      </c>
      <c r="B47" s="5"/>
      <c r="C47" s="5"/>
      <c r="D47" s="5"/>
      <c r="E47" s="5"/>
      <c r="F47" s="5"/>
      <c r="G47" s="167"/>
      <c r="H47" s="168"/>
      <c r="I47" s="85"/>
      <c r="J47" s="86"/>
      <c r="K47" s="86"/>
      <c r="L47" s="86"/>
      <c r="M47" s="87"/>
      <c r="N47" s="6"/>
      <c r="R47" s="108" t="str">
        <f t="shared" ref="R47:R71" si="13">IF(ISBLANK(B47),"",VLOOKUP(CONCATENATE($AB$4,F47),$R$202:$S$211,2,FALSE)+B47*100)</f>
        <v/>
      </c>
      <c r="S47" s="109" t="str">
        <f t="shared" ref="S47:S71" si="14">IF(ISBLANK(G47),"",G47)</f>
        <v/>
      </c>
      <c r="T47" s="110" t="str">
        <f>IF($S47="","",VLOOKUP($S47,'(種目・作業用)'!$A$2:$D$37,2,FALSE))</f>
        <v/>
      </c>
      <c r="U47" s="110" t="str">
        <f>IF($S47="","",VLOOKUP($S47,'(種目・作業用)'!$A$2:$D$37,3,FALSE))</f>
        <v/>
      </c>
      <c r="V47" s="110" t="str">
        <f>IF($S47="","",VLOOKUP($S47,'(種目・作業用)'!$A$2:$D$37,4,FALSE))</f>
        <v/>
      </c>
      <c r="W47" s="111" t="str">
        <f t="shared" ref="W47:W71" si="15">IF(ISNUMBER(R47),IF(LEN(I47)=2,CONCATENATE("0",I47,K47,M47),IF(LEN(I47)=1,CONCATENATE("00",I47,K47,M47),CONCATENATE("000",K47,M47))),"")</f>
        <v/>
      </c>
      <c r="X47" s="108" t="str">
        <f t="shared" ref="X47:X71" si="16">IF(W47="000",V47,CONCATENATE(V47," ",W47))</f>
        <v xml:space="preserve"> </v>
      </c>
      <c r="Y47" s="108" t="str">
        <f t="shared" ref="Y47:Y71" si="17">IF(ISBLANK(B47),"",B47)</f>
        <v/>
      </c>
      <c r="Z47" s="108" t="str">
        <f t="shared" ref="Z47:Z71" si="18">IF(ISNUMBER(Y47),IF(ISBLANK(E47),AI47,CONCATENATE(AI47,"(",E47,")")),"")</f>
        <v/>
      </c>
      <c r="AA47" s="108" t="str">
        <f t="shared" ref="AA47:AA71" si="19">IF(ISNUMBER(Y47),D47,"")</f>
        <v/>
      </c>
      <c r="AB47" s="112" t="str">
        <f>IF(ISNUMBER(Y47),VLOOKUP(AG47,$AG$201:$AH$248,2,FALSE),"")</f>
        <v/>
      </c>
      <c r="AC47" s="108" t="str">
        <f t="shared" ref="AC47:AC71" si="20">IF(ISNUMBER(Y47),$AC$4,"")</f>
        <v/>
      </c>
      <c r="AD47" s="108" t="str">
        <f t="shared" si="9"/>
        <v/>
      </c>
      <c r="AE47" s="108"/>
      <c r="AF47" s="108" t="str">
        <f t="shared" ref="AF47:AF71" si="21">IF(ISNUMBER(Y47),$AA$4,"")</f>
        <v/>
      </c>
      <c r="AG47" s="108" t="s">
        <v>957</v>
      </c>
      <c r="AH47" s="33"/>
      <c r="AI47" s="32" t="str">
        <f t="shared" ref="AI47:AI71" si="22">IF(LEN(C47)&gt;6,SUBSTITUTE(C47,"　",""),IF(LEN(C47)=6,C47,IF(LEN(C47)=5,CONCATENATE(C47,"　"),IF(LEN(C47)=4,CONCATENATE(SUBSTITUTE(C47,"　","　　"),"　"),CONCATENATE(SUBSTITUTE(C47,"　","　　　"),"　")))))</f>
        <v>　</v>
      </c>
    </row>
    <row r="48" spans="1:35" ht="22.5" customHeight="1" x14ac:dyDescent="0.15">
      <c r="A48" s="45">
        <v>27</v>
      </c>
      <c r="B48" s="5"/>
      <c r="C48" s="5"/>
      <c r="D48" s="5"/>
      <c r="E48" s="5"/>
      <c r="F48" s="5"/>
      <c r="G48" s="167"/>
      <c r="H48" s="168"/>
      <c r="I48" s="85"/>
      <c r="J48" s="86"/>
      <c r="K48" s="86"/>
      <c r="L48" s="86"/>
      <c r="M48" s="87"/>
      <c r="N48" s="6"/>
      <c r="R48" s="108" t="str">
        <f t="shared" si="13"/>
        <v/>
      </c>
      <c r="S48" s="109" t="str">
        <f t="shared" si="14"/>
        <v/>
      </c>
      <c r="T48" s="110" t="str">
        <f>IF($S48="","",VLOOKUP($S48,'(種目・作業用)'!$A$2:$D$37,2,FALSE))</f>
        <v/>
      </c>
      <c r="U48" s="110" t="str">
        <f>IF($S48="","",VLOOKUP($S48,'(種目・作業用)'!$A$2:$D$37,3,FALSE))</f>
        <v/>
      </c>
      <c r="V48" s="110" t="str">
        <f>IF($S48="","",VLOOKUP($S48,'(種目・作業用)'!$A$2:$D$37,4,FALSE))</f>
        <v/>
      </c>
      <c r="W48" s="111" t="str">
        <f t="shared" si="15"/>
        <v/>
      </c>
      <c r="X48" s="108" t="str">
        <f t="shared" si="16"/>
        <v xml:space="preserve"> </v>
      </c>
      <c r="Y48" s="108" t="str">
        <f t="shared" si="17"/>
        <v/>
      </c>
      <c r="Z48" s="108" t="str">
        <f t="shared" si="18"/>
        <v/>
      </c>
      <c r="AA48" s="108" t="str">
        <f t="shared" si="19"/>
        <v/>
      </c>
      <c r="AB48" s="112" t="str">
        <f t="shared" ref="AB48:AB71" si="23">IF(ISNUMBER(Y48),VLOOKUP(AG48,$AG$201:$AH$248,2,FALSE),"")</f>
        <v/>
      </c>
      <c r="AC48" s="108" t="str">
        <f t="shared" si="20"/>
        <v/>
      </c>
      <c r="AD48" s="108" t="str">
        <f t="shared" si="9"/>
        <v/>
      </c>
      <c r="AE48" s="108"/>
      <c r="AF48" s="108" t="str">
        <f t="shared" si="21"/>
        <v/>
      </c>
      <c r="AG48" s="108" t="s">
        <v>957</v>
      </c>
      <c r="AH48" s="33"/>
      <c r="AI48" s="32" t="str">
        <f t="shared" si="22"/>
        <v>　</v>
      </c>
    </row>
    <row r="49" spans="1:35" ht="22.5" customHeight="1" x14ac:dyDescent="0.15">
      <c r="A49" s="45">
        <v>28</v>
      </c>
      <c r="B49" s="5"/>
      <c r="C49" s="5"/>
      <c r="D49" s="5"/>
      <c r="E49" s="5"/>
      <c r="F49" s="5"/>
      <c r="G49" s="167"/>
      <c r="H49" s="168"/>
      <c r="I49" s="85"/>
      <c r="J49" s="86"/>
      <c r="K49" s="86"/>
      <c r="L49" s="86"/>
      <c r="M49" s="87"/>
      <c r="N49" s="6"/>
      <c r="R49" s="108" t="str">
        <f t="shared" si="13"/>
        <v/>
      </c>
      <c r="S49" s="109" t="str">
        <f t="shared" si="14"/>
        <v/>
      </c>
      <c r="T49" s="110" t="str">
        <f>IF($S49="","",VLOOKUP($S49,'(種目・作業用)'!$A$2:$D$37,2,FALSE))</f>
        <v/>
      </c>
      <c r="U49" s="110" t="str">
        <f>IF($S49="","",VLOOKUP($S49,'(種目・作業用)'!$A$2:$D$37,3,FALSE))</f>
        <v/>
      </c>
      <c r="V49" s="110" t="str">
        <f>IF($S49="","",VLOOKUP($S49,'(種目・作業用)'!$A$2:$D$37,4,FALSE))</f>
        <v/>
      </c>
      <c r="W49" s="111" t="str">
        <f t="shared" si="15"/>
        <v/>
      </c>
      <c r="X49" s="108" t="str">
        <f t="shared" si="16"/>
        <v xml:space="preserve"> </v>
      </c>
      <c r="Y49" s="108" t="str">
        <f t="shared" si="17"/>
        <v/>
      </c>
      <c r="Z49" s="108" t="str">
        <f t="shared" si="18"/>
        <v/>
      </c>
      <c r="AA49" s="108" t="str">
        <f t="shared" si="19"/>
        <v/>
      </c>
      <c r="AB49" s="112" t="str">
        <f t="shared" si="23"/>
        <v/>
      </c>
      <c r="AC49" s="108" t="str">
        <f t="shared" si="20"/>
        <v/>
      </c>
      <c r="AD49" s="108" t="str">
        <f t="shared" si="9"/>
        <v/>
      </c>
      <c r="AE49" s="108"/>
      <c r="AF49" s="108" t="str">
        <f t="shared" si="21"/>
        <v/>
      </c>
      <c r="AG49" s="108" t="s">
        <v>957</v>
      </c>
      <c r="AH49" s="33"/>
      <c r="AI49" s="32" t="str">
        <f t="shared" si="22"/>
        <v>　</v>
      </c>
    </row>
    <row r="50" spans="1:35" ht="22.5" customHeight="1" x14ac:dyDescent="0.15">
      <c r="A50" s="45">
        <v>29</v>
      </c>
      <c r="B50" s="5"/>
      <c r="C50" s="5"/>
      <c r="D50" s="5"/>
      <c r="E50" s="5"/>
      <c r="F50" s="5"/>
      <c r="G50" s="167"/>
      <c r="H50" s="168"/>
      <c r="I50" s="85"/>
      <c r="J50" s="86"/>
      <c r="K50" s="86"/>
      <c r="L50" s="86"/>
      <c r="M50" s="87"/>
      <c r="N50" s="6"/>
      <c r="R50" s="108" t="str">
        <f t="shared" si="13"/>
        <v/>
      </c>
      <c r="S50" s="109" t="str">
        <f t="shared" si="14"/>
        <v/>
      </c>
      <c r="T50" s="110" t="str">
        <f>IF($S50="","",VLOOKUP($S50,'(種目・作業用)'!$A$2:$D$37,2,FALSE))</f>
        <v/>
      </c>
      <c r="U50" s="110" t="str">
        <f>IF($S50="","",VLOOKUP($S50,'(種目・作業用)'!$A$2:$D$37,3,FALSE))</f>
        <v/>
      </c>
      <c r="V50" s="110" t="str">
        <f>IF($S50="","",VLOOKUP($S50,'(種目・作業用)'!$A$2:$D$37,4,FALSE))</f>
        <v/>
      </c>
      <c r="W50" s="111" t="str">
        <f t="shared" si="15"/>
        <v/>
      </c>
      <c r="X50" s="108" t="str">
        <f t="shared" si="16"/>
        <v xml:space="preserve"> </v>
      </c>
      <c r="Y50" s="108" t="str">
        <f t="shared" si="17"/>
        <v/>
      </c>
      <c r="Z50" s="108" t="str">
        <f t="shared" si="18"/>
        <v/>
      </c>
      <c r="AA50" s="108" t="str">
        <f t="shared" si="19"/>
        <v/>
      </c>
      <c r="AB50" s="112" t="str">
        <f t="shared" si="23"/>
        <v/>
      </c>
      <c r="AC50" s="108" t="str">
        <f t="shared" si="20"/>
        <v/>
      </c>
      <c r="AD50" s="108" t="str">
        <f t="shared" si="9"/>
        <v/>
      </c>
      <c r="AE50" s="108"/>
      <c r="AF50" s="108" t="str">
        <f t="shared" si="21"/>
        <v/>
      </c>
      <c r="AG50" s="108" t="s">
        <v>957</v>
      </c>
      <c r="AH50" s="33"/>
      <c r="AI50" s="32" t="str">
        <f t="shared" si="22"/>
        <v>　</v>
      </c>
    </row>
    <row r="51" spans="1:35" ht="22.5" customHeight="1" x14ac:dyDescent="0.15">
      <c r="A51" s="45">
        <v>30</v>
      </c>
      <c r="B51" s="5"/>
      <c r="C51" s="5"/>
      <c r="D51" s="5"/>
      <c r="E51" s="5"/>
      <c r="F51" s="5"/>
      <c r="G51" s="167"/>
      <c r="H51" s="168"/>
      <c r="I51" s="85"/>
      <c r="J51" s="86"/>
      <c r="K51" s="86"/>
      <c r="L51" s="86"/>
      <c r="M51" s="87"/>
      <c r="N51" s="6"/>
      <c r="R51" s="108" t="str">
        <f t="shared" si="13"/>
        <v/>
      </c>
      <c r="S51" s="109" t="str">
        <f t="shared" si="14"/>
        <v/>
      </c>
      <c r="T51" s="110" t="str">
        <f>IF($S51="","",VLOOKUP($S51,'(種目・作業用)'!$A$2:$D$37,2,FALSE))</f>
        <v/>
      </c>
      <c r="U51" s="110" t="str">
        <f>IF($S51="","",VLOOKUP($S51,'(種目・作業用)'!$A$2:$D$37,3,FALSE))</f>
        <v/>
      </c>
      <c r="V51" s="110" t="str">
        <f>IF($S51="","",VLOOKUP($S51,'(種目・作業用)'!$A$2:$D$37,4,FALSE))</f>
        <v/>
      </c>
      <c r="W51" s="111" t="str">
        <f t="shared" si="15"/>
        <v/>
      </c>
      <c r="X51" s="108" t="str">
        <f t="shared" si="16"/>
        <v xml:space="preserve"> </v>
      </c>
      <c r="Y51" s="108" t="str">
        <f t="shared" si="17"/>
        <v/>
      </c>
      <c r="Z51" s="108" t="str">
        <f t="shared" si="18"/>
        <v/>
      </c>
      <c r="AA51" s="108" t="str">
        <f t="shared" si="19"/>
        <v/>
      </c>
      <c r="AB51" s="112" t="str">
        <f t="shared" si="23"/>
        <v/>
      </c>
      <c r="AC51" s="108" t="str">
        <f t="shared" si="20"/>
        <v/>
      </c>
      <c r="AD51" s="108" t="str">
        <f t="shared" si="9"/>
        <v/>
      </c>
      <c r="AE51" s="108"/>
      <c r="AF51" s="108" t="str">
        <f t="shared" si="21"/>
        <v/>
      </c>
      <c r="AG51" s="108" t="s">
        <v>957</v>
      </c>
      <c r="AH51" s="33"/>
      <c r="AI51" s="32" t="str">
        <f t="shared" si="22"/>
        <v>　</v>
      </c>
    </row>
    <row r="52" spans="1:35" ht="22.5" customHeight="1" x14ac:dyDescent="0.15">
      <c r="A52" s="45">
        <v>31</v>
      </c>
      <c r="B52" s="5"/>
      <c r="C52" s="5"/>
      <c r="D52" s="5"/>
      <c r="E52" s="5"/>
      <c r="F52" s="5"/>
      <c r="G52" s="167"/>
      <c r="H52" s="168"/>
      <c r="I52" s="85"/>
      <c r="J52" s="86"/>
      <c r="K52" s="86"/>
      <c r="L52" s="86"/>
      <c r="M52" s="87"/>
      <c r="N52" s="6"/>
      <c r="R52" s="108" t="str">
        <f t="shared" si="13"/>
        <v/>
      </c>
      <c r="S52" s="109" t="str">
        <f t="shared" si="14"/>
        <v/>
      </c>
      <c r="T52" s="110" t="str">
        <f>IF($S52="","",VLOOKUP($S52,'(種目・作業用)'!$A$2:$D$37,2,FALSE))</f>
        <v/>
      </c>
      <c r="U52" s="110" t="str">
        <f>IF($S52="","",VLOOKUP($S52,'(種目・作業用)'!$A$2:$D$37,3,FALSE))</f>
        <v/>
      </c>
      <c r="V52" s="110" t="str">
        <f>IF($S52="","",VLOOKUP($S52,'(種目・作業用)'!$A$2:$D$37,4,FALSE))</f>
        <v/>
      </c>
      <c r="W52" s="111" t="str">
        <f t="shared" si="15"/>
        <v/>
      </c>
      <c r="X52" s="108" t="str">
        <f t="shared" si="16"/>
        <v xml:space="preserve"> </v>
      </c>
      <c r="Y52" s="108" t="str">
        <f t="shared" si="17"/>
        <v/>
      </c>
      <c r="Z52" s="108" t="str">
        <f t="shared" si="18"/>
        <v/>
      </c>
      <c r="AA52" s="108" t="str">
        <f t="shared" si="19"/>
        <v/>
      </c>
      <c r="AB52" s="112" t="str">
        <f t="shared" si="23"/>
        <v/>
      </c>
      <c r="AC52" s="108" t="str">
        <f t="shared" si="20"/>
        <v/>
      </c>
      <c r="AD52" s="108" t="str">
        <f t="shared" si="9"/>
        <v/>
      </c>
      <c r="AE52" s="108"/>
      <c r="AF52" s="108" t="str">
        <f t="shared" si="21"/>
        <v/>
      </c>
      <c r="AG52" s="108" t="s">
        <v>957</v>
      </c>
      <c r="AH52" s="33"/>
      <c r="AI52" s="32" t="str">
        <f t="shared" si="22"/>
        <v>　</v>
      </c>
    </row>
    <row r="53" spans="1:35" ht="22.5" customHeight="1" x14ac:dyDescent="0.15">
      <c r="A53" s="45">
        <v>32</v>
      </c>
      <c r="B53" s="5"/>
      <c r="C53" s="5"/>
      <c r="D53" s="5"/>
      <c r="E53" s="5"/>
      <c r="F53" s="5"/>
      <c r="G53" s="167"/>
      <c r="H53" s="168"/>
      <c r="I53" s="85"/>
      <c r="J53" s="86"/>
      <c r="K53" s="86"/>
      <c r="L53" s="86"/>
      <c r="M53" s="87"/>
      <c r="N53" s="6"/>
      <c r="R53" s="108" t="str">
        <f t="shared" si="13"/>
        <v/>
      </c>
      <c r="S53" s="109" t="str">
        <f t="shared" si="14"/>
        <v/>
      </c>
      <c r="T53" s="110" t="str">
        <f>IF($S53="","",VLOOKUP($S53,'(種目・作業用)'!$A$2:$D$37,2,FALSE))</f>
        <v/>
      </c>
      <c r="U53" s="110" t="str">
        <f>IF($S53="","",VLOOKUP($S53,'(種目・作業用)'!$A$2:$D$37,3,FALSE))</f>
        <v/>
      </c>
      <c r="V53" s="110" t="str">
        <f>IF($S53="","",VLOOKUP($S53,'(種目・作業用)'!$A$2:$D$37,4,FALSE))</f>
        <v/>
      </c>
      <c r="W53" s="111" t="str">
        <f t="shared" si="15"/>
        <v/>
      </c>
      <c r="X53" s="108" t="str">
        <f t="shared" si="16"/>
        <v xml:space="preserve"> </v>
      </c>
      <c r="Y53" s="108" t="str">
        <f t="shared" si="17"/>
        <v/>
      </c>
      <c r="Z53" s="108" t="str">
        <f t="shared" si="18"/>
        <v/>
      </c>
      <c r="AA53" s="108" t="str">
        <f t="shared" si="19"/>
        <v/>
      </c>
      <c r="AB53" s="112" t="str">
        <f t="shared" si="23"/>
        <v/>
      </c>
      <c r="AC53" s="108" t="str">
        <f t="shared" si="20"/>
        <v/>
      </c>
      <c r="AD53" s="108" t="str">
        <f t="shared" si="9"/>
        <v/>
      </c>
      <c r="AE53" s="108"/>
      <c r="AF53" s="108" t="str">
        <f t="shared" si="21"/>
        <v/>
      </c>
      <c r="AG53" s="108" t="s">
        <v>957</v>
      </c>
      <c r="AH53" s="33"/>
      <c r="AI53" s="32" t="str">
        <f t="shared" si="22"/>
        <v>　</v>
      </c>
    </row>
    <row r="54" spans="1:35" ht="22.5" customHeight="1" x14ac:dyDescent="0.15">
      <c r="A54" s="45">
        <v>33</v>
      </c>
      <c r="B54" s="5"/>
      <c r="C54" s="5"/>
      <c r="D54" s="5"/>
      <c r="E54" s="5"/>
      <c r="F54" s="5"/>
      <c r="G54" s="167"/>
      <c r="H54" s="168"/>
      <c r="I54" s="85"/>
      <c r="J54" s="86"/>
      <c r="K54" s="86"/>
      <c r="L54" s="86"/>
      <c r="M54" s="87"/>
      <c r="N54" s="6"/>
      <c r="R54" s="108" t="str">
        <f t="shared" si="13"/>
        <v/>
      </c>
      <c r="S54" s="109" t="str">
        <f t="shared" si="14"/>
        <v/>
      </c>
      <c r="T54" s="110" t="str">
        <f>IF($S54="","",VLOOKUP($S54,'(種目・作業用)'!$A$2:$D$37,2,FALSE))</f>
        <v/>
      </c>
      <c r="U54" s="110" t="str">
        <f>IF($S54="","",VLOOKUP($S54,'(種目・作業用)'!$A$2:$D$37,3,FALSE))</f>
        <v/>
      </c>
      <c r="V54" s="110" t="str">
        <f>IF($S54="","",VLOOKUP($S54,'(種目・作業用)'!$A$2:$D$37,4,FALSE))</f>
        <v/>
      </c>
      <c r="W54" s="111" t="str">
        <f t="shared" si="15"/>
        <v/>
      </c>
      <c r="X54" s="108" t="str">
        <f t="shared" si="16"/>
        <v xml:space="preserve"> </v>
      </c>
      <c r="Y54" s="108" t="str">
        <f t="shared" si="17"/>
        <v/>
      </c>
      <c r="Z54" s="108" t="str">
        <f t="shared" si="18"/>
        <v/>
      </c>
      <c r="AA54" s="108" t="str">
        <f t="shared" si="19"/>
        <v/>
      </c>
      <c r="AB54" s="112" t="str">
        <f t="shared" si="23"/>
        <v/>
      </c>
      <c r="AC54" s="108" t="str">
        <f t="shared" si="20"/>
        <v/>
      </c>
      <c r="AD54" s="108" t="str">
        <f t="shared" si="9"/>
        <v/>
      </c>
      <c r="AE54" s="108"/>
      <c r="AF54" s="108" t="str">
        <f t="shared" si="21"/>
        <v/>
      </c>
      <c r="AG54" s="108" t="s">
        <v>957</v>
      </c>
      <c r="AH54" s="33"/>
      <c r="AI54" s="32" t="str">
        <f t="shared" si="22"/>
        <v>　</v>
      </c>
    </row>
    <row r="55" spans="1:35" ht="22.5" customHeight="1" x14ac:dyDescent="0.15">
      <c r="A55" s="45">
        <v>34</v>
      </c>
      <c r="B55" s="5"/>
      <c r="C55" s="5"/>
      <c r="D55" s="5"/>
      <c r="E55" s="5"/>
      <c r="F55" s="5"/>
      <c r="G55" s="167"/>
      <c r="H55" s="168"/>
      <c r="I55" s="85"/>
      <c r="J55" s="86"/>
      <c r="K55" s="86"/>
      <c r="L55" s="86"/>
      <c r="M55" s="87"/>
      <c r="N55" s="6"/>
      <c r="R55" s="108" t="str">
        <f t="shared" si="13"/>
        <v/>
      </c>
      <c r="S55" s="109" t="str">
        <f t="shared" si="14"/>
        <v/>
      </c>
      <c r="T55" s="110" t="str">
        <f>IF($S55="","",VLOOKUP($S55,'(種目・作業用)'!$A$2:$D$37,2,FALSE))</f>
        <v/>
      </c>
      <c r="U55" s="110" t="str">
        <f>IF($S55="","",VLOOKUP($S55,'(種目・作業用)'!$A$2:$D$37,3,FALSE))</f>
        <v/>
      </c>
      <c r="V55" s="110" t="str">
        <f>IF($S55="","",VLOOKUP($S55,'(種目・作業用)'!$A$2:$D$37,4,FALSE))</f>
        <v/>
      </c>
      <c r="W55" s="111" t="str">
        <f t="shared" si="15"/>
        <v/>
      </c>
      <c r="X55" s="108" t="str">
        <f t="shared" si="16"/>
        <v xml:space="preserve"> </v>
      </c>
      <c r="Y55" s="108" t="str">
        <f t="shared" si="17"/>
        <v/>
      </c>
      <c r="Z55" s="108" t="str">
        <f t="shared" si="18"/>
        <v/>
      </c>
      <c r="AA55" s="108" t="str">
        <f t="shared" si="19"/>
        <v/>
      </c>
      <c r="AB55" s="112" t="str">
        <f t="shared" si="23"/>
        <v/>
      </c>
      <c r="AC55" s="108" t="str">
        <f t="shared" si="20"/>
        <v/>
      </c>
      <c r="AD55" s="108" t="str">
        <f t="shared" si="9"/>
        <v/>
      </c>
      <c r="AE55" s="108"/>
      <c r="AF55" s="108" t="str">
        <f t="shared" si="21"/>
        <v/>
      </c>
      <c r="AG55" s="108" t="s">
        <v>957</v>
      </c>
      <c r="AH55" s="33"/>
      <c r="AI55" s="32" t="str">
        <f t="shared" si="22"/>
        <v>　</v>
      </c>
    </row>
    <row r="56" spans="1:35" ht="22.5" customHeight="1" x14ac:dyDescent="0.15">
      <c r="A56" s="45">
        <v>35</v>
      </c>
      <c r="B56" s="5"/>
      <c r="C56" s="5"/>
      <c r="D56" s="5"/>
      <c r="E56" s="5"/>
      <c r="F56" s="5"/>
      <c r="G56" s="167"/>
      <c r="H56" s="168"/>
      <c r="I56" s="85"/>
      <c r="J56" s="86"/>
      <c r="K56" s="86"/>
      <c r="L56" s="86"/>
      <c r="M56" s="87"/>
      <c r="N56" s="6"/>
      <c r="R56" s="108" t="str">
        <f t="shared" si="13"/>
        <v/>
      </c>
      <c r="S56" s="109" t="str">
        <f t="shared" si="14"/>
        <v/>
      </c>
      <c r="T56" s="110" t="str">
        <f>IF($S56="","",VLOOKUP($S56,'(種目・作業用)'!$A$2:$D$37,2,FALSE))</f>
        <v/>
      </c>
      <c r="U56" s="110" t="str">
        <f>IF($S56="","",VLOOKUP($S56,'(種目・作業用)'!$A$2:$D$37,3,FALSE))</f>
        <v/>
      </c>
      <c r="V56" s="110" t="str">
        <f>IF($S56="","",VLOOKUP($S56,'(種目・作業用)'!$A$2:$D$37,4,FALSE))</f>
        <v/>
      </c>
      <c r="W56" s="111" t="str">
        <f t="shared" si="15"/>
        <v/>
      </c>
      <c r="X56" s="108" t="str">
        <f t="shared" si="16"/>
        <v xml:space="preserve"> </v>
      </c>
      <c r="Y56" s="108" t="str">
        <f t="shared" si="17"/>
        <v/>
      </c>
      <c r="Z56" s="108" t="str">
        <f t="shared" si="18"/>
        <v/>
      </c>
      <c r="AA56" s="108" t="str">
        <f t="shared" si="19"/>
        <v/>
      </c>
      <c r="AB56" s="112" t="str">
        <f t="shared" si="23"/>
        <v/>
      </c>
      <c r="AC56" s="108" t="str">
        <f t="shared" si="20"/>
        <v/>
      </c>
      <c r="AD56" s="108" t="str">
        <f t="shared" si="9"/>
        <v/>
      </c>
      <c r="AE56" s="108"/>
      <c r="AF56" s="108" t="str">
        <f t="shared" si="21"/>
        <v/>
      </c>
      <c r="AG56" s="108" t="s">
        <v>957</v>
      </c>
      <c r="AH56" s="33"/>
      <c r="AI56" s="32" t="str">
        <f t="shared" si="22"/>
        <v>　</v>
      </c>
    </row>
    <row r="57" spans="1:35" ht="22.5" customHeight="1" x14ac:dyDescent="0.15">
      <c r="A57" s="45">
        <v>36</v>
      </c>
      <c r="B57" s="5"/>
      <c r="C57" s="5"/>
      <c r="D57" s="5"/>
      <c r="E57" s="5"/>
      <c r="F57" s="5"/>
      <c r="G57" s="167"/>
      <c r="H57" s="168"/>
      <c r="I57" s="85"/>
      <c r="J57" s="86"/>
      <c r="K57" s="86"/>
      <c r="L57" s="86"/>
      <c r="M57" s="87"/>
      <c r="N57" s="6"/>
      <c r="R57" s="108" t="str">
        <f t="shared" si="13"/>
        <v/>
      </c>
      <c r="S57" s="109" t="str">
        <f t="shared" si="14"/>
        <v/>
      </c>
      <c r="T57" s="110" t="str">
        <f>IF($S57="","",VLOOKUP($S57,'(種目・作業用)'!$A$2:$D$37,2,FALSE))</f>
        <v/>
      </c>
      <c r="U57" s="110" t="str">
        <f>IF($S57="","",VLOOKUP($S57,'(種目・作業用)'!$A$2:$D$37,3,FALSE))</f>
        <v/>
      </c>
      <c r="V57" s="110" t="str">
        <f>IF($S57="","",VLOOKUP($S57,'(種目・作業用)'!$A$2:$D$37,4,FALSE))</f>
        <v/>
      </c>
      <c r="W57" s="111" t="str">
        <f t="shared" si="15"/>
        <v/>
      </c>
      <c r="X57" s="108" t="str">
        <f t="shared" si="16"/>
        <v xml:space="preserve"> </v>
      </c>
      <c r="Y57" s="108" t="str">
        <f t="shared" si="17"/>
        <v/>
      </c>
      <c r="Z57" s="108" t="str">
        <f t="shared" si="18"/>
        <v/>
      </c>
      <c r="AA57" s="108" t="str">
        <f t="shared" si="19"/>
        <v/>
      </c>
      <c r="AB57" s="112" t="str">
        <f t="shared" si="23"/>
        <v/>
      </c>
      <c r="AC57" s="108" t="str">
        <f t="shared" si="20"/>
        <v/>
      </c>
      <c r="AD57" s="108" t="str">
        <f t="shared" si="9"/>
        <v/>
      </c>
      <c r="AE57" s="108"/>
      <c r="AF57" s="108" t="str">
        <f t="shared" si="21"/>
        <v/>
      </c>
      <c r="AG57" s="108" t="s">
        <v>957</v>
      </c>
      <c r="AH57" s="33"/>
      <c r="AI57" s="32" t="str">
        <f t="shared" si="22"/>
        <v>　</v>
      </c>
    </row>
    <row r="58" spans="1:35" ht="22.5" customHeight="1" x14ac:dyDescent="0.15">
      <c r="A58" s="45">
        <v>37</v>
      </c>
      <c r="B58" s="5"/>
      <c r="C58" s="5"/>
      <c r="D58" s="5"/>
      <c r="E58" s="5"/>
      <c r="F58" s="5"/>
      <c r="G58" s="167"/>
      <c r="H58" s="168"/>
      <c r="I58" s="85"/>
      <c r="J58" s="86"/>
      <c r="K58" s="86"/>
      <c r="L58" s="86"/>
      <c r="M58" s="87"/>
      <c r="N58" s="6"/>
      <c r="R58" s="108" t="str">
        <f t="shared" si="13"/>
        <v/>
      </c>
      <c r="S58" s="109" t="str">
        <f t="shared" si="14"/>
        <v/>
      </c>
      <c r="T58" s="110" t="str">
        <f>IF($S58="","",VLOOKUP($S58,'(種目・作業用)'!$A$2:$D$37,2,FALSE))</f>
        <v/>
      </c>
      <c r="U58" s="110" t="str">
        <f>IF($S58="","",VLOOKUP($S58,'(種目・作業用)'!$A$2:$D$37,3,FALSE))</f>
        <v/>
      </c>
      <c r="V58" s="110" t="str">
        <f>IF($S58="","",VLOOKUP($S58,'(種目・作業用)'!$A$2:$D$37,4,FALSE))</f>
        <v/>
      </c>
      <c r="W58" s="111" t="str">
        <f t="shared" si="15"/>
        <v/>
      </c>
      <c r="X58" s="108" t="str">
        <f t="shared" si="16"/>
        <v xml:space="preserve"> </v>
      </c>
      <c r="Y58" s="108" t="str">
        <f t="shared" si="17"/>
        <v/>
      </c>
      <c r="Z58" s="108" t="str">
        <f t="shared" si="18"/>
        <v/>
      </c>
      <c r="AA58" s="108" t="str">
        <f t="shared" si="19"/>
        <v/>
      </c>
      <c r="AB58" s="112" t="str">
        <f t="shared" si="23"/>
        <v/>
      </c>
      <c r="AC58" s="108" t="str">
        <f t="shared" si="20"/>
        <v/>
      </c>
      <c r="AD58" s="108" t="str">
        <f t="shared" si="9"/>
        <v/>
      </c>
      <c r="AE58" s="108"/>
      <c r="AF58" s="108" t="str">
        <f t="shared" si="21"/>
        <v/>
      </c>
      <c r="AG58" s="108" t="s">
        <v>957</v>
      </c>
      <c r="AH58" s="33"/>
      <c r="AI58" s="32" t="str">
        <f t="shared" si="22"/>
        <v>　</v>
      </c>
    </row>
    <row r="59" spans="1:35" ht="22.5" customHeight="1" x14ac:dyDescent="0.15">
      <c r="A59" s="45">
        <v>38</v>
      </c>
      <c r="B59" s="5"/>
      <c r="C59" s="5"/>
      <c r="D59" s="5"/>
      <c r="E59" s="5"/>
      <c r="F59" s="5"/>
      <c r="G59" s="167"/>
      <c r="H59" s="168"/>
      <c r="I59" s="85"/>
      <c r="J59" s="86"/>
      <c r="K59" s="86"/>
      <c r="L59" s="86"/>
      <c r="M59" s="87"/>
      <c r="N59" s="6"/>
      <c r="R59" s="108" t="str">
        <f t="shared" si="13"/>
        <v/>
      </c>
      <c r="S59" s="109" t="str">
        <f t="shared" si="14"/>
        <v/>
      </c>
      <c r="T59" s="110" t="str">
        <f>IF($S59="","",VLOOKUP($S59,'(種目・作業用)'!$A$2:$D$37,2,FALSE))</f>
        <v/>
      </c>
      <c r="U59" s="110" t="str">
        <f>IF($S59="","",VLOOKUP($S59,'(種目・作業用)'!$A$2:$D$37,3,FALSE))</f>
        <v/>
      </c>
      <c r="V59" s="110" t="str">
        <f>IF($S59="","",VLOOKUP($S59,'(種目・作業用)'!$A$2:$D$37,4,FALSE))</f>
        <v/>
      </c>
      <c r="W59" s="111" t="str">
        <f t="shared" si="15"/>
        <v/>
      </c>
      <c r="X59" s="108" t="str">
        <f t="shared" si="16"/>
        <v xml:space="preserve"> </v>
      </c>
      <c r="Y59" s="108" t="str">
        <f t="shared" si="17"/>
        <v/>
      </c>
      <c r="Z59" s="108" t="str">
        <f t="shared" si="18"/>
        <v/>
      </c>
      <c r="AA59" s="108" t="str">
        <f t="shared" si="19"/>
        <v/>
      </c>
      <c r="AB59" s="112" t="str">
        <f t="shared" si="23"/>
        <v/>
      </c>
      <c r="AC59" s="108" t="str">
        <f t="shared" si="20"/>
        <v/>
      </c>
      <c r="AD59" s="108" t="str">
        <f t="shared" si="9"/>
        <v/>
      </c>
      <c r="AE59" s="108"/>
      <c r="AF59" s="108" t="str">
        <f t="shared" si="21"/>
        <v/>
      </c>
      <c r="AG59" s="108" t="s">
        <v>957</v>
      </c>
      <c r="AH59" s="33"/>
      <c r="AI59" s="32" t="str">
        <f t="shared" si="22"/>
        <v>　</v>
      </c>
    </row>
    <row r="60" spans="1:35" ht="22.5" customHeight="1" x14ac:dyDescent="0.15">
      <c r="A60" s="45">
        <v>39</v>
      </c>
      <c r="B60" s="5"/>
      <c r="C60" s="5"/>
      <c r="D60" s="5"/>
      <c r="E60" s="5"/>
      <c r="F60" s="5"/>
      <c r="G60" s="167"/>
      <c r="H60" s="168"/>
      <c r="I60" s="85"/>
      <c r="J60" s="86"/>
      <c r="K60" s="86"/>
      <c r="L60" s="86"/>
      <c r="M60" s="87"/>
      <c r="N60" s="6"/>
      <c r="R60" s="108" t="str">
        <f t="shared" si="13"/>
        <v/>
      </c>
      <c r="S60" s="109" t="str">
        <f t="shared" si="14"/>
        <v/>
      </c>
      <c r="T60" s="110" t="str">
        <f>IF($S60="","",VLOOKUP($S60,'(種目・作業用)'!$A$2:$D$37,2,FALSE))</f>
        <v/>
      </c>
      <c r="U60" s="110" t="str">
        <f>IF($S60="","",VLOOKUP($S60,'(種目・作業用)'!$A$2:$D$37,3,FALSE))</f>
        <v/>
      </c>
      <c r="V60" s="110" t="str">
        <f>IF($S60="","",VLOOKUP($S60,'(種目・作業用)'!$A$2:$D$37,4,FALSE))</f>
        <v/>
      </c>
      <c r="W60" s="111" t="str">
        <f t="shared" si="15"/>
        <v/>
      </c>
      <c r="X60" s="108" t="str">
        <f t="shared" si="16"/>
        <v xml:space="preserve"> </v>
      </c>
      <c r="Y60" s="108" t="str">
        <f t="shared" si="17"/>
        <v/>
      </c>
      <c r="Z60" s="108" t="str">
        <f t="shared" si="18"/>
        <v/>
      </c>
      <c r="AA60" s="108" t="str">
        <f t="shared" si="19"/>
        <v/>
      </c>
      <c r="AB60" s="112" t="str">
        <f t="shared" si="23"/>
        <v/>
      </c>
      <c r="AC60" s="108" t="str">
        <f t="shared" si="20"/>
        <v/>
      </c>
      <c r="AD60" s="108" t="str">
        <f t="shared" si="9"/>
        <v/>
      </c>
      <c r="AE60" s="108"/>
      <c r="AF60" s="108" t="str">
        <f t="shared" si="21"/>
        <v/>
      </c>
      <c r="AG60" s="108" t="s">
        <v>957</v>
      </c>
      <c r="AH60" s="33"/>
      <c r="AI60" s="32" t="str">
        <f t="shared" si="22"/>
        <v>　</v>
      </c>
    </row>
    <row r="61" spans="1:35" ht="22.5" customHeight="1" x14ac:dyDescent="0.15">
      <c r="A61" s="45">
        <v>40</v>
      </c>
      <c r="B61" s="5"/>
      <c r="C61" s="5"/>
      <c r="D61" s="5"/>
      <c r="E61" s="5"/>
      <c r="F61" s="5"/>
      <c r="G61" s="167"/>
      <c r="H61" s="168"/>
      <c r="I61" s="85"/>
      <c r="J61" s="86"/>
      <c r="K61" s="86"/>
      <c r="L61" s="86"/>
      <c r="M61" s="87"/>
      <c r="N61" s="6"/>
      <c r="R61" s="108" t="str">
        <f t="shared" si="13"/>
        <v/>
      </c>
      <c r="S61" s="109" t="str">
        <f t="shared" si="14"/>
        <v/>
      </c>
      <c r="T61" s="110" t="str">
        <f>IF($S61="","",VLOOKUP($S61,'(種目・作業用)'!$A$2:$D$37,2,FALSE))</f>
        <v/>
      </c>
      <c r="U61" s="110" t="str">
        <f>IF($S61="","",VLOOKUP($S61,'(種目・作業用)'!$A$2:$D$37,3,FALSE))</f>
        <v/>
      </c>
      <c r="V61" s="110" t="str">
        <f>IF($S61="","",VLOOKUP($S61,'(種目・作業用)'!$A$2:$D$37,4,FALSE))</f>
        <v/>
      </c>
      <c r="W61" s="111" t="str">
        <f t="shared" si="15"/>
        <v/>
      </c>
      <c r="X61" s="108" t="str">
        <f t="shared" si="16"/>
        <v xml:space="preserve"> </v>
      </c>
      <c r="Y61" s="108" t="str">
        <f t="shared" si="17"/>
        <v/>
      </c>
      <c r="Z61" s="108" t="str">
        <f t="shared" si="18"/>
        <v/>
      </c>
      <c r="AA61" s="108" t="str">
        <f t="shared" si="19"/>
        <v/>
      </c>
      <c r="AB61" s="112" t="str">
        <f t="shared" si="23"/>
        <v/>
      </c>
      <c r="AC61" s="108" t="str">
        <f t="shared" si="20"/>
        <v/>
      </c>
      <c r="AD61" s="108" t="str">
        <f t="shared" si="9"/>
        <v/>
      </c>
      <c r="AE61" s="108"/>
      <c r="AF61" s="108" t="str">
        <f t="shared" si="21"/>
        <v/>
      </c>
      <c r="AG61" s="108" t="s">
        <v>957</v>
      </c>
      <c r="AH61" s="33"/>
      <c r="AI61" s="32" t="str">
        <f t="shared" si="22"/>
        <v>　</v>
      </c>
    </row>
    <row r="62" spans="1:35" ht="22.5" customHeight="1" x14ac:dyDescent="0.15">
      <c r="A62" s="45">
        <v>41</v>
      </c>
      <c r="B62" s="5"/>
      <c r="C62" s="5"/>
      <c r="D62" s="5"/>
      <c r="E62" s="5"/>
      <c r="F62" s="5"/>
      <c r="G62" s="167"/>
      <c r="H62" s="168"/>
      <c r="I62" s="85"/>
      <c r="J62" s="86"/>
      <c r="K62" s="86"/>
      <c r="L62" s="86"/>
      <c r="M62" s="87"/>
      <c r="N62" s="6"/>
      <c r="R62" s="108" t="str">
        <f t="shared" si="13"/>
        <v/>
      </c>
      <c r="S62" s="109" t="str">
        <f t="shared" si="14"/>
        <v/>
      </c>
      <c r="T62" s="110" t="str">
        <f>IF($S62="","",VLOOKUP($S62,'(種目・作業用)'!$A$2:$D$37,2,FALSE))</f>
        <v/>
      </c>
      <c r="U62" s="110" t="str">
        <f>IF($S62="","",VLOOKUP($S62,'(種目・作業用)'!$A$2:$D$37,3,FALSE))</f>
        <v/>
      </c>
      <c r="V62" s="110" t="str">
        <f>IF($S62="","",VLOOKUP($S62,'(種目・作業用)'!$A$2:$D$37,4,FALSE))</f>
        <v/>
      </c>
      <c r="W62" s="111" t="str">
        <f t="shared" si="15"/>
        <v/>
      </c>
      <c r="X62" s="108" t="str">
        <f t="shared" si="16"/>
        <v xml:space="preserve"> </v>
      </c>
      <c r="Y62" s="108" t="str">
        <f t="shared" si="17"/>
        <v/>
      </c>
      <c r="Z62" s="108" t="str">
        <f t="shared" si="18"/>
        <v/>
      </c>
      <c r="AA62" s="108" t="str">
        <f t="shared" si="19"/>
        <v/>
      </c>
      <c r="AB62" s="112" t="str">
        <f t="shared" si="23"/>
        <v/>
      </c>
      <c r="AC62" s="108" t="str">
        <f t="shared" si="20"/>
        <v/>
      </c>
      <c r="AD62" s="108" t="str">
        <f t="shared" si="9"/>
        <v/>
      </c>
      <c r="AE62" s="108"/>
      <c r="AF62" s="108" t="str">
        <f t="shared" si="21"/>
        <v/>
      </c>
      <c r="AG62" s="108" t="s">
        <v>957</v>
      </c>
      <c r="AH62" s="33"/>
      <c r="AI62" s="32" t="str">
        <f t="shared" si="22"/>
        <v>　</v>
      </c>
    </row>
    <row r="63" spans="1:35" ht="22.5" customHeight="1" x14ac:dyDescent="0.15">
      <c r="A63" s="45">
        <v>42</v>
      </c>
      <c r="B63" s="5"/>
      <c r="C63" s="5"/>
      <c r="D63" s="5"/>
      <c r="E63" s="5"/>
      <c r="F63" s="5"/>
      <c r="G63" s="167"/>
      <c r="H63" s="168"/>
      <c r="I63" s="85"/>
      <c r="J63" s="86"/>
      <c r="K63" s="86"/>
      <c r="L63" s="86"/>
      <c r="M63" s="87"/>
      <c r="N63" s="6"/>
      <c r="R63" s="108" t="str">
        <f t="shared" si="13"/>
        <v/>
      </c>
      <c r="S63" s="109" t="str">
        <f t="shared" si="14"/>
        <v/>
      </c>
      <c r="T63" s="110" t="str">
        <f>IF($S63="","",VLOOKUP($S63,'(種目・作業用)'!$A$2:$D$37,2,FALSE))</f>
        <v/>
      </c>
      <c r="U63" s="110" t="str">
        <f>IF($S63="","",VLOOKUP($S63,'(種目・作業用)'!$A$2:$D$37,3,FALSE))</f>
        <v/>
      </c>
      <c r="V63" s="110" t="str">
        <f>IF($S63="","",VLOOKUP($S63,'(種目・作業用)'!$A$2:$D$37,4,FALSE))</f>
        <v/>
      </c>
      <c r="W63" s="111" t="str">
        <f t="shared" si="15"/>
        <v/>
      </c>
      <c r="X63" s="108" t="str">
        <f t="shared" si="16"/>
        <v xml:space="preserve"> </v>
      </c>
      <c r="Y63" s="108" t="str">
        <f t="shared" si="17"/>
        <v/>
      </c>
      <c r="Z63" s="108" t="str">
        <f t="shared" si="18"/>
        <v/>
      </c>
      <c r="AA63" s="108" t="str">
        <f t="shared" si="19"/>
        <v/>
      </c>
      <c r="AB63" s="112" t="str">
        <f t="shared" si="23"/>
        <v/>
      </c>
      <c r="AC63" s="108" t="str">
        <f t="shared" si="20"/>
        <v/>
      </c>
      <c r="AD63" s="108" t="str">
        <f t="shared" si="9"/>
        <v/>
      </c>
      <c r="AE63" s="108"/>
      <c r="AF63" s="108" t="str">
        <f t="shared" si="21"/>
        <v/>
      </c>
      <c r="AG63" s="108" t="s">
        <v>957</v>
      </c>
      <c r="AH63" s="33"/>
      <c r="AI63" s="32" t="str">
        <f t="shared" si="22"/>
        <v>　</v>
      </c>
    </row>
    <row r="64" spans="1:35" ht="22.5" customHeight="1" x14ac:dyDescent="0.15">
      <c r="A64" s="45">
        <v>43</v>
      </c>
      <c r="B64" s="5"/>
      <c r="C64" s="5"/>
      <c r="D64" s="5"/>
      <c r="E64" s="5"/>
      <c r="F64" s="5"/>
      <c r="G64" s="167"/>
      <c r="H64" s="168"/>
      <c r="I64" s="85"/>
      <c r="J64" s="86"/>
      <c r="K64" s="86"/>
      <c r="L64" s="86"/>
      <c r="M64" s="87"/>
      <c r="N64" s="6"/>
      <c r="R64" s="108" t="str">
        <f t="shared" si="13"/>
        <v/>
      </c>
      <c r="S64" s="109" t="str">
        <f t="shared" si="14"/>
        <v/>
      </c>
      <c r="T64" s="110" t="str">
        <f>IF($S64="","",VLOOKUP($S64,'(種目・作業用)'!$A$2:$D$37,2,FALSE))</f>
        <v/>
      </c>
      <c r="U64" s="110" t="str">
        <f>IF($S64="","",VLOOKUP($S64,'(種目・作業用)'!$A$2:$D$37,3,FALSE))</f>
        <v/>
      </c>
      <c r="V64" s="110" t="str">
        <f>IF($S64="","",VLOOKUP($S64,'(種目・作業用)'!$A$2:$D$37,4,FALSE))</f>
        <v/>
      </c>
      <c r="W64" s="111" t="str">
        <f t="shared" si="15"/>
        <v/>
      </c>
      <c r="X64" s="108" t="str">
        <f t="shared" si="16"/>
        <v xml:space="preserve"> </v>
      </c>
      <c r="Y64" s="108" t="str">
        <f t="shared" si="17"/>
        <v/>
      </c>
      <c r="Z64" s="108" t="str">
        <f t="shared" si="18"/>
        <v/>
      </c>
      <c r="AA64" s="108" t="str">
        <f t="shared" si="19"/>
        <v/>
      </c>
      <c r="AB64" s="112" t="str">
        <f t="shared" si="23"/>
        <v/>
      </c>
      <c r="AC64" s="108" t="str">
        <f t="shared" si="20"/>
        <v/>
      </c>
      <c r="AD64" s="108" t="str">
        <f t="shared" si="9"/>
        <v/>
      </c>
      <c r="AE64" s="108"/>
      <c r="AF64" s="108" t="str">
        <f t="shared" si="21"/>
        <v/>
      </c>
      <c r="AG64" s="108" t="s">
        <v>957</v>
      </c>
      <c r="AH64" s="33"/>
      <c r="AI64" s="32" t="str">
        <f t="shared" si="22"/>
        <v>　</v>
      </c>
    </row>
    <row r="65" spans="1:35" ht="22.5" customHeight="1" x14ac:dyDescent="0.15">
      <c r="A65" s="45">
        <v>44</v>
      </c>
      <c r="B65" s="5"/>
      <c r="C65" s="5"/>
      <c r="D65" s="5"/>
      <c r="E65" s="5"/>
      <c r="F65" s="5"/>
      <c r="G65" s="167"/>
      <c r="H65" s="168"/>
      <c r="I65" s="85"/>
      <c r="J65" s="86"/>
      <c r="K65" s="86"/>
      <c r="L65" s="86"/>
      <c r="M65" s="87"/>
      <c r="N65" s="6"/>
      <c r="R65" s="108" t="str">
        <f t="shared" si="13"/>
        <v/>
      </c>
      <c r="S65" s="109" t="str">
        <f t="shared" si="14"/>
        <v/>
      </c>
      <c r="T65" s="110" t="str">
        <f>IF($S65="","",VLOOKUP($S65,'(種目・作業用)'!$A$2:$D$37,2,FALSE))</f>
        <v/>
      </c>
      <c r="U65" s="110" t="str">
        <f>IF($S65="","",VLOOKUP($S65,'(種目・作業用)'!$A$2:$D$37,3,FALSE))</f>
        <v/>
      </c>
      <c r="V65" s="110" t="str">
        <f>IF($S65="","",VLOOKUP($S65,'(種目・作業用)'!$A$2:$D$37,4,FALSE))</f>
        <v/>
      </c>
      <c r="W65" s="111" t="str">
        <f t="shared" si="15"/>
        <v/>
      </c>
      <c r="X65" s="108" t="str">
        <f t="shared" si="16"/>
        <v xml:space="preserve"> </v>
      </c>
      <c r="Y65" s="108" t="str">
        <f t="shared" si="17"/>
        <v/>
      </c>
      <c r="Z65" s="108" t="str">
        <f t="shared" si="18"/>
        <v/>
      </c>
      <c r="AA65" s="108" t="str">
        <f t="shared" si="19"/>
        <v/>
      </c>
      <c r="AB65" s="112" t="str">
        <f t="shared" si="23"/>
        <v/>
      </c>
      <c r="AC65" s="108" t="str">
        <f t="shared" si="20"/>
        <v/>
      </c>
      <c r="AD65" s="108" t="str">
        <f t="shared" si="9"/>
        <v/>
      </c>
      <c r="AE65" s="108"/>
      <c r="AF65" s="108" t="str">
        <f t="shared" si="21"/>
        <v/>
      </c>
      <c r="AG65" s="108" t="s">
        <v>957</v>
      </c>
      <c r="AH65" s="33"/>
      <c r="AI65" s="32" t="str">
        <f t="shared" si="22"/>
        <v>　</v>
      </c>
    </row>
    <row r="66" spans="1:35" ht="22.5" customHeight="1" x14ac:dyDescent="0.15">
      <c r="A66" s="45">
        <v>45</v>
      </c>
      <c r="B66" s="5"/>
      <c r="C66" s="5"/>
      <c r="D66" s="5"/>
      <c r="E66" s="5"/>
      <c r="F66" s="5"/>
      <c r="G66" s="167"/>
      <c r="H66" s="168"/>
      <c r="I66" s="85"/>
      <c r="J66" s="86"/>
      <c r="K66" s="86"/>
      <c r="L66" s="86"/>
      <c r="M66" s="87"/>
      <c r="N66" s="6"/>
      <c r="R66" s="108" t="str">
        <f t="shared" si="13"/>
        <v/>
      </c>
      <c r="S66" s="109" t="str">
        <f t="shared" si="14"/>
        <v/>
      </c>
      <c r="T66" s="110" t="str">
        <f>IF($S66="","",VLOOKUP($S66,'(種目・作業用)'!$A$2:$D$37,2,FALSE))</f>
        <v/>
      </c>
      <c r="U66" s="110" t="str">
        <f>IF($S66="","",VLOOKUP($S66,'(種目・作業用)'!$A$2:$D$37,3,FALSE))</f>
        <v/>
      </c>
      <c r="V66" s="110" t="str">
        <f>IF($S66="","",VLOOKUP($S66,'(種目・作業用)'!$A$2:$D$37,4,FALSE))</f>
        <v/>
      </c>
      <c r="W66" s="111" t="str">
        <f t="shared" si="15"/>
        <v/>
      </c>
      <c r="X66" s="108" t="str">
        <f t="shared" si="16"/>
        <v xml:space="preserve"> </v>
      </c>
      <c r="Y66" s="108" t="str">
        <f t="shared" si="17"/>
        <v/>
      </c>
      <c r="Z66" s="108" t="str">
        <f t="shared" si="18"/>
        <v/>
      </c>
      <c r="AA66" s="108" t="str">
        <f t="shared" si="19"/>
        <v/>
      </c>
      <c r="AB66" s="112" t="str">
        <f t="shared" si="23"/>
        <v/>
      </c>
      <c r="AC66" s="108" t="str">
        <f t="shared" si="20"/>
        <v/>
      </c>
      <c r="AD66" s="108" t="str">
        <f t="shared" si="9"/>
        <v/>
      </c>
      <c r="AE66" s="108"/>
      <c r="AF66" s="108" t="str">
        <f t="shared" si="21"/>
        <v/>
      </c>
      <c r="AG66" s="108" t="s">
        <v>957</v>
      </c>
      <c r="AH66" s="33"/>
      <c r="AI66" s="32" t="str">
        <f t="shared" si="22"/>
        <v>　</v>
      </c>
    </row>
    <row r="67" spans="1:35" ht="22.5" customHeight="1" x14ac:dyDescent="0.15">
      <c r="A67" s="45">
        <v>46</v>
      </c>
      <c r="B67" s="5"/>
      <c r="C67" s="5"/>
      <c r="D67" s="5"/>
      <c r="E67" s="5"/>
      <c r="F67" s="5"/>
      <c r="G67" s="167"/>
      <c r="H67" s="168"/>
      <c r="I67" s="85"/>
      <c r="J67" s="86"/>
      <c r="K67" s="86"/>
      <c r="L67" s="86"/>
      <c r="M67" s="87"/>
      <c r="N67" s="6"/>
      <c r="R67" s="108" t="str">
        <f t="shared" si="13"/>
        <v/>
      </c>
      <c r="S67" s="109" t="str">
        <f t="shared" si="14"/>
        <v/>
      </c>
      <c r="T67" s="110" t="str">
        <f>IF($S67="","",VLOOKUP($S67,'(種目・作業用)'!$A$2:$D$37,2,FALSE))</f>
        <v/>
      </c>
      <c r="U67" s="110" t="str">
        <f>IF($S67="","",VLOOKUP($S67,'(種目・作業用)'!$A$2:$D$37,3,FALSE))</f>
        <v/>
      </c>
      <c r="V67" s="110" t="str">
        <f>IF($S67="","",VLOOKUP($S67,'(種目・作業用)'!$A$2:$D$37,4,FALSE))</f>
        <v/>
      </c>
      <c r="W67" s="111" t="str">
        <f t="shared" si="15"/>
        <v/>
      </c>
      <c r="X67" s="108" t="str">
        <f t="shared" si="16"/>
        <v xml:space="preserve"> </v>
      </c>
      <c r="Y67" s="108" t="str">
        <f t="shared" si="17"/>
        <v/>
      </c>
      <c r="Z67" s="108" t="str">
        <f t="shared" si="18"/>
        <v/>
      </c>
      <c r="AA67" s="108" t="str">
        <f t="shared" si="19"/>
        <v/>
      </c>
      <c r="AB67" s="112" t="str">
        <f t="shared" si="23"/>
        <v/>
      </c>
      <c r="AC67" s="108" t="str">
        <f t="shared" si="20"/>
        <v/>
      </c>
      <c r="AD67" s="108" t="str">
        <f t="shared" si="9"/>
        <v/>
      </c>
      <c r="AE67" s="108"/>
      <c r="AF67" s="108" t="str">
        <f t="shared" si="21"/>
        <v/>
      </c>
      <c r="AG67" s="108" t="s">
        <v>957</v>
      </c>
      <c r="AH67" s="33"/>
      <c r="AI67" s="32" t="str">
        <f t="shared" si="22"/>
        <v>　</v>
      </c>
    </row>
    <row r="68" spans="1:35" ht="22.5" customHeight="1" x14ac:dyDescent="0.15">
      <c r="A68" s="45">
        <v>47</v>
      </c>
      <c r="B68" s="5"/>
      <c r="C68" s="5"/>
      <c r="D68" s="5"/>
      <c r="E68" s="5"/>
      <c r="F68" s="5"/>
      <c r="G68" s="167"/>
      <c r="H68" s="168"/>
      <c r="I68" s="85"/>
      <c r="J68" s="86"/>
      <c r="K68" s="86"/>
      <c r="L68" s="86"/>
      <c r="M68" s="87"/>
      <c r="N68" s="6"/>
      <c r="R68" s="108" t="str">
        <f t="shared" si="13"/>
        <v/>
      </c>
      <c r="S68" s="109" t="str">
        <f t="shared" si="14"/>
        <v/>
      </c>
      <c r="T68" s="110" t="str">
        <f>IF($S68="","",VLOOKUP($S68,'(種目・作業用)'!$A$2:$D$37,2,FALSE))</f>
        <v/>
      </c>
      <c r="U68" s="110" t="str">
        <f>IF($S68="","",VLOOKUP($S68,'(種目・作業用)'!$A$2:$D$37,3,FALSE))</f>
        <v/>
      </c>
      <c r="V68" s="110" t="str">
        <f>IF($S68="","",VLOOKUP($S68,'(種目・作業用)'!$A$2:$D$37,4,FALSE))</f>
        <v/>
      </c>
      <c r="W68" s="111" t="str">
        <f t="shared" si="15"/>
        <v/>
      </c>
      <c r="X68" s="108" t="str">
        <f t="shared" si="16"/>
        <v xml:space="preserve"> </v>
      </c>
      <c r="Y68" s="108" t="str">
        <f t="shared" si="17"/>
        <v/>
      </c>
      <c r="Z68" s="108" t="str">
        <f t="shared" si="18"/>
        <v/>
      </c>
      <c r="AA68" s="108" t="str">
        <f t="shared" si="19"/>
        <v/>
      </c>
      <c r="AB68" s="112" t="str">
        <f t="shared" si="23"/>
        <v/>
      </c>
      <c r="AC68" s="108" t="str">
        <f t="shared" si="20"/>
        <v/>
      </c>
      <c r="AD68" s="108" t="str">
        <f t="shared" si="9"/>
        <v/>
      </c>
      <c r="AE68" s="108"/>
      <c r="AF68" s="108" t="str">
        <f t="shared" si="21"/>
        <v/>
      </c>
      <c r="AG68" s="108" t="s">
        <v>957</v>
      </c>
      <c r="AH68" s="33"/>
      <c r="AI68" s="32" t="str">
        <f t="shared" si="22"/>
        <v>　</v>
      </c>
    </row>
    <row r="69" spans="1:35" ht="22.5" customHeight="1" x14ac:dyDescent="0.15">
      <c r="A69" s="45">
        <v>48</v>
      </c>
      <c r="B69" s="5"/>
      <c r="C69" s="5"/>
      <c r="D69" s="5"/>
      <c r="E69" s="5"/>
      <c r="F69" s="5"/>
      <c r="G69" s="167"/>
      <c r="H69" s="168"/>
      <c r="I69" s="85"/>
      <c r="J69" s="86"/>
      <c r="K69" s="86"/>
      <c r="L69" s="86"/>
      <c r="M69" s="87"/>
      <c r="N69" s="6"/>
      <c r="R69" s="108" t="str">
        <f t="shared" si="13"/>
        <v/>
      </c>
      <c r="S69" s="109" t="str">
        <f t="shared" si="14"/>
        <v/>
      </c>
      <c r="T69" s="110" t="str">
        <f>IF($S69="","",VLOOKUP($S69,'(種目・作業用)'!$A$2:$D$37,2,FALSE))</f>
        <v/>
      </c>
      <c r="U69" s="110" t="str">
        <f>IF($S69="","",VLOOKUP($S69,'(種目・作業用)'!$A$2:$D$37,3,FALSE))</f>
        <v/>
      </c>
      <c r="V69" s="110" t="str">
        <f>IF($S69="","",VLOOKUP($S69,'(種目・作業用)'!$A$2:$D$37,4,FALSE))</f>
        <v/>
      </c>
      <c r="W69" s="111" t="str">
        <f t="shared" si="15"/>
        <v/>
      </c>
      <c r="X69" s="108" t="str">
        <f t="shared" si="16"/>
        <v xml:space="preserve"> </v>
      </c>
      <c r="Y69" s="108" t="str">
        <f t="shared" si="17"/>
        <v/>
      </c>
      <c r="Z69" s="108" t="str">
        <f t="shared" si="18"/>
        <v/>
      </c>
      <c r="AA69" s="108" t="str">
        <f t="shared" si="19"/>
        <v/>
      </c>
      <c r="AB69" s="112" t="str">
        <f t="shared" si="23"/>
        <v/>
      </c>
      <c r="AC69" s="108" t="str">
        <f t="shared" si="20"/>
        <v/>
      </c>
      <c r="AD69" s="108" t="str">
        <f t="shared" si="9"/>
        <v/>
      </c>
      <c r="AE69" s="108"/>
      <c r="AF69" s="108" t="str">
        <f t="shared" si="21"/>
        <v/>
      </c>
      <c r="AG69" s="108" t="s">
        <v>957</v>
      </c>
      <c r="AH69" s="33"/>
      <c r="AI69" s="32" t="str">
        <f t="shared" si="22"/>
        <v>　</v>
      </c>
    </row>
    <row r="70" spans="1:35" ht="22.5" customHeight="1" x14ac:dyDescent="0.15">
      <c r="A70" s="45">
        <v>49</v>
      </c>
      <c r="B70" s="5"/>
      <c r="C70" s="5"/>
      <c r="D70" s="5"/>
      <c r="E70" s="5"/>
      <c r="F70" s="5"/>
      <c r="G70" s="167"/>
      <c r="H70" s="168"/>
      <c r="I70" s="85"/>
      <c r="J70" s="86"/>
      <c r="K70" s="86"/>
      <c r="L70" s="86"/>
      <c r="M70" s="87"/>
      <c r="N70" s="6"/>
      <c r="R70" s="108" t="str">
        <f t="shared" si="13"/>
        <v/>
      </c>
      <c r="S70" s="109" t="str">
        <f t="shared" si="14"/>
        <v/>
      </c>
      <c r="T70" s="110" t="str">
        <f>IF($S70="","",VLOOKUP($S70,'(種目・作業用)'!$A$2:$D$37,2,FALSE))</f>
        <v/>
      </c>
      <c r="U70" s="110" t="str">
        <f>IF($S70="","",VLOOKUP($S70,'(種目・作業用)'!$A$2:$D$37,3,FALSE))</f>
        <v/>
      </c>
      <c r="V70" s="110" t="str">
        <f>IF($S70="","",VLOOKUP($S70,'(種目・作業用)'!$A$2:$D$37,4,FALSE))</f>
        <v/>
      </c>
      <c r="W70" s="111" t="str">
        <f t="shared" si="15"/>
        <v/>
      </c>
      <c r="X70" s="108" t="str">
        <f t="shared" si="16"/>
        <v xml:space="preserve"> </v>
      </c>
      <c r="Y70" s="108" t="str">
        <f t="shared" si="17"/>
        <v/>
      </c>
      <c r="Z70" s="108" t="str">
        <f t="shared" si="18"/>
        <v/>
      </c>
      <c r="AA70" s="108" t="str">
        <f t="shared" si="19"/>
        <v/>
      </c>
      <c r="AB70" s="112" t="str">
        <f t="shared" si="23"/>
        <v/>
      </c>
      <c r="AC70" s="108" t="str">
        <f t="shared" si="20"/>
        <v/>
      </c>
      <c r="AD70" s="108" t="str">
        <f t="shared" si="9"/>
        <v/>
      </c>
      <c r="AE70" s="108"/>
      <c r="AF70" s="108" t="str">
        <f t="shared" si="21"/>
        <v/>
      </c>
      <c r="AG70" s="108" t="s">
        <v>957</v>
      </c>
      <c r="AH70" s="33"/>
      <c r="AI70" s="32" t="str">
        <f t="shared" si="22"/>
        <v>　</v>
      </c>
    </row>
    <row r="71" spans="1:35" ht="22.5" customHeight="1" x14ac:dyDescent="0.15">
      <c r="A71" s="46">
        <v>50</v>
      </c>
      <c r="B71" s="5"/>
      <c r="C71" s="5"/>
      <c r="D71" s="5"/>
      <c r="E71" s="5"/>
      <c r="F71" s="5"/>
      <c r="G71" s="167"/>
      <c r="H71" s="168"/>
      <c r="I71" s="85"/>
      <c r="J71" s="86"/>
      <c r="K71" s="86"/>
      <c r="L71" s="86"/>
      <c r="M71" s="87"/>
      <c r="N71" s="6"/>
      <c r="R71" s="108" t="str">
        <f t="shared" si="13"/>
        <v/>
      </c>
      <c r="S71" s="109" t="str">
        <f t="shared" si="14"/>
        <v/>
      </c>
      <c r="T71" s="110" t="str">
        <f>IF($S71="","",VLOOKUP($S71,'(種目・作業用)'!$A$2:$D$37,2,FALSE))</f>
        <v/>
      </c>
      <c r="U71" s="110" t="str">
        <f>IF($S71="","",VLOOKUP($S71,'(種目・作業用)'!$A$2:$D$37,3,FALSE))</f>
        <v/>
      </c>
      <c r="V71" s="110" t="str">
        <f>IF($S71="","",VLOOKUP($S71,'(種目・作業用)'!$A$2:$D$37,4,FALSE))</f>
        <v/>
      </c>
      <c r="W71" s="111" t="str">
        <f t="shared" si="15"/>
        <v/>
      </c>
      <c r="X71" s="108" t="str">
        <f t="shared" si="16"/>
        <v xml:space="preserve"> </v>
      </c>
      <c r="Y71" s="108" t="str">
        <f t="shared" si="17"/>
        <v/>
      </c>
      <c r="Z71" s="108" t="str">
        <f t="shared" si="18"/>
        <v/>
      </c>
      <c r="AA71" s="108" t="str">
        <f t="shared" si="19"/>
        <v/>
      </c>
      <c r="AB71" s="112" t="str">
        <f t="shared" si="23"/>
        <v/>
      </c>
      <c r="AC71" s="108" t="str">
        <f t="shared" si="20"/>
        <v/>
      </c>
      <c r="AD71" s="108" t="str">
        <f t="shared" si="9"/>
        <v/>
      </c>
      <c r="AE71" s="108"/>
      <c r="AF71" s="108" t="str">
        <f t="shared" si="21"/>
        <v/>
      </c>
      <c r="AG71" s="108" t="s">
        <v>957</v>
      </c>
      <c r="AH71" s="33"/>
      <c r="AI71" s="32" t="str">
        <f t="shared" si="22"/>
        <v>　</v>
      </c>
    </row>
    <row r="72" spans="1:35" ht="22.5" customHeight="1" x14ac:dyDescent="0.15">
      <c r="A72" s="47"/>
      <c r="B72" s="48"/>
      <c r="C72" s="48"/>
      <c r="D72" s="48"/>
      <c r="E72" s="48"/>
      <c r="F72" s="48"/>
      <c r="G72" s="49" t="s">
        <v>1290</v>
      </c>
      <c r="H72" s="173">
        <f>基礎データ!$C$5</f>
        <v>0</v>
      </c>
      <c r="I72" s="173"/>
      <c r="J72" s="173"/>
      <c r="K72" s="173"/>
      <c r="L72" s="173"/>
      <c r="M72" s="173"/>
      <c r="N72" s="52" t="s">
        <v>14</v>
      </c>
      <c r="R72" s="33"/>
      <c r="S72" s="34"/>
      <c r="T72" s="33"/>
      <c r="U72" s="33"/>
      <c r="V72" s="33"/>
      <c r="W72" s="33"/>
      <c r="X72" s="33"/>
      <c r="Y72" s="33"/>
      <c r="Z72" s="33"/>
      <c r="AA72" s="33"/>
      <c r="AB72" s="113"/>
      <c r="AC72" s="33"/>
      <c r="AD72" s="108"/>
      <c r="AE72" s="33"/>
      <c r="AF72" s="33"/>
      <c r="AG72" s="33"/>
      <c r="AH72" s="33"/>
      <c r="AI72" s="32"/>
    </row>
    <row r="73" spans="1:35" ht="7.5" customHeight="1" x14ac:dyDescent="0.15">
      <c r="A73" s="53"/>
      <c r="B73" s="53"/>
      <c r="C73" s="53"/>
      <c r="D73" s="53"/>
      <c r="E73" s="53"/>
      <c r="F73" s="53"/>
      <c r="G73" s="54"/>
      <c r="H73" s="55"/>
      <c r="I73" s="55"/>
      <c r="J73" s="55"/>
      <c r="K73" s="55"/>
      <c r="L73" s="55"/>
      <c r="M73" s="55"/>
      <c r="N73" s="56"/>
      <c r="R73" s="33"/>
      <c r="S73" s="34"/>
      <c r="T73" s="33"/>
      <c r="U73" s="33"/>
      <c r="V73" s="33"/>
      <c r="W73" s="33"/>
      <c r="X73" s="33"/>
      <c r="Y73" s="33"/>
      <c r="Z73" s="33"/>
      <c r="AA73" s="33"/>
      <c r="AB73" s="113"/>
      <c r="AC73" s="33"/>
      <c r="AD73" s="108"/>
      <c r="AE73" s="33"/>
      <c r="AF73" s="33"/>
      <c r="AG73" s="33"/>
      <c r="AH73" s="33"/>
      <c r="AI73" s="32"/>
    </row>
    <row r="74" spans="1:35" ht="22.5" customHeight="1" x14ac:dyDescent="0.15">
      <c r="A74" s="169" t="s">
        <v>1162</v>
      </c>
      <c r="B74" s="169"/>
      <c r="C74" s="169"/>
      <c r="D74" s="169"/>
      <c r="E74" s="169"/>
      <c r="F74" s="169"/>
      <c r="G74" s="169"/>
      <c r="H74" s="169"/>
      <c r="I74" s="169"/>
      <c r="J74" s="169"/>
      <c r="K74" s="169"/>
      <c r="L74" s="169"/>
      <c r="M74" s="169"/>
      <c r="N74" s="169"/>
      <c r="R74" s="33"/>
      <c r="S74" s="34"/>
      <c r="T74" s="33"/>
      <c r="U74" s="33"/>
      <c r="V74" s="33"/>
      <c r="W74" s="33"/>
      <c r="X74" s="33"/>
      <c r="Y74" s="33"/>
      <c r="Z74" s="33"/>
      <c r="AA74" s="33"/>
      <c r="AB74" s="113"/>
      <c r="AC74" s="33"/>
      <c r="AD74" s="108"/>
      <c r="AE74" s="33"/>
      <c r="AF74" s="33"/>
      <c r="AG74" s="33"/>
      <c r="AH74" s="33"/>
      <c r="AI74" s="32"/>
    </row>
    <row r="75" spans="1:35" ht="7.5" customHeight="1" x14ac:dyDescent="0.15">
      <c r="A75" s="30"/>
      <c r="B75" s="30"/>
      <c r="C75" s="30"/>
      <c r="D75" s="30"/>
      <c r="E75" s="30"/>
      <c r="F75" s="30"/>
      <c r="G75" s="30"/>
      <c r="H75" s="30"/>
      <c r="I75" s="30"/>
      <c r="J75" s="30"/>
      <c r="K75" s="30"/>
      <c r="L75" s="30"/>
      <c r="M75" s="30"/>
      <c r="N75" s="30"/>
      <c r="R75" s="33"/>
      <c r="S75" s="34"/>
      <c r="T75" s="33"/>
      <c r="U75" s="33"/>
      <c r="V75" s="33"/>
      <c r="W75" s="33"/>
      <c r="X75" s="33"/>
      <c r="Y75" s="33"/>
      <c r="Z75" s="33"/>
      <c r="AA75" s="33"/>
      <c r="AB75" s="113"/>
      <c r="AC75" s="33"/>
      <c r="AD75" s="108"/>
      <c r="AE75" s="33"/>
      <c r="AF75" s="33"/>
      <c r="AG75" s="33"/>
      <c r="AH75" s="33"/>
      <c r="AI75" s="32"/>
    </row>
    <row r="76" spans="1:35" x14ac:dyDescent="0.15">
      <c r="A76" s="30"/>
      <c r="B76" s="30"/>
      <c r="C76" s="30" t="s">
        <v>15</v>
      </c>
      <c r="D76" s="30"/>
      <c r="E76" s="30"/>
      <c r="F76" s="30"/>
      <c r="G76" s="30"/>
      <c r="H76" s="30"/>
      <c r="I76" s="30"/>
      <c r="J76" s="30"/>
      <c r="K76" s="30"/>
      <c r="L76" s="30"/>
      <c r="M76" s="30"/>
      <c r="N76" s="30"/>
      <c r="R76" s="33"/>
      <c r="S76" s="34"/>
      <c r="T76" s="33"/>
      <c r="U76" s="33"/>
      <c r="V76" s="33"/>
      <c r="W76" s="33"/>
      <c r="X76" s="33"/>
      <c r="Y76" s="33"/>
      <c r="Z76" s="33"/>
      <c r="AA76" s="33"/>
      <c r="AB76" s="113"/>
      <c r="AC76" s="33"/>
      <c r="AD76" s="108"/>
      <c r="AE76" s="33"/>
      <c r="AF76" s="33"/>
      <c r="AG76" s="33"/>
      <c r="AH76" s="33"/>
      <c r="AI76" s="32"/>
    </row>
    <row r="77" spans="1:35" x14ac:dyDescent="0.15">
      <c r="A77" s="30"/>
      <c r="B77" s="30"/>
      <c r="C77" s="30"/>
      <c r="D77" s="30"/>
      <c r="E77" s="30"/>
      <c r="F77" s="30"/>
      <c r="G77" s="30"/>
      <c r="H77" s="30"/>
      <c r="I77" s="30"/>
      <c r="J77" s="30"/>
      <c r="K77" s="30"/>
      <c r="L77" s="30"/>
      <c r="M77" s="30"/>
      <c r="N77" s="30"/>
      <c r="R77" s="33"/>
      <c r="S77" s="34"/>
      <c r="T77" s="33"/>
      <c r="U77" s="33"/>
      <c r="V77" s="33"/>
      <c r="W77" s="33"/>
      <c r="X77" s="33"/>
      <c r="Y77" s="33"/>
      <c r="Z77" s="33"/>
      <c r="AA77" s="33"/>
      <c r="AB77" s="113"/>
      <c r="AC77" s="33"/>
      <c r="AD77" s="108"/>
      <c r="AE77" s="33"/>
      <c r="AF77" s="33"/>
      <c r="AG77" s="33"/>
      <c r="AH77" s="33"/>
      <c r="AI77" s="32"/>
    </row>
    <row r="78" spans="1:35" x14ac:dyDescent="0.15">
      <c r="A78" s="30"/>
      <c r="B78" s="30"/>
      <c r="C78" s="172" t="str">
        <f>$C$38</f>
        <v>平成 30 年 　月　　日</v>
      </c>
      <c r="D78" s="172"/>
      <c r="E78" s="30"/>
      <c r="F78" s="30"/>
      <c r="G78" s="30"/>
      <c r="H78" s="30"/>
      <c r="I78" s="30"/>
      <c r="J78" s="30"/>
      <c r="K78" s="30"/>
      <c r="L78" s="30"/>
      <c r="M78" s="30"/>
      <c r="N78" s="30"/>
      <c r="R78" s="33"/>
      <c r="S78" s="34"/>
      <c r="T78" s="33"/>
      <c r="U78" s="33"/>
      <c r="V78" s="33"/>
      <c r="W78" s="33"/>
      <c r="X78" s="33"/>
      <c r="Y78" s="33"/>
      <c r="Z78" s="33"/>
      <c r="AA78" s="33"/>
      <c r="AB78" s="113"/>
      <c r="AC78" s="33"/>
      <c r="AD78" s="108"/>
      <c r="AE78" s="33"/>
      <c r="AF78" s="33"/>
      <c r="AG78" s="33"/>
      <c r="AH78" s="33"/>
      <c r="AI78" s="32"/>
    </row>
    <row r="79" spans="1:35" ht="22.5" customHeight="1" x14ac:dyDescent="0.15">
      <c r="A79" s="30"/>
      <c r="B79" s="30"/>
      <c r="C79" s="30"/>
      <c r="D79" s="30"/>
      <c r="E79" s="169">
        <f>基礎データ!$C$2</f>
        <v>0</v>
      </c>
      <c r="F79" s="169"/>
      <c r="G79" s="169"/>
      <c r="H79" s="169"/>
      <c r="I79" s="169"/>
      <c r="J79" s="169"/>
      <c r="K79" s="169"/>
      <c r="L79" s="169"/>
      <c r="M79" s="169"/>
      <c r="N79" s="30"/>
      <c r="R79" s="33"/>
      <c r="S79" s="34"/>
      <c r="T79" s="33"/>
      <c r="U79" s="33"/>
      <c r="V79" s="33"/>
      <c r="W79" s="33"/>
      <c r="X79" s="33"/>
      <c r="Y79" s="33"/>
      <c r="Z79" s="33"/>
      <c r="AA79" s="33"/>
      <c r="AB79" s="113"/>
      <c r="AC79" s="33"/>
      <c r="AD79" s="108"/>
      <c r="AE79" s="33"/>
      <c r="AF79" s="33"/>
      <c r="AG79" s="33"/>
      <c r="AH79" s="33"/>
      <c r="AI79" s="32"/>
    </row>
    <row r="80" spans="1:35" ht="22.5" customHeight="1" x14ac:dyDescent="0.15">
      <c r="A80" s="30"/>
      <c r="B80" s="30"/>
      <c r="C80" s="30"/>
      <c r="D80" s="30"/>
      <c r="E80" s="30"/>
      <c r="F80" s="30"/>
      <c r="G80" s="50" t="s">
        <v>17</v>
      </c>
      <c r="H80" s="169">
        <f>基礎データ!$C$4</f>
        <v>0</v>
      </c>
      <c r="I80" s="169"/>
      <c r="J80" s="169"/>
      <c r="K80" s="169"/>
      <c r="L80" s="169"/>
      <c r="M80" s="51" t="s">
        <v>14</v>
      </c>
      <c r="N80" s="30"/>
      <c r="R80" s="33"/>
      <c r="S80" s="34"/>
      <c r="T80" s="33"/>
      <c r="U80" s="33"/>
      <c r="V80" s="33"/>
      <c r="W80" s="33"/>
      <c r="X80" s="33"/>
      <c r="Y80" s="33"/>
      <c r="Z80" s="33"/>
      <c r="AA80" s="33"/>
      <c r="AB80" s="113"/>
      <c r="AC80" s="33"/>
      <c r="AD80" s="108"/>
      <c r="AE80" s="33"/>
      <c r="AF80" s="33"/>
      <c r="AG80" s="33"/>
      <c r="AH80" s="33"/>
      <c r="AI80" s="32"/>
    </row>
    <row r="81" spans="1:35" ht="32.25" customHeight="1" x14ac:dyDescent="0.15">
      <c r="A81" s="166" t="str">
        <f>A1</f>
        <v>第５５回山形県通信陸上競技大会　参加申込書（個人種目）</v>
      </c>
      <c r="B81" s="166"/>
      <c r="C81" s="166"/>
      <c r="D81" s="166"/>
      <c r="E81" s="166"/>
      <c r="F81" s="166"/>
      <c r="G81" s="166"/>
      <c r="H81" s="166"/>
      <c r="I81" s="166"/>
      <c r="J81" s="166"/>
      <c r="K81" s="166"/>
      <c r="L81" s="166"/>
      <c r="M81" s="166"/>
      <c r="N81" s="166"/>
      <c r="R81" s="33"/>
      <c r="S81" s="34"/>
      <c r="T81" s="33"/>
      <c r="U81" s="33"/>
      <c r="V81" s="33"/>
      <c r="W81" s="33"/>
      <c r="X81" s="33"/>
      <c r="Y81" s="33"/>
      <c r="Z81" s="33"/>
      <c r="AA81" s="33"/>
      <c r="AB81" s="113"/>
      <c r="AC81" s="33"/>
      <c r="AD81" s="108"/>
      <c r="AE81" s="33"/>
      <c r="AF81" s="33"/>
      <c r="AG81" s="33"/>
      <c r="AH81" s="33"/>
      <c r="AI81" s="32"/>
    </row>
    <row r="82" spans="1:35" ht="7.5" customHeight="1" x14ac:dyDescent="0.15">
      <c r="A82" s="30"/>
      <c r="B82" s="30"/>
      <c r="C82" s="30"/>
      <c r="D82" s="30"/>
      <c r="E82" s="30"/>
      <c r="F82" s="30"/>
      <c r="G82" s="30"/>
      <c r="H82" s="30"/>
      <c r="I82" s="30"/>
      <c r="J82" s="30"/>
      <c r="K82" s="30"/>
      <c r="L82" s="30"/>
      <c r="M82" s="30"/>
      <c r="N82" s="30"/>
      <c r="R82" s="33"/>
      <c r="S82" s="34"/>
      <c r="T82" s="33"/>
      <c r="U82" s="33"/>
      <c r="V82" s="33"/>
      <c r="W82" s="33"/>
      <c r="X82" s="33"/>
      <c r="Y82" s="33"/>
      <c r="Z82" s="33"/>
      <c r="AA82" s="33"/>
      <c r="AB82" s="113"/>
      <c r="AC82" s="33"/>
      <c r="AD82" s="108"/>
      <c r="AE82" s="33"/>
      <c r="AF82" s="33"/>
      <c r="AG82" s="33"/>
      <c r="AH82" s="33"/>
      <c r="AI82" s="32"/>
    </row>
    <row r="83" spans="1:35" ht="22.5" customHeight="1" x14ac:dyDescent="0.15">
      <c r="A83" s="191" t="s">
        <v>0</v>
      </c>
      <c r="B83" s="186"/>
      <c r="C83" s="181">
        <f>基礎データ!$C$2</f>
        <v>0</v>
      </c>
      <c r="D83" s="182"/>
      <c r="E83" s="182"/>
      <c r="F83" s="182"/>
      <c r="G83" s="183"/>
      <c r="H83" s="186" t="s">
        <v>12</v>
      </c>
      <c r="I83" s="186"/>
      <c r="J83" s="204">
        <f>基礎データ!$C$6</f>
        <v>0</v>
      </c>
      <c r="K83" s="205"/>
      <c r="L83" s="205"/>
      <c r="M83" s="205"/>
      <c r="N83" s="206"/>
      <c r="P83" s="32" t="s">
        <v>1447</v>
      </c>
      <c r="Q83" s="32">
        <f>COUNTIF(F87:F111,P83)</f>
        <v>0</v>
      </c>
      <c r="R83" s="33"/>
      <c r="S83" s="34"/>
      <c r="T83" s="33"/>
      <c r="U83" s="33"/>
      <c r="V83" s="33"/>
      <c r="W83" s="33"/>
      <c r="X83" s="33"/>
      <c r="Y83" s="33"/>
      <c r="Z83" s="33"/>
      <c r="AA83" s="33"/>
      <c r="AB83" s="113"/>
      <c r="AC83" s="33"/>
      <c r="AD83" s="108"/>
      <c r="AE83" s="33"/>
      <c r="AF83" s="33"/>
      <c r="AG83" s="33"/>
      <c r="AH83" s="33"/>
      <c r="AI83" s="32"/>
    </row>
    <row r="84" spans="1:35" ht="22.5" customHeight="1" x14ac:dyDescent="0.15">
      <c r="A84" s="170" t="s">
        <v>13</v>
      </c>
      <c r="B84" s="171"/>
      <c r="C84" s="187">
        <f>基礎データ!$C$8</f>
        <v>0</v>
      </c>
      <c r="D84" s="188"/>
      <c r="E84" s="188"/>
      <c r="F84" s="188"/>
      <c r="G84" s="189"/>
      <c r="H84" s="190" t="s">
        <v>16</v>
      </c>
      <c r="I84" s="190"/>
      <c r="J84" s="178">
        <f>基礎データ!$C$7</f>
        <v>0</v>
      </c>
      <c r="K84" s="179"/>
      <c r="L84" s="179"/>
      <c r="M84" s="179"/>
      <c r="N84" s="180"/>
      <c r="P84" s="32" t="s">
        <v>1448</v>
      </c>
      <c r="Q84" s="32">
        <f>COUNTIF(F87:F111,P84)</f>
        <v>0</v>
      </c>
      <c r="R84" s="33"/>
      <c r="S84" s="34"/>
      <c r="T84" s="33"/>
      <c r="U84" s="33"/>
      <c r="V84" s="33"/>
      <c r="W84" s="33"/>
      <c r="X84" s="33"/>
      <c r="Y84" s="33"/>
      <c r="Z84" s="33"/>
      <c r="AA84" s="33"/>
      <c r="AB84" s="113"/>
      <c r="AC84" s="33"/>
      <c r="AD84" s="108"/>
      <c r="AE84" s="33"/>
      <c r="AF84" s="33"/>
      <c r="AG84" s="33"/>
      <c r="AH84" s="33"/>
      <c r="AI84" s="32"/>
    </row>
    <row r="85" spans="1:35" ht="17.25" customHeight="1" x14ac:dyDescent="0.15">
      <c r="A85" s="174"/>
      <c r="B85" s="184" t="s">
        <v>1</v>
      </c>
      <c r="C85" s="184" t="s">
        <v>2</v>
      </c>
      <c r="D85" s="184"/>
      <c r="E85" s="184" t="s">
        <v>3</v>
      </c>
      <c r="F85" s="184" t="s">
        <v>4</v>
      </c>
      <c r="G85" s="200" t="s">
        <v>857</v>
      </c>
      <c r="H85" s="201"/>
      <c r="I85" s="184" t="s">
        <v>9</v>
      </c>
      <c r="J85" s="184"/>
      <c r="K85" s="184"/>
      <c r="L85" s="184"/>
      <c r="M85" s="184"/>
      <c r="N85" s="176" t="s">
        <v>6</v>
      </c>
      <c r="R85" s="33"/>
      <c r="S85" s="34"/>
      <c r="T85" s="33"/>
      <c r="U85" s="33"/>
      <c r="V85" s="33"/>
      <c r="W85" s="33"/>
      <c r="X85" s="33"/>
      <c r="Y85" s="33"/>
      <c r="Z85" s="33"/>
      <c r="AA85" s="33"/>
      <c r="AB85" s="113"/>
      <c r="AC85" s="33"/>
      <c r="AD85" s="108"/>
      <c r="AE85" s="33"/>
      <c r="AF85" s="33"/>
      <c r="AG85" s="33"/>
      <c r="AH85" s="33"/>
      <c r="AI85" s="32"/>
    </row>
    <row r="86" spans="1:35" ht="17.25" customHeight="1" thickBot="1" x14ac:dyDescent="0.2">
      <c r="A86" s="175"/>
      <c r="B86" s="185"/>
      <c r="C86" s="43" t="s">
        <v>11</v>
      </c>
      <c r="D86" s="43" t="s">
        <v>10</v>
      </c>
      <c r="E86" s="185"/>
      <c r="F86" s="185"/>
      <c r="G86" s="202"/>
      <c r="H86" s="203"/>
      <c r="I86" s="185"/>
      <c r="J86" s="185"/>
      <c r="K86" s="185"/>
      <c r="L86" s="185"/>
      <c r="M86" s="185"/>
      <c r="N86" s="177"/>
      <c r="R86" s="33"/>
      <c r="S86" s="34"/>
      <c r="T86" s="33"/>
      <c r="U86" s="33"/>
      <c r="V86" s="33"/>
      <c r="W86" s="33"/>
      <c r="X86" s="33"/>
      <c r="Y86" s="33"/>
      <c r="Z86" s="33"/>
      <c r="AA86" s="33"/>
      <c r="AB86" s="113"/>
      <c r="AC86" s="33"/>
      <c r="AD86" s="108"/>
      <c r="AE86" s="33"/>
      <c r="AF86" s="33"/>
      <c r="AG86" s="33"/>
      <c r="AH86" s="33"/>
      <c r="AI86" s="32"/>
    </row>
    <row r="87" spans="1:35" ht="22.5" customHeight="1" thickTop="1" x14ac:dyDescent="0.15">
      <c r="A87" s="44">
        <v>51</v>
      </c>
      <c r="B87" s="5"/>
      <c r="C87" s="5"/>
      <c r="D87" s="5"/>
      <c r="E87" s="5"/>
      <c r="F87" s="5"/>
      <c r="G87" s="167"/>
      <c r="H87" s="168"/>
      <c r="I87" s="85"/>
      <c r="J87" s="86"/>
      <c r="K87" s="86"/>
      <c r="L87" s="86"/>
      <c r="M87" s="87"/>
      <c r="N87" s="6"/>
      <c r="R87" s="108" t="str">
        <f t="shared" ref="R87:R111" si="24">IF(ISBLANK(B87),"",VLOOKUP(CONCATENATE($AB$4,F87),$R$202:$S$211,2,FALSE)+B87*100)</f>
        <v/>
      </c>
      <c r="S87" s="109" t="str">
        <f t="shared" ref="S87:S111" si="25">IF(ISBLANK(G87),"",G87)</f>
        <v/>
      </c>
      <c r="T87" s="110" t="str">
        <f>IF($S87="","",VLOOKUP($S87,'(種目・作業用)'!$A$2:$D$37,2,FALSE))</f>
        <v/>
      </c>
      <c r="U87" s="110" t="str">
        <f>IF($S87="","",VLOOKUP($S87,'(種目・作業用)'!$A$2:$D$37,3,FALSE))</f>
        <v/>
      </c>
      <c r="V87" s="110" t="str">
        <f>IF($S87="","",VLOOKUP($S87,'(種目・作業用)'!$A$2:$D$37,4,FALSE))</f>
        <v/>
      </c>
      <c r="W87" s="111" t="str">
        <f t="shared" ref="W87:W111" si="26">IF(ISNUMBER(R87),IF(LEN(I87)=2,CONCATENATE("0",I87,K87,M87),IF(LEN(I87)=1,CONCATENATE("00",I87,K87,M87),CONCATENATE("000",K87,M87))),"")</f>
        <v/>
      </c>
      <c r="X87" s="108" t="str">
        <f t="shared" ref="X87:X111" si="27">IF(W87="000",V87,CONCATENATE(V87," ",W87))</f>
        <v xml:space="preserve"> </v>
      </c>
      <c r="Y87" s="108" t="str">
        <f t="shared" ref="Y87:Y111" si="28">IF(ISBLANK(B87),"",B87)</f>
        <v/>
      </c>
      <c r="Z87" s="108" t="str">
        <f t="shared" ref="Z87:Z111" si="29">IF(ISNUMBER(Y87),IF(ISBLANK(E87),AI87,CONCATENATE(AI87,"(",E87,")")),"")</f>
        <v/>
      </c>
      <c r="AA87" s="108" t="str">
        <f t="shared" ref="AA87:AA111" si="30">IF(ISNUMBER(Y87),D87,"")</f>
        <v/>
      </c>
      <c r="AB87" s="112" t="str">
        <f>IF(ISNUMBER(Y87),VLOOKUP(AG87,$AG$201:$AH$248,2,FALSE),"")</f>
        <v/>
      </c>
      <c r="AC87" s="108" t="str">
        <f t="shared" ref="AC87:AC111" si="31">IF(ISNUMBER(Y87),$AC$4,"")</f>
        <v/>
      </c>
      <c r="AD87" s="108" t="str">
        <f t="shared" ref="AD87:AD135" si="32">IF(ISBLANK(F87),"",IF(F87="男",1,2))</f>
        <v/>
      </c>
      <c r="AE87" s="108"/>
      <c r="AF87" s="108" t="str">
        <f t="shared" ref="AF87:AF111" si="33">IF(ISNUMBER(Y87),$AA$4,"")</f>
        <v/>
      </c>
      <c r="AG87" s="108" t="s">
        <v>957</v>
      </c>
      <c r="AH87" s="33"/>
      <c r="AI87" s="32" t="str">
        <f t="shared" ref="AI87:AI111" si="34">IF(LEN(C87)&gt;6,SUBSTITUTE(C87,"　",""),IF(LEN(C87)=6,C87,IF(LEN(C87)=5,CONCATENATE(C87,"　"),IF(LEN(C87)=4,CONCATENATE(SUBSTITUTE(C87,"　","　　"),"　"),CONCATENATE(SUBSTITUTE(C87,"　","　　　"),"　")))))</f>
        <v>　</v>
      </c>
    </row>
    <row r="88" spans="1:35" ht="22.5" customHeight="1" x14ac:dyDescent="0.15">
      <c r="A88" s="45">
        <v>52</v>
      </c>
      <c r="B88" s="5"/>
      <c r="C88" s="5"/>
      <c r="D88" s="5"/>
      <c r="E88" s="5"/>
      <c r="F88" s="5"/>
      <c r="G88" s="167"/>
      <c r="H88" s="168"/>
      <c r="I88" s="85"/>
      <c r="J88" s="86"/>
      <c r="K88" s="86"/>
      <c r="L88" s="86"/>
      <c r="M88" s="87"/>
      <c r="N88" s="6"/>
      <c r="R88" s="108" t="str">
        <f t="shared" si="24"/>
        <v/>
      </c>
      <c r="S88" s="109" t="str">
        <f t="shared" si="25"/>
        <v/>
      </c>
      <c r="T88" s="110" t="str">
        <f>IF($S88="","",VLOOKUP($S88,'(種目・作業用)'!$A$2:$D$37,2,FALSE))</f>
        <v/>
      </c>
      <c r="U88" s="110" t="str">
        <f>IF($S88="","",VLOOKUP($S88,'(種目・作業用)'!$A$2:$D$37,3,FALSE))</f>
        <v/>
      </c>
      <c r="V88" s="110" t="str">
        <f>IF($S88="","",VLOOKUP($S88,'(種目・作業用)'!$A$2:$D$37,4,FALSE))</f>
        <v/>
      </c>
      <c r="W88" s="111" t="str">
        <f t="shared" si="26"/>
        <v/>
      </c>
      <c r="X88" s="108" t="str">
        <f t="shared" si="27"/>
        <v xml:space="preserve"> </v>
      </c>
      <c r="Y88" s="108" t="str">
        <f t="shared" si="28"/>
        <v/>
      </c>
      <c r="Z88" s="108" t="str">
        <f t="shared" si="29"/>
        <v/>
      </c>
      <c r="AA88" s="108" t="str">
        <f t="shared" si="30"/>
        <v/>
      </c>
      <c r="AB88" s="112" t="str">
        <f t="shared" ref="AB88:AB111" si="35">IF(ISNUMBER(Y88),VLOOKUP(AG88,$AG$201:$AH$248,2,FALSE),"")</f>
        <v/>
      </c>
      <c r="AC88" s="108" t="str">
        <f t="shared" si="31"/>
        <v/>
      </c>
      <c r="AD88" s="108" t="str">
        <f t="shared" si="32"/>
        <v/>
      </c>
      <c r="AE88" s="108"/>
      <c r="AF88" s="108" t="str">
        <f t="shared" si="33"/>
        <v/>
      </c>
      <c r="AG88" s="108" t="s">
        <v>957</v>
      </c>
      <c r="AH88" s="33"/>
      <c r="AI88" s="32" t="str">
        <f t="shared" si="34"/>
        <v>　</v>
      </c>
    </row>
    <row r="89" spans="1:35" ht="22.5" customHeight="1" x14ac:dyDescent="0.15">
      <c r="A89" s="45">
        <v>53</v>
      </c>
      <c r="B89" s="5"/>
      <c r="C89" s="5"/>
      <c r="D89" s="5"/>
      <c r="E89" s="5"/>
      <c r="F89" s="5"/>
      <c r="G89" s="167"/>
      <c r="H89" s="168"/>
      <c r="I89" s="85"/>
      <c r="J89" s="86"/>
      <c r="K89" s="86"/>
      <c r="L89" s="86"/>
      <c r="M89" s="87"/>
      <c r="N89" s="6"/>
      <c r="R89" s="108" t="str">
        <f t="shared" si="24"/>
        <v/>
      </c>
      <c r="S89" s="109" t="str">
        <f t="shared" si="25"/>
        <v/>
      </c>
      <c r="T89" s="110" t="str">
        <f>IF($S89="","",VLOOKUP($S89,'(種目・作業用)'!$A$2:$D$37,2,FALSE))</f>
        <v/>
      </c>
      <c r="U89" s="110" t="str">
        <f>IF($S89="","",VLOOKUP($S89,'(種目・作業用)'!$A$2:$D$37,3,FALSE))</f>
        <v/>
      </c>
      <c r="V89" s="110" t="str">
        <f>IF($S89="","",VLOOKUP($S89,'(種目・作業用)'!$A$2:$D$37,4,FALSE))</f>
        <v/>
      </c>
      <c r="W89" s="111" t="str">
        <f t="shared" si="26"/>
        <v/>
      </c>
      <c r="X89" s="108" t="str">
        <f t="shared" si="27"/>
        <v xml:space="preserve"> </v>
      </c>
      <c r="Y89" s="108" t="str">
        <f t="shared" si="28"/>
        <v/>
      </c>
      <c r="Z89" s="108" t="str">
        <f t="shared" si="29"/>
        <v/>
      </c>
      <c r="AA89" s="108" t="str">
        <f t="shared" si="30"/>
        <v/>
      </c>
      <c r="AB89" s="112" t="str">
        <f t="shared" si="35"/>
        <v/>
      </c>
      <c r="AC89" s="108" t="str">
        <f t="shared" si="31"/>
        <v/>
      </c>
      <c r="AD89" s="108" t="str">
        <f t="shared" si="32"/>
        <v/>
      </c>
      <c r="AE89" s="108"/>
      <c r="AF89" s="108" t="str">
        <f t="shared" si="33"/>
        <v/>
      </c>
      <c r="AG89" s="108" t="s">
        <v>957</v>
      </c>
      <c r="AH89" s="33"/>
      <c r="AI89" s="32" t="str">
        <f t="shared" si="34"/>
        <v>　</v>
      </c>
    </row>
    <row r="90" spans="1:35" ht="22.5" customHeight="1" x14ac:dyDescent="0.15">
      <c r="A90" s="45">
        <v>54</v>
      </c>
      <c r="B90" s="5"/>
      <c r="C90" s="5"/>
      <c r="D90" s="5"/>
      <c r="E90" s="5"/>
      <c r="F90" s="5"/>
      <c r="G90" s="167"/>
      <c r="H90" s="168"/>
      <c r="I90" s="85"/>
      <c r="J90" s="86"/>
      <c r="K90" s="86"/>
      <c r="L90" s="86"/>
      <c r="M90" s="87"/>
      <c r="N90" s="6"/>
      <c r="R90" s="108" t="str">
        <f t="shared" si="24"/>
        <v/>
      </c>
      <c r="S90" s="109" t="str">
        <f t="shared" si="25"/>
        <v/>
      </c>
      <c r="T90" s="110" t="str">
        <f>IF($S90="","",VLOOKUP($S90,'(種目・作業用)'!$A$2:$D$37,2,FALSE))</f>
        <v/>
      </c>
      <c r="U90" s="110" t="str">
        <f>IF($S90="","",VLOOKUP($S90,'(種目・作業用)'!$A$2:$D$37,3,FALSE))</f>
        <v/>
      </c>
      <c r="V90" s="110" t="str">
        <f>IF($S90="","",VLOOKUP($S90,'(種目・作業用)'!$A$2:$D$37,4,FALSE))</f>
        <v/>
      </c>
      <c r="W90" s="111" t="str">
        <f t="shared" si="26"/>
        <v/>
      </c>
      <c r="X90" s="108" t="str">
        <f t="shared" si="27"/>
        <v xml:space="preserve"> </v>
      </c>
      <c r="Y90" s="108" t="str">
        <f t="shared" si="28"/>
        <v/>
      </c>
      <c r="Z90" s="108" t="str">
        <f t="shared" si="29"/>
        <v/>
      </c>
      <c r="AA90" s="108" t="str">
        <f t="shared" si="30"/>
        <v/>
      </c>
      <c r="AB90" s="112" t="str">
        <f t="shared" si="35"/>
        <v/>
      </c>
      <c r="AC90" s="108" t="str">
        <f t="shared" si="31"/>
        <v/>
      </c>
      <c r="AD90" s="108" t="str">
        <f t="shared" si="32"/>
        <v/>
      </c>
      <c r="AE90" s="108"/>
      <c r="AF90" s="108" t="str">
        <f t="shared" si="33"/>
        <v/>
      </c>
      <c r="AG90" s="108" t="s">
        <v>957</v>
      </c>
      <c r="AH90" s="33"/>
      <c r="AI90" s="32" t="str">
        <f t="shared" si="34"/>
        <v>　</v>
      </c>
    </row>
    <row r="91" spans="1:35" ht="22.5" customHeight="1" x14ac:dyDescent="0.15">
      <c r="A91" s="45">
        <v>55</v>
      </c>
      <c r="B91" s="5"/>
      <c r="C91" s="5"/>
      <c r="D91" s="5"/>
      <c r="E91" s="5"/>
      <c r="F91" s="5"/>
      <c r="G91" s="167"/>
      <c r="H91" s="168"/>
      <c r="I91" s="85"/>
      <c r="J91" s="86"/>
      <c r="K91" s="86"/>
      <c r="L91" s="86"/>
      <c r="M91" s="87"/>
      <c r="N91" s="6"/>
      <c r="R91" s="108" t="str">
        <f t="shared" si="24"/>
        <v/>
      </c>
      <c r="S91" s="109" t="str">
        <f t="shared" si="25"/>
        <v/>
      </c>
      <c r="T91" s="110" t="str">
        <f>IF($S91="","",VLOOKUP($S91,'(種目・作業用)'!$A$2:$D$37,2,FALSE))</f>
        <v/>
      </c>
      <c r="U91" s="110" t="str">
        <f>IF($S91="","",VLOOKUP($S91,'(種目・作業用)'!$A$2:$D$37,3,FALSE))</f>
        <v/>
      </c>
      <c r="V91" s="110" t="str">
        <f>IF($S91="","",VLOOKUP($S91,'(種目・作業用)'!$A$2:$D$37,4,FALSE))</f>
        <v/>
      </c>
      <c r="W91" s="111" t="str">
        <f t="shared" si="26"/>
        <v/>
      </c>
      <c r="X91" s="108" t="str">
        <f t="shared" si="27"/>
        <v xml:space="preserve"> </v>
      </c>
      <c r="Y91" s="108" t="str">
        <f t="shared" si="28"/>
        <v/>
      </c>
      <c r="Z91" s="108" t="str">
        <f t="shared" si="29"/>
        <v/>
      </c>
      <c r="AA91" s="108" t="str">
        <f t="shared" si="30"/>
        <v/>
      </c>
      <c r="AB91" s="112" t="str">
        <f t="shared" si="35"/>
        <v/>
      </c>
      <c r="AC91" s="108" t="str">
        <f t="shared" si="31"/>
        <v/>
      </c>
      <c r="AD91" s="108" t="str">
        <f t="shared" si="32"/>
        <v/>
      </c>
      <c r="AE91" s="108"/>
      <c r="AF91" s="108" t="str">
        <f t="shared" si="33"/>
        <v/>
      </c>
      <c r="AG91" s="108" t="s">
        <v>957</v>
      </c>
      <c r="AH91" s="33"/>
      <c r="AI91" s="32" t="str">
        <f t="shared" si="34"/>
        <v>　</v>
      </c>
    </row>
    <row r="92" spans="1:35" ht="22.5" customHeight="1" x14ac:dyDescent="0.15">
      <c r="A92" s="45">
        <v>56</v>
      </c>
      <c r="B92" s="5"/>
      <c r="C92" s="5"/>
      <c r="D92" s="5"/>
      <c r="E92" s="5"/>
      <c r="F92" s="5"/>
      <c r="G92" s="167"/>
      <c r="H92" s="168"/>
      <c r="I92" s="85"/>
      <c r="J92" s="86"/>
      <c r="K92" s="86"/>
      <c r="L92" s="86"/>
      <c r="M92" s="87"/>
      <c r="N92" s="6"/>
      <c r="R92" s="108" t="str">
        <f t="shared" si="24"/>
        <v/>
      </c>
      <c r="S92" s="109" t="str">
        <f t="shared" si="25"/>
        <v/>
      </c>
      <c r="T92" s="110" t="str">
        <f>IF($S92="","",VLOOKUP($S92,'(種目・作業用)'!$A$2:$D$37,2,FALSE))</f>
        <v/>
      </c>
      <c r="U92" s="110" t="str">
        <f>IF($S92="","",VLOOKUP($S92,'(種目・作業用)'!$A$2:$D$37,3,FALSE))</f>
        <v/>
      </c>
      <c r="V92" s="110" t="str">
        <f>IF($S92="","",VLOOKUP($S92,'(種目・作業用)'!$A$2:$D$37,4,FALSE))</f>
        <v/>
      </c>
      <c r="W92" s="111" t="str">
        <f t="shared" si="26"/>
        <v/>
      </c>
      <c r="X92" s="108" t="str">
        <f t="shared" si="27"/>
        <v xml:space="preserve"> </v>
      </c>
      <c r="Y92" s="108" t="str">
        <f t="shared" si="28"/>
        <v/>
      </c>
      <c r="Z92" s="108" t="str">
        <f t="shared" si="29"/>
        <v/>
      </c>
      <c r="AA92" s="108" t="str">
        <f t="shared" si="30"/>
        <v/>
      </c>
      <c r="AB92" s="112" t="str">
        <f t="shared" si="35"/>
        <v/>
      </c>
      <c r="AC92" s="108" t="str">
        <f t="shared" si="31"/>
        <v/>
      </c>
      <c r="AD92" s="108" t="str">
        <f t="shared" si="32"/>
        <v/>
      </c>
      <c r="AE92" s="108"/>
      <c r="AF92" s="108" t="str">
        <f t="shared" si="33"/>
        <v/>
      </c>
      <c r="AG92" s="108" t="s">
        <v>957</v>
      </c>
      <c r="AH92" s="33"/>
      <c r="AI92" s="32" t="str">
        <f t="shared" si="34"/>
        <v>　</v>
      </c>
    </row>
    <row r="93" spans="1:35" ht="22.5" customHeight="1" x14ac:dyDescent="0.15">
      <c r="A93" s="45">
        <v>57</v>
      </c>
      <c r="B93" s="5"/>
      <c r="C93" s="5"/>
      <c r="D93" s="5"/>
      <c r="E93" s="5"/>
      <c r="F93" s="5"/>
      <c r="G93" s="167"/>
      <c r="H93" s="168"/>
      <c r="I93" s="85"/>
      <c r="J93" s="86"/>
      <c r="K93" s="86"/>
      <c r="L93" s="86"/>
      <c r="M93" s="87"/>
      <c r="N93" s="6"/>
      <c r="R93" s="108" t="str">
        <f t="shared" si="24"/>
        <v/>
      </c>
      <c r="S93" s="109" t="str">
        <f t="shared" si="25"/>
        <v/>
      </c>
      <c r="T93" s="110" t="str">
        <f>IF($S93="","",VLOOKUP($S93,'(種目・作業用)'!$A$2:$D$37,2,FALSE))</f>
        <v/>
      </c>
      <c r="U93" s="110" t="str">
        <f>IF($S93="","",VLOOKUP($S93,'(種目・作業用)'!$A$2:$D$37,3,FALSE))</f>
        <v/>
      </c>
      <c r="V93" s="110" t="str">
        <f>IF($S93="","",VLOOKUP($S93,'(種目・作業用)'!$A$2:$D$37,4,FALSE))</f>
        <v/>
      </c>
      <c r="W93" s="111" t="str">
        <f t="shared" si="26"/>
        <v/>
      </c>
      <c r="X93" s="108" t="str">
        <f t="shared" si="27"/>
        <v xml:space="preserve"> </v>
      </c>
      <c r="Y93" s="108" t="str">
        <f t="shared" si="28"/>
        <v/>
      </c>
      <c r="Z93" s="108" t="str">
        <f t="shared" si="29"/>
        <v/>
      </c>
      <c r="AA93" s="108" t="str">
        <f t="shared" si="30"/>
        <v/>
      </c>
      <c r="AB93" s="112" t="str">
        <f t="shared" si="35"/>
        <v/>
      </c>
      <c r="AC93" s="108" t="str">
        <f t="shared" si="31"/>
        <v/>
      </c>
      <c r="AD93" s="108" t="str">
        <f t="shared" si="32"/>
        <v/>
      </c>
      <c r="AE93" s="108"/>
      <c r="AF93" s="108" t="str">
        <f t="shared" si="33"/>
        <v/>
      </c>
      <c r="AG93" s="108" t="s">
        <v>957</v>
      </c>
      <c r="AH93" s="33"/>
      <c r="AI93" s="32" t="str">
        <f t="shared" si="34"/>
        <v>　</v>
      </c>
    </row>
    <row r="94" spans="1:35" ht="22.5" customHeight="1" x14ac:dyDescent="0.15">
      <c r="A94" s="45">
        <v>58</v>
      </c>
      <c r="B94" s="5"/>
      <c r="C94" s="5"/>
      <c r="D94" s="5"/>
      <c r="E94" s="5"/>
      <c r="F94" s="5"/>
      <c r="G94" s="167"/>
      <c r="H94" s="168"/>
      <c r="I94" s="85"/>
      <c r="J94" s="86"/>
      <c r="K94" s="86"/>
      <c r="L94" s="86"/>
      <c r="M94" s="87"/>
      <c r="N94" s="6"/>
      <c r="R94" s="108" t="str">
        <f t="shared" si="24"/>
        <v/>
      </c>
      <c r="S94" s="109" t="str">
        <f t="shared" si="25"/>
        <v/>
      </c>
      <c r="T94" s="110" t="str">
        <f>IF($S94="","",VLOOKUP($S94,'(種目・作業用)'!$A$2:$D$37,2,FALSE))</f>
        <v/>
      </c>
      <c r="U94" s="110" t="str">
        <f>IF($S94="","",VLOOKUP($S94,'(種目・作業用)'!$A$2:$D$37,3,FALSE))</f>
        <v/>
      </c>
      <c r="V94" s="110" t="str">
        <f>IF($S94="","",VLOOKUP($S94,'(種目・作業用)'!$A$2:$D$37,4,FALSE))</f>
        <v/>
      </c>
      <c r="W94" s="111" t="str">
        <f t="shared" si="26"/>
        <v/>
      </c>
      <c r="X94" s="108" t="str">
        <f t="shared" si="27"/>
        <v xml:space="preserve"> </v>
      </c>
      <c r="Y94" s="108" t="str">
        <f t="shared" si="28"/>
        <v/>
      </c>
      <c r="Z94" s="108" t="str">
        <f t="shared" si="29"/>
        <v/>
      </c>
      <c r="AA94" s="108" t="str">
        <f t="shared" si="30"/>
        <v/>
      </c>
      <c r="AB94" s="112" t="str">
        <f t="shared" si="35"/>
        <v/>
      </c>
      <c r="AC94" s="108" t="str">
        <f t="shared" si="31"/>
        <v/>
      </c>
      <c r="AD94" s="108" t="str">
        <f t="shared" si="32"/>
        <v/>
      </c>
      <c r="AE94" s="108"/>
      <c r="AF94" s="108" t="str">
        <f t="shared" si="33"/>
        <v/>
      </c>
      <c r="AG94" s="108" t="s">
        <v>957</v>
      </c>
      <c r="AH94" s="33"/>
      <c r="AI94" s="32" t="str">
        <f t="shared" si="34"/>
        <v>　</v>
      </c>
    </row>
    <row r="95" spans="1:35" ht="22.5" customHeight="1" x14ac:dyDescent="0.15">
      <c r="A95" s="45">
        <v>59</v>
      </c>
      <c r="B95" s="5"/>
      <c r="C95" s="5"/>
      <c r="D95" s="5"/>
      <c r="E95" s="5"/>
      <c r="F95" s="5"/>
      <c r="G95" s="167"/>
      <c r="H95" s="168"/>
      <c r="I95" s="85"/>
      <c r="J95" s="86"/>
      <c r="K95" s="86"/>
      <c r="L95" s="86"/>
      <c r="M95" s="87"/>
      <c r="N95" s="6"/>
      <c r="R95" s="108" t="str">
        <f t="shared" si="24"/>
        <v/>
      </c>
      <c r="S95" s="109" t="str">
        <f t="shared" si="25"/>
        <v/>
      </c>
      <c r="T95" s="110" t="str">
        <f>IF($S95="","",VLOOKUP($S95,'(種目・作業用)'!$A$2:$D$37,2,FALSE))</f>
        <v/>
      </c>
      <c r="U95" s="110" t="str">
        <f>IF($S95="","",VLOOKUP($S95,'(種目・作業用)'!$A$2:$D$37,3,FALSE))</f>
        <v/>
      </c>
      <c r="V95" s="110" t="str">
        <f>IF($S95="","",VLOOKUP($S95,'(種目・作業用)'!$A$2:$D$37,4,FALSE))</f>
        <v/>
      </c>
      <c r="W95" s="111" t="str">
        <f t="shared" si="26"/>
        <v/>
      </c>
      <c r="X95" s="108" t="str">
        <f t="shared" si="27"/>
        <v xml:space="preserve"> </v>
      </c>
      <c r="Y95" s="108" t="str">
        <f t="shared" si="28"/>
        <v/>
      </c>
      <c r="Z95" s="108" t="str">
        <f t="shared" si="29"/>
        <v/>
      </c>
      <c r="AA95" s="108" t="str">
        <f t="shared" si="30"/>
        <v/>
      </c>
      <c r="AB95" s="112" t="str">
        <f t="shared" si="35"/>
        <v/>
      </c>
      <c r="AC95" s="108" t="str">
        <f t="shared" si="31"/>
        <v/>
      </c>
      <c r="AD95" s="108" t="str">
        <f t="shared" si="32"/>
        <v/>
      </c>
      <c r="AE95" s="108"/>
      <c r="AF95" s="108" t="str">
        <f t="shared" si="33"/>
        <v/>
      </c>
      <c r="AG95" s="108" t="s">
        <v>957</v>
      </c>
      <c r="AH95" s="33"/>
      <c r="AI95" s="32" t="str">
        <f t="shared" si="34"/>
        <v>　</v>
      </c>
    </row>
    <row r="96" spans="1:35" ht="22.5" customHeight="1" x14ac:dyDescent="0.15">
      <c r="A96" s="45">
        <v>60</v>
      </c>
      <c r="B96" s="5"/>
      <c r="C96" s="5"/>
      <c r="D96" s="5"/>
      <c r="E96" s="5"/>
      <c r="F96" s="5"/>
      <c r="G96" s="167"/>
      <c r="H96" s="168"/>
      <c r="I96" s="85"/>
      <c r="J96" s="86"/>
      <c r="K96" s="86"/>
      <c r="L96" s="86"/>
      <c r="M96" s="87"/>
      <c r="N96" s="6"/>
      <c r="R96" s="108" t="str">
        <f t="shared" si="24"/>
        <v/>
      </c>
      <c r="S96" s="109" t="str">
        <f t="shared" si="25"/>
        <v/>
      </c>
      <c r="T96" s="110" t="str">
        <f>IF($S96="","",VLOOKUP($S96,'(種目・作業用)'!$A$2:$D$37,2,FALSE))</f>
        <v/>
      </c>
      <c r="U96" s="110" t="str">
        <f>IF($S96="","",VLOOKUP($S96,'(種目・作業用)'!$A$2:$D$37,3,FALSE))</f>
        <v/>
      </c>
      <c r="V96" s="110" t="str">
        <f>IF($S96="","",VLOOKUP($S96,'(種目・作業用)'!$A$2:$D$37,4,FALSE))</f>
        <v/>
      </c>
      <c r="W96" s="111" t="str">
        <f t="shared" si="26"/>
        <v/>
      </c>
      <c r="X96" s="108" t="str">
        <f t="shared" si="27"/>
        <v xml:space="preserve"> </v>
      </c>
      <c r="Y96" s="108" t="str">
        <f t="shared" si="28"/>
        <v/>
      </c>
      <c r="Z96" s="108" t="str">
        <f t="shared" si="29"/>
        <v/>
      </c>
      <c r="AA96" s="108" t="str">
        <f t="shared" si="30"/>
        <v/>
      </c>
      <c r="AB96" s="112" t="str">
        <f t="shared" si="35"/>
        <v/>
      </c>
      <c r="AC96" s="108" t="str">
        <f t="shared" si="31"/>
        <v/>
      </c>
      <c r="AD96" s="108" t="str">
        <f t="shared" si="32"/>
        <v/>
      </c>
      <c r="AE96" s="108"/>
      <c r="AF96" s="108" t="str">
        <f t="shared" si="33"/>
        <v/>
      </c>
      <c r="AG96" s="108" t="s">
        <v>957</v>
      </c>
      <c r="AH96" s="33"/>
      <c r="AI96" s="32" t="str">
        <f t="shared" si="34"/>
        <v>　</v>
      </c>
    </row>
    <row r="97" spans="1:35" ht="22.5" customHeight="1" x14ac:dyDescent="0.15">
      <c r="A97" s="45">
        <v>61</v>
      </c>
      <c r="B97" s="5"/>
      <c r="C97" s="5"/>
      <c r="D97" s="5"/>
      <c r="E97" s="5"/>
      <c r="F97" s="5"/>
      <c r="G97" s="167"/>
      <c r="H97" s="168"/>
      <c r="I97" s="85"/>
      <c r="J97" s="86"/>
      <c r="K97" s="86"/>
      <c r="L97" s="86"/>
      <c r="M97" s="87"/>
      <c r="N97" s="6"/>
      <c r="R97" s="108" t="str">
        <f t="shared" si="24"/>
        <v/>
      </c>
      <c r="S97" s="109" t="str">
        <f t="shared" si="25"/>
        <v/>
      </c>
      <c r="T97" s="110" t="str">
        <f>IF($S97="","",VLOOKUP($S97,'(種目・作業用)'!$A$2:$D$37,2,FALSE))</f>
        <v/>
      </c>
      <c r="U97" s="110" t="str">
        <f>IF($S97="","",VLOOKUP($S97,'(種目・作業用)'!$A$2:$D$37,3,FALSE))</f>
        <v/>
      </c>
      <c r="V97" s="110" t="str">
        <f>IF($S97="","",VLOOKUP($S97,'(種目・作業用)'!$A$2:$D$37,4,FALSE))</f>
        <v/>
      </c>
      <c r="W97" s="111" t="str">
        <f t="shared" si="26"/>
        <v/>
      </c>
      <c r="X97" s="108" t="str">
        <f t="shared" si="27"/>
        <v xml:space="preserve"> </v>
      </c>
      <c r="Y97" s="108" t="str">
        <f t="shared" si="28"/>
        <v/>
      </c>
      <c r="Z97" s="108" t="str">
        <f t="shared" si="29"/>
        <v/>
      </c>
      <c r="AA97" s="108" t="str">
        <f t="shared" si="30"/>
        <v/>
      </c>
      <c r="AB97" s="112" t="str">
        <f t="shared" si="35"/>
        <v/>
      </c>
      <c r="AC97" s="108" t="str">
        <f t="shared" si="31"/>
        <v/>
      </c>
      <c r="AD97" s="108" t="str">
        <f t="shared" si="32"/>
        <v/>
      </c>
      <c r="AE97" s="108"/>
      <c r="AF97" s="108" t="str">
        <f t="shared" si="33"/>
        <v/>
      </c>
      <c r="AG97" s="108" t="s">
        <v>957</v>
      </c>
      <c r="AH97" s="33"/>
      <c r="AI97" s="32" t="str">
        <f t="shared" si="34"/>
        <v>　</v>
      </c>
    </row>
    <row r="98" spans="1:35" ht="22.5" customHeight="1" x14ac:dyDescent="0.15">
      <c r="A98" s="45">
        <v>62</v>
      </c>
      <c r="B98" s="5"/>
      <c r="C98" s="5"/>
      <c r="D98" s="5"/>
      <c r="E98" s="5"/>
      <c r="F98" s="5"/>
      <c r="G98" s="167"/>
      <c r="H98" s="168"/>
      <c r="I98" s="85"/>
      <c r="J98" s="86"/>
      <c r="K98" s="86"/>
      <c r="L98" s="86"/>
      <c r="M98" s="87"/>
      <c r="N98" s="6"/>
      <c r="R98" s="108" t="str">
        <f t="shared" si="24"/>
        <v/>
      </c>
      <c r="S98" s="109" t="str">
        <f t="shared" si="25"/>
        <v/>
      </c>
      <c r="T98" s="110" t="str">
        <f>IF($S98="","",VLOOKUP($S98,'(種目・作業用)'!$A$2:$D$37,2,FALSE))</f>
        <v/>
      </c>
      <c r="U98" s="110" t="str">
        <f>IF($S98="","",VLOOKUP($S98,'(種目・作業用)'!$A$2:$D$37,3,FALSE))</f>
        <v/>
      </c>
      <c r="V98" s="110" t="str">
        <f>IF($S98="","",VLOOKUP($S98,'(種目・作業用)'!$A$2:$D$37,4,FALSE))</f>
        <v/>
      </c>
      <c r="W98" s="111" t="str">
        <f t="shared" si="26"/>
        <v/>
      </c>
      <c r="X98" s="108" t="str">
        <f t="shared" si="27"/>
        <v xml:space="preserve"> </v>
      </c>
      <c r="Y98" s="108" t="str">
        <f t="shared" si="28"/>
        <v/>
      </c>
      <c r="Z98" s="108" t="str">
        <f t="shared" si="29"/>
        <v/>
      </c>
      <c r="AA98" s="108" t="str">
        <f t="shared" si="30"/>
        <v/>
      </c>
      <c r="AB98" s="112" t="str">
        <f t="shared" si="35"/>
        <v/>
      </c>
      <c r="AC98" s="108" t="str">
        <f t="shared" si="31"/>
        <v/>
      </c>
      <c r="AD98" s="108" t="str">
        <f t="shared" si="32"/>
        <v/>
      </c>
      <c r="AE98" s="108"/>
      <c r="AF98" s="108" t="str">
        <f t="shared" si="33"/>
        <v/>
      </c>
      <c r="AG98" s="108" t="s">
        <v>957</v>
      </c>
      <c r="AH98" s="33"/>
      <c r="AI98" s="32" t="str">
        <f t="shared" si="34"/>
        <v>　</v>
      </c>
    </row>
    <row r="99" spans="1:35" ht="22.5" customHeight="1" x14ac:dyDescent="0.15">
      <c r="A99" s="45">
        <v>63</v>
      </c>
      <c r="B99" s="5"/>
      <c r="C99" s="5"/>
      <c r="D99" s="5"/>
      <c r="E99" s="5"/>
      <c r="F99" s="5"/>
      <c r="G99" s="167"/>
      <c r="H99" s="168"/>
      <c r="I99" s="85"/>
      <c r="J99" s="86"/>
      <c r="K99" s="86"/>
      <c r="L99" s="86"/>
      <c r="M99" s="87"/>
      <c r="N99" s="6"/>
      <c r="R99" s="108" t="str">
        <f t="shared" si="24"/>
        <v/>
      </c>
      <c r="S99" s="109" t="str">
        <f t="shared" si="25"/>
        <v/>
      </c>
      <c r="T99" s="110" t="str">
        <f>IF($S99="","",VLOOKUP($S99,'(種目・作業用)'!$A$2:$D$37,2,FALSE))</f>
        <v/>
      </c>
      <c r="U99" s="110" t="str">
        <f>IF($S99="","",VLOOKUP($S99,'(種目・作業用)'!$A$2:$D$37,3,FALSE))</f>
        <v/>
      </c>
      <c r="V99" s="110" t="str">
        <f>IF($S99="","",VLOOKUP($S99,'(種目・作業用)'!$A$2:$D$37,4,FALSE))</f>
        <v/>
      </c>
      <c r="W99" s="111" t="str">
        <f t="shared" si="26"/>
        <v/>
      </c>
      <c r="X99" s="108" t="str">
        <f t="shared" si="27"/>
        <v xml:space="preserve"> </v>
      </c>
      <c r="Y99" s="108" t="str">
        <f t="shared" si="28"/>
        <v/>
      </c>
      <c r="Z99" s="108" t="str">
        <f t="shared" si="29"/>
        <v/>
      </c>
      <c r="AA99" s="108" t="str">
        <f t="shared" si="30"/>
        <v/>
      </c>
      <c r="AB99" s="112" t="str">
        <f t="shared" si="35"/>
        <v/>
      </c>
      <c r="AC99" s="108" t="str">
        <f t="shared" si="31"/>
        <v/>
      </c>
      <c r="AD99" s="108" t="str">
        <f t="shared" si="32"/>
        <v/>
      </c>
      <c r="AE99" s="108"/>
      <c r="AF99" s="108" t="str">
        <f t="shared" si="33"/>
        <v/>
      </c>
      <c r="AG99" s="108" t="s">
        <v>957</v>
      </c>
      <c r="AH99" s="33"/>
      <c r="AI99" s="32" t="str">
        <f t="shared" si="34"/>
        <v>　</v>
      </c>
    </row>
    <row r="100" spans="1:35" ht="22.5" customHeight="1" x14ac:dyDescent="0.15">
      <c r="A100" s="45">
        <v>64</v>
      </c>
      <c r="B100" s="5"/>
      <c r="C100" s="5"/>
      <c r="D100" s="5"/>
      <c r="E100" s="5"/>
      <c r="F100" s="5"/>
      <c r="G100" s="167"/>
      <c r="H100" s="168"/>
      <c r="I100" s="85"/>
      <c r="J100" s="86"/>
      <c r="K100" s="86"/>
      <c r="L100" s="86"/>
      <c r="M100" s="87"/>
      <c r="N100" s="6"/>
      <c r="R100" s="108" t="str">
        <f t="shared" si="24"/>
        <v/>
      </c>
      <c r="S100" s="109" t="str">
        <f t="shared" si="25"/>
        <v/>
      </c>
      <c r="T100" s="110" t="str">
        <f>IF($S100="","",VLOOKUP($S100,'(種目・作業用)'!$A$2:$D$37,2,FALSE))</f>
        <v/>
      </c>
      <c r="U100" s="110" t="str">
        <f>IF($S100="","",VLOOKUP($S100,'(種目・作業用)'!$A$2:$D$37,3,FALSE))</f>
        <v/>
      </c>
      <c r="V100" s="110" t="str">
        <f>IF($S100="","",VLOOKUP($S100,'(種目・作業用)'!$A$2:$D$37,4,FALSE))</f>
        <v/>
      </c>
      <c r="W100" s="111" t="str">
        <f t="shared" si="26"/>
        <v/>
      </c>
      <c r="X100" s="108" t="str">
        <f t="shared" si="27"/>
        <v xml:space="preserve"> </v>
      </c>
      <c r="Y100" s="108" t="str">
        <f t="shared" si="28"/>
        <v/>
      </c>
      <c r="Z100" s="108" t="str">
        <f t="shared" si="29"/>
        <v/>
      </c>
      <c r="AA100" s="108" t="str">
        <f t="shared" si="30"/>
        <v/>
      </c>
      <c r="AB100" s="112" t="str">
        <f t="shared" si="35"/>
        <v/>
      </c>
      <c r="AC100" s="108" t="str">
        <f t="shared" si="31"/>
        <v/>
      </c>
      <c r="AD100" s="108" t="str">
        <f t="shared" si="32"/>
        <v/>
      </c>
      <c r="AE100" s="108"/>
      <c r="AF100" s="108" t="str">
        <f t="shared" si="33"/>
        <v/>
      </c>
      <c r="AG100" s="108" t="s">
        <v>957</v>
      </c>
      <c r="AH100" s="33"/>
      <c r="AI100" s="32" t="str">
        <f t="shared" si="34"/>
        <v>　</v>
      </c>
    </row>
    <row r="101" spans="1:35" ht="22.5" customHeight="1" x14ac:dyDescent="0.15">
      <c r="A101" s="45">
        <v>65</v>
      </c>
      <c r="B101" s="5"/>
      <c r="C101" s="5"/>
      <c r="D101" s="5"/>
      <c r="E101" s="5"/>
      <c r="F101" s="5"/>
      <c r="G101" s="167"/>
      <c r="H101" s="168"/>
      <c r="I101" s="85"/>
      <c r="J101" s="86"/>
      <c r="K101" s="86"/>
      <c r="L101" s="86"/>
      <c r="M101" s="87"/>
      <c r="N101" s="6"/>
      <c r="R101" s="108" t="str">
        <f t="shared" si="24"/>
        <v/>
      </c>
      <c r="S101" s="109" t="str">
        <f t="shared" si="25"/>
        <v/>
      </c>
      <c r="T101" s="110" t="str">
        <f>IF($S101="","",VLOOKUP($S101,'(種目・作業用)'!$A$2:$D$37,2,FALSE))</f>
        <v/>
      </c>
      <c r="U101" s="110" t="str">
        <f>IF($S101="","",VLOOKUP($S101,'(種目・作業用)'!$A$2:$D$37,3,FALSE))</f>
        <v/>
      </c>
      <c r="V101" s="110" t="str">
        <f>IF($S101="","",VLOOKUP($S101,'(種目・作業用)'!$A$2:$D$37,4,FALSE))</f>
        <v/>
      </c>
      <c r="W101" s="111" t="str">
        <f t="shared" si="26"/>
        <v/>
      </c>
      <c r="X101" s="108" t="str">
        <f t="shared" si="27"/>
        <v xml:space="preserve"> </v>
      </c>
      <c r="Y101" s="108" t="str">
        <f t="shared" si="28"/>
        <v/>
      </c>
      <c r="Z101" s="108" t="str">
        <f t="shared" si="29"/>
        <v/>
      </c>
      <c r="AA101" s="108" t="str">
        <f t="shared" si="30"/>
        <v/>
      </c>
      <c r="AB101" s="112" t="str">
        <f t="shared" si="35"/>
        <v/>
      </c>
      <c r="AC101" s="108" t="str">
        <f t="shared" si="31"/>
        <v/>
      </c>
      <c r="AD101" s="108" t="str">
        <f t="shared" si="32"/>
        <v/>
      </c>
      <c r="AE101" s="108"/>
      <c r="AF101" s="108" t="str">
        <f t="shared" si="33"/>
        <v/>
      </c>
      <c r="AG101" s="108" t="s">
        <v>957</v>
      </c>
      <c r="AH101" s="33"/>
      <c r="AI101" s="32" t="str">
        <f t="shared" si="34"/>
        <v>　</v>
      </c>
    </row>
    <row r="102" spans="1:35" ht="22.5" customHeight="1" x14ac:dyDescent="0.15">
      <c r="A102" s="45">
        <v>66</v>
      </c>
      <c r="B102" s="5"/>
      <c r="C102" s="5"/>
      <c r="D102" s="5"/>
      <c r="E102" s="5"/>
      <c r="F102" s="5"/>
      <c r="G102" s="167"/>
      <c r="H102" s="168"/>
      <c r="I102" s="85"/>
      <c r="J102" s="86"/>
      <c r="K102" s="86"/>
      <c r="L102" s="86"/>
      <c r="M102" s="87"/>
      <c r="N102" s="6"/>
      <c r="R102" s="108" t="str">
        <f t="shared" si="24"/>
        <v/>
      </c>
      <c r="S102" s="109" t="str">
        <f t="shared" si="25"/>
        <v/>
      </c>
      <c r="T102" s="110" t="str">
        <f>IF($S102="","",VLOOKUP($S102,'(種目・作業用)'!$A$2:$D$37,2,FALSE))</f>
        <v/>
      </c>
      <c r="U102" s="110" t="str">
        <f>IF($S102="","",VLOOKUP($S102,'(種目・作業用)'!$A$2:$D$37,3,FALSE))</f>
        <v/>
      </c>
      <c r="V102" s="110" t="str">
        <f>IF($S102="","",VLOOKUP($S102,'(種目・作業用)'!$A$2:$D$37,4,FALSE))</f>
        <v/>
      </c>
      <c r="W102" s="111" t="str">
        <f t="shared" si="26"/>
        <v/>
      </c>
      <c r="X102" s="108" t="str">
        <f t="shared" si="27"/>
        <v xml:space="preserve"> </v>
      </c>
      <c r="Y102" s="108" t="str">
        <f t="shared" si="28"/>
        <v/>
      </c>
      <c r="Z102" s="108" t="str">
        <f t="shared" si="29"/>
        <v/>
      </c>
      <c r="AA102" s="108" t="str">
        <f t="shared" si="30"/>
        <v/>
      </c>
      <c r="AB102" s="112" t="str">
        <f t="shared" si="35"/>
        <v/>
      </c>
      <c r="AC102" s="108" t="str">
        <f t="shared" si="31"/>
        <v/>
      </c>
      <c r="AD102" s="108" t="str">
        <f t="shared" si="32"/>
        <v/>
      </c>
      <c r="AE102" s="108"/>
      <c r="AF102" s="108" t="str">
        <f t="shared" si="33"/>
        <v/>
      </c>
      <c r="AG102" s="108" t="s">
        <v>957</v>
      </c>
      <c r="AH102" s="33"/>
      <c r="AI102" s="32" t="str">
        <f t="shared" si="34"/>
        <v>　</v>
      </c>
    </row>
    <row r="103" spans="1:35" ht="22.5" customHeight="1" x14ac:dyDescent="0.15">
      <c r="A103" s="45">
        <v>67</v>
      </c>
      <c r="B103" s="5"/>
      <c r="C103" s="5"/>
      <c r="D103" s="5"/>
      <c r="E103" s="5"/>
      <c r="F103" s="5"/>
      <c r="G103" s="167"/>
      <c r="H103" s="168"/>
      <c r="I103" s="85"/>
      <c r="J103" s="86"/>
      <c r="K103" s="86"/>
      <c r="L103" s="86"/>
      <c r="M103" s="87"/>
      <c r="N103" s="6"/>
      <c r="R103" s="108" t="str">
        <f t="shared" si="24"/>
        <v/>
      </c>
      <c r="S103" s="109" t="str">
        <f t="shared" si="25"/>
        <v/>
      </c>
      <c r="T103" s="110" t="str">
        <f>IF($S103="","",VLOOKUP($S103,'(種目・作業用)'!$A$2:$D$37,2,FALSE))</f>
        <v/>
      </c>
      <c r="U103" s="110" t="str">
        <f>IF($S103="","",VLOOKUP($S103,'(種目・作業用)'!$A$2:$D$37,3,FALSE))</f>
        <v/>
      </c>
      <c r="V103" s="110" t="str">
        <f>IF($S103="","",VLOOKUP($S103,'(種目・作業用)'!$A$2:$D$37,4,FALSE))</f>
        <v/>
      </c>
      <c r="W103" s="111" t="str">
        <f t="shared" si="26"/>
        <v/>
      </c>
      <c r="X103" s="108" t="str">
        <f t="shared" si="27"/>
        <v xml:space="preserve"> </v>
      </c>
      <c r="Y103" s="108" t="str">
        <f t="shared" si="28"/>
        <v/>
      </c>
      <c r="Z103" s="108" t="str">
        <f t="shared" si="29"/>
        <v/>
      </c>
      <c r="AA103" s="108" t="str">
        <f t="shared" si="30"/>
        <v/>
      </c>
      <c r="AB103" s="112" t="str">
        <f t="shared" si="35"/>
        <v/>
      </c>
      <c r="AC103" s="108" t="str">
        <f t="shared" si="31"/>
        <v/>
      </c>
      <c r="AD103" s="108" t="str">
        <f t="shared" si="32"/>
        <v/>
      </c>
      <c r="AE103" s="108"/>
      <c r="AF103" s="108" t="str">
        <f t="shared" si="33"/>
        <v/>
      </c>
      <c r="AG103" s="108" t="s">
        <v>957</v>
      </c>
      <c r="AH103" s="33"/>
      <c r="AI103" s="32" t="str">
        <f t="shared" si="34"/>
        <v>　</v>
      </c>
    </row>
    <row r="104" spans="1:35" ht="22.5" customHeight="1" x14ac:dyDescent="0.15">
      <c r="A104" s="45">
        <v>68</v>
      </c>
      <c r="B104" s="5"/>
      <c r="C104" s="5"/>
      <c r="D104" s="5"/>
      <c r="E104" s="5"/>
      <c r="F104" s="5"/>
      <c r="G104" s="167"/>
      <c r="H104" s="168"/>
      <c r="I104" s="85"/>
      <c r="J104" s="86"/>
      <c r="K104" s="86"/>
      <c r="L104" s="86"/>
      <c r="M104" s="87"/>
      <c r="N104" s="6"/>
      <c r="R104" s="108" t="str">
        <f t="shared" si="24"/>
        <v/>
      </c>
      <c r="S104" s="109" t="str">
        <f t="shared" si="25"/>
        <v/>
      </c>
      <c r="T104" s="110" t="str">
        <f>IF($S104="","",VLOOKUP($S104,'(種目・作業用)'!$A$2:$D$37,2,FALSE))</f>
        <v/>
      </c>
      <c r="U104" s="110" t="str">
        <f>IF($S104="","",VLOOKUP($S104,'(種目・作業用)'!$A$2:$D$37,3,FALSE))</f>
        <v/>
      </c>
      <c r="V104" s="110" t="str">
        <f>IF($S104="","",VLOOKUP($S104,'(種目・作業用)'!$A$2:$D$37,4,FALSE))</f>
        <v/>
      </c>
      <c r="W104" s="111" t="str">
        <f t="shared" si="26"/>
        <v/>
      </c>
      <c r="X104" s="108" t="str">
        <f t="shared" si="27"/>
        <v xml:space="preserve"> </v>
      </c>
      <c r="Y104" s="108" t="str">
        <f t="shared" si="28"/>
        <v/>
      </c>
      <c r="Z104" s="108" t="str">
        <f t="shared" si="29"/>
        <v/>
      </c>
      <c r="AA104" s="108" t="str">
        <f t="shared" si="30"/>
        <v/>
      </c>
      <c r="AB104" s="112" t="str">
        <f t="shared" si="35"/>
        <v/>
      </c>
      <c r="AC104" s="108" t="str">
        <f t="shared" si="31"/>
        <v/>
      </c>
      <c r="AD104" s="108" t="str">
        <f t="shared" si="32"/>
        <v/>
      </c>
      <c r="AE104" s="108"/>
      <c r="AF104" s="108" t="str">
        <f t="shared" si="33"/>
        <v/>
      </c>
      <c r="AG104" s="108" t="s">
        <v>957</v>
      </c>
      <c r="AH104" s="33"/>
      <c r="AI104" s="32" t="str">
        <f t="shared" si="34"/>
        <v>　</v>
      </c>
    </row>
    <row r="105" spans="1:35" ht="22.5" customHeight="1" x14ac:dyDescent="0.15">
      <c r="A105" s="45">
        <v>69</v>
      </c>
      <c r="B105" s="5"/>
      <c r="C105" s="5"/>
      <c r="D105" s="5"/>
      <c r="E105" s="5"/>
      <c r="F105" s="5"/>
      <c r="G105" s="167"/>
      <c r="H105" s="168"/>
      <c r="I105" s="85"/>
      <c r="J105" s="86"/>
      <c r="K105" s="86"/>
      <c r="L105" s="86"/>
      <c r="M105" s="87"/>
      <c r="N105" s="6"/>
      <c r="R105" s="108" t="str">
        <f t="shared" si="24"/>
        <v/>
      </c>
      <c r="S105" s="109" t="str">
        <f t="shared" si="25"/>
        <v/>
      </c>
      <c r="T105" s="110" t="str">
        <f>IF($S105="","",VLOOKUP($S105,'(種目・作業用)'!$A$2:$D$37,2,FALSE))</f>
        <v/>
      </c>
      <c r="U105" s="110" t="str">
        <f>IF($S105="","",VLOOKUP($S105,'(種目・作業用)'!$A$2:$D$37,3,FALSE))</f>
        <v/>
      </c>
      <c r="V105" s="110" t="str">
        <f>IF($S105="","",VLOOKUP($S105,'(種目・作業用)'!$A$2:$D$37,4,FALSE))</f>
        <v/>
      </c>
      <c r="W105" s="111" t="str">
        <f t="shared" si="26"/>
        <v/>
      </c>
      <c r="X105" s="108" t="str">
        <f t="shared" si="27"/>
        <v xml:space="preserve"> </v>
      </c>
      <c r="Y105" s="108" t="str">
        <f t="shared" si="28"/>
        <v/>
      </c>
      <c r="Z105" s="108" t="str">
        <f t="shared" si="29"/>
        <v/>
      </c>
      <c r="AA105" s="108" t="str">
        <f t="shared" si="30"/>
        <v/>
      </c>
      <c r="AB105" s="112" t="str">
        <f t="shared" si="35"/>
        <v/>
      </c>
      <c r="AC105" s="108" t="str">
        <f t="shared" si="31"/>
        <v/>
      </c>
      <c r="AD105" s="108" t="str">
        <f t="shared" si="32"/>
        <v/>
      </c>
      <c r="AE105" s="108"/>
      <c r="AF105" s="108" t="str">
        <f t="shared" si="33"/>
        <v/>
      </c>
      <c r="AG105" s="108" t="s">
        <v>957</v>
      </c>
      <c r="AH105" s="33"/>
      <c r="AI105" s="32" t="str">
        <f t="shared" si="34"/>
        <v>　</v>
      </c>
    </row>
    <row r="106" spans="1:35" ht="22.5" customHeight="1" x14ac:dyDescent="0.15">
      <c r="A106" s="45">
        <v>70</v>
      </c>
      <c r="B106" s="5"/>
      <c r="C106" s="5"/>
      <c r="D106" s="5"/>
      <c r="E106" s="5"/>
      <c r="F106" s="5"/>
      <c r="G106" s="167"/>
      <c r="H106" s="168"/>
      <c r="I106" s="85"/>
      <c r="J106" s="86"/>
      <c r="K106" s="86"/>
      <c r="L106" s="86"/>
      <c r="M106" s="87"/>
      <c r="N106" s="6"/>
      <c r="R106" s="108" t="str">
        <f t="shared" si="24"/>
        <v/>
      </c>
      <c r="S106" s="109" t="str">
        <f t="shared" si="25"/>
        <v/>
      </c>
      <c r="T106" s="110" t="str">
        <f>IF($S106="","",VLOOKUP($S106,'(種目・作業用)'!$A$2:$D$37,2,FALSE))</f>
        <v/>
      </c>
      <c r="U106" s="110" t="str">
        <f>IF($S106="","",VLOOKUP($S106,'(種目・作業用)'!$A$2:$D$37,3,FALSE))</f>
        <v/>
      </c>
      <c r="V106" s="110" t="str">
        <f>IF($S106="","",VLOOKUP($S106,'(種目・作業用)'!$A$2:$D$37,4,FALSE))</f>
        <v/>
      </c>
      <c r="W106" s="111" t="str">
        <f t="shared" si="26"/>
        <v/>
      </c>
      <c r="X106" s="108" t="str">
        <f t="shared" si="27"/>
        <v xml:space="preserve"> </v>
      </c>
      <c r="Y106" s="108" t="str">
        <f t="shared" si="28"/>
        <v/>
      </c>
      <c r="Z106" s="108" t="str">
        <f t="shared" si="29"/>
        <v/>
      </c>
      <c r="AA106" s="108" t="str">
        <f t="shared" si="30"/>
        <v/>
      </c>
      <c r="AB106" s="112" t="str">
        <f t="shared" si="35"/>
        <v/>
      </c>
      <c r="AC106" s="108" t="str">
        <f t="shared" si="31"/>
        <v/>
      </c>
      <c r="AD106" s="108" t="str">
        <f t="shared" si="32"/>
        <v/>
      </c>
      <c r="AE106" s="108"/>
      <c r="AF106" s="108" t="str">
        <f t="shared" si="33"/>
        <v/>
      </c>
      <c r="AG106" s="108" t="s">
        <v>957</v>
      </c>
      <c r="AH106" s="33"/>
      <c r="AI106" s="32" t="str">
        <f t="shared" si="34"/>
        <v>　</v>
      </c>
    </row>
    <row r="107" spans="1:35" ht="22.5" customHeight="1" x14ac:dyDescent="0.15">
      <c r="A107" s="45">
        <v>71</v>
      </c>
      <c r="B107" s="5"/>
      <c r="C107" s="5"/>
      <c r="D107" s="5"/>
      <c r="E107" s="5"/>
      <c r="F107" s="5"/>
      <c r="G107" s="167"/>
      <c r="H107" s="168"/>
      <c r="I107" s="85"/>
      <c r="J107" s="86"/>
      <c r="K107" s="86"/>
      <c r="L107" s="86"/>
      <c r="M107" s="87"/>
      <c r="N107" s="6"/>
      <c r="R107" s="108" t="str">
        <f t="shared" si="24"/>
        <v/>
      </c>
      <c r="S107" s="109" t="str">
        <f t="shared" si="25"/>
        <v/>
      </c>
      <c r="T107" s="110" t="str">
        <f>IF($S107="","",VLOOKUP($S107,'(種目・作業用)'!$A$2:$D$37,2,FALSE))</f>
        <v/>
      </c>
      <c r="U107" s="110" t="str">
        <f>IF($S107="","",VLOOKUP($S107,'(種目・作業用)'!$A$2:$D$37,3,FALSE))</f>
        <v/>
      </c>
      <c r="V107" s="110" t="str">
        <f>IF($S107="","",VLOOKUP($S107,'(種目・作業用)'!$A$2:$D$37,4,FALSE))</f>
        <v/>
      </c>
      <c r="W107" s="111" t="str">
        <f t="shared" si="26"/>
        <v/>
      </c>
      <c r="X107" s="108" t="str">
        <f t="shared" si="27"/>
        <v xml:space="preserve"> </v>
      </c>
      <c r="Y107" s="108" t="str">
        <f t="shared" si="28"/>
        <v/>
      </c>
      <c r="Z107" s="108" t="str">
        <f t="shared" si="29"/>
        <v/>
      </c>
      <c r="AA107" s="108" t="str">
        <f t="shared" si="30"/>
        <v/>
      </c>
      <c r="AB107" s="112" t="str">
        <f t="shared" si="35"/>
        <v/>
      </c>
      <c r="AC107" s="108" t="str">
        <f t="shared" si="31"/>
        <v/>
      </c>
      <c r="AD107" s="108" t="str">
        <f t="shared" si="32"/>
        <v/>
      </c>
      <c r="AE107" s="108"/>
      <c r="AF107" s="108" t="str">
        <f t="shared" si="33"/>
        <v/>
      </c>
      <c r="AG107" s="108" t="s">
        <v>957</v>
      </c>
      <c r="AH107" s="33"/>
      <c r="AI107" s="32" t="str">
        <f t="shared" si="34"/>
        <v>　</v>
      </c>
    </row>
    <row r="108" spans="1:35" ht="22.5" customHeight="1" x14ac:dyDescent="0.15">
      <c r="A108" s="45">
        <v>72</v>
      </c>
      <c r="B108" s="5"/>
      <c r="C108" s="5"/>
      <c r="D108" s="5"/>
      <c r="E108" s="5"/>
      <c r="F108" s="5"/>
      <c r="G108" s="167"/>
      <c r="H108" s="168"/>
      <c r="I108" s="85"/>
      <c r="J108" s="86"/>
      <c r="K108" s="86"/>
      <c r="L108" s="86"/>
      <c r="M108" s="87"/>
      <c r="N108" s="6"/>
      <c r="R108" s="108" t="str">
        <f t="shared" si="24"/>
        <v/>
      </c>
      <c r="S108" s="109" t="str">
        <f t="shared" si="25"/>
        <v/>
      </c>
      <c r="T108" s="110" t="str">
        <f>IF($S108="","",VLOOKUP($S108,'(種目・作業用)'!$A$2:$D$37,2,FALSE))</f>
        <v/>
      </c>
      <c r="U108" s="110" t="str">
        <f>IF($S108="","",VLOOKUP($S108,'(種目・作業用)'!$A$2:$D$37,3,FALSE))</f>
        <v/>
      </c>
      <c r="V108" s="110" t="str">
        <f>IF($S108="","",VLOOKUP($S108,'(種目・作業用)'!$A$2:$D$37,4,FALSE))</f>
        <v/>
      </c>
      <c r="W108" s="111" t="str">
        <f t="shared" si="26"/>
        <v/>
      </c>
      <c r="X108" s="108" t="str">
        <f t="shared" si="27"/>
        <v xml:space="preserve"> </v>
      </c>
      <c r="Y108" s="108" t="str">
        <f t="shared" si="28"/>
        <v/>
      </c>
      <c r="Z108" s="108" t="str">
        <f t="shared" si="29"/>
        <v/>
      </c>
      <c r="AA108" s="108" t="str">
        <f t="shared" si="30"/>
        <v/>
      </c>
      <c r="AB108" s="112" t="str">
        <f t="shared" si="35"/>
        <v/>
      </c>
      <c r="AC108" s="108" t="str">
        <f t="shared" si="31"/>
        <v/>
      </c>
      <c r="AD108" s="108" t="str">
        <f t="shared" si="32"/>
        <v/>
      </c>
      <c r="AE108" s="108"/>
      <c r="AF108" s="108" t="str">
        <f t="shared" si="33"/>
        <v/>
      </c>
      <c r="AG108" s="108" t="s">
        <v>957</v>
      </c>
      <c r="AH108" s="33"/>
      <c r="AI108" s="32" t="str">
        <f t="shared" si="34"/>
        <v>　</v>
      </c>
    </row>
    <row r="109" spans="1:35" ht="22.5" customHeight="1" x14ac:dyDescent="0.15">
      <c r="A109" s="45">
        <v>73</v>
      </c>
      <c r="B109" s="5"/>
      <c r="C109" s="5"/>
      <c r="D109" s="5"/>
      <c r="E109" s="5"/>
      <c r="F109" s="5"/>
      <c r="G109" s="167"/>
      <c r="H109" s="168"/>
      <c r="I109" s="85"/>
      <c r="J109" s="86"/>
      <c r="K109" s="86"/>
      <c r="L109" s="86"/>
      <c r="M109" s="87"/>
      <c r="N109" s="6"/>
      <c r="R109" s="108" t="str">
        <f t="shared" si="24"/>
        <v/>
      </c>
      <c r="S109" s="109" t="str">
        <f t="shared" si="25"/>
        <v/>
      </c>
      <c r="T109" s="110" t="str">
        <f>IF($S109="","",VLOOKUP($S109,'(種目・作業用)'!$A$2:$D$37,2,FALSE))</f>
        <v/>
      </c>
      <c r="U109" s="110" t="str">
        <f>IF($S109="","",VLOOKUP($S109,'(種目・作業用)'!$A$2:$D$37,3,FALSE))</f>
        <v/>
      </c>
      <c r="V109" s="110" t="str">
        <f>IF($S109="","",VLOOKUP($S109,'(種目・作業用)'!$A$2:$D$37,4,FALSE))</f>
        <v/>
      </c>
      <c r="W109" s="111" t="str">
        <f t="shared" si="26"/>
        <v/>
      </c>
      <c r="X109" s="108" t="str">
        <f t="shared" si="27"/>
        <v xml:space="preserve"> </v>
      </c>
      <c r="Y109" s="108" t="str">
        <f t="shared" si="28"/>
        <v/>
      </c>
      <c r="Z109" s="108" t="str">
        <f t="shared" si="29"/>
        <v/>
      </c>
      <c r="AA109" s="108" t="str">
        <f t="shared" si="30"/>
        <v/>
      </c>
      <c r="AB109" s="112" t="str">
        <f t="shared" si="35"/>
        <v/>
      </c>
      <c r="AC109" s="108" t="str">
        <f t="shared" si="31"/>
        <v/>
      </c>
      <c r="AD109" s="108" t="str">
        <f t="shared" si="32"/>
        <v/>
      </c>
      <c r="AE109" s="108"/>
      <c r="AF109" s="108" t="str">
        <f t="shared" si="33"/>
        <v/>
      </c>
      <c r="AG109" s="108" t="s">
        <v>957</v>
      </c>
      <c r="AH109" s="33"/>
      <c r="AI109" s="32" t="str">
        <f t="shared" si="34"/>
        <v>　</v>
      </c>
    </row>
    <row r="110" spans="1:35" ht="22.5" customHeight="1" x14ac:dyDescent="0.15">
      <c r="A110" s="45">
        <v>74</v>
      </c>
      <c r="B110" s="5"/>
      <c r="C110" s="5"/>
      <c r="D110" s="5"/>
      <c r="E110" s="5"/>
      <c r="F110" s="5"/>
      <c r="G110" s="167"/>
      <c r="H110" s="168"/>
      <c r="I110" s="85"/>
      <c r="J110" s="86"/>
      <c r="K110" s="86"/>
      <c r="L110" s="86"/>
      <c r="M110" s="87"/>
      <c r="N110" s="6"/>
      <c r="R110" s="108" t="str">
        <f t="shared" si="24"/>
        <v/>
      </c>
      <c r="S110" s="109" t="str">
        <f t="shared" si="25"/>
        <v/>
      </c>
      <c r="T110" s="110" t="str">
        <f>IF($S110="","",VLOOKUP($S110,'(種目・作業用)'!$A$2:$D$37,2,FALSE))</f>
        <v/>
      </c>
      <c r="U110" s="110" t="str">
        <f>IF($S110="","",VLOOKUP($S110,'(種目・作業用)'!$A$2:$D$37,3,FALSE))</f>
        <v/>
      </c>
      <c r="V110" s="110" t="str">
        <f>IF($S110="","",VLOOKUP($S110,'(種目・作業用)'!$A$2:$D$37,4,FALSE))</f>
        <v/>
      </c>
      <c r="W110" s="111" t="str">
        <f t="shared" si="26"/>
        <v/>
      </c>
      <c r="X110" s="108" t="str">
        <f t="shared" si="27"/>
        <v xml:space="preserve"> </v>
      </c>
      <c r="Y110" s="108" t="str">
        <f t="shared" si="28"/>
        <v/>
      </c>
      <c r="Z110" s="108" t="str">
        <f t="shared" si="29"/>
        <v/>
      </c>
      <c r="AA110" s="108" t="str">
        <f t="shared" si="30"/>
        <v/>
      </c>
      <c r="AB110" s="112" t="str">
        <f t="shared" si="35"/>
        <v/>
      </c>
      <c r="AC110" s="108" t="str">
        <f t="shared" si="31"/>
        <v/>
      </c>
      <c r="AD110" s="108" t="str">
        <f t="shared" si="32"/>
        <v/>
      </c>
      <c r="AE110" s="108"/>
      <c r="AF110" s="108" t="str">
        <f t="shared" si="33"/>
        <v/>
      </c>
      <c r="AG110" s="108" t="s">
        <v>957</v>
      </c>
      <c r="AH110" s="33"/>
      <c r="AI110" s="32" t="str">
        <f t="shared" si="34"/>
        <v>　</v>
      </c>
    </row>
    <row r="111" spans="1:35" ht="22.5" customHeight="1" x14ac:dyDescent="0.15">
      <c r="A111" s="46">
        <v>75</v>
      </c>
      <c r="B111" s="5"/>
      <c r="C111" s="5"/>
      <c r="D111" s="5"/>
      <c r="E111" s="5"/>
      <c r="F111" s="5"/>
      <c r="G111" s="167"/>
      <c r="H111" s="168"/>
      <c r="I111" s="85"/>
      <c r="J111" s="86"/>
      <c r="K111" s="86"/>
      <c r="L111" s="86"/>
      <c r="M111" s="87"/>
      <c r="N111" s="6"/>
      <c r="R111" s="108" t="str">
        <f t="shared" si="24"/>
        <v/>
      </c>
      <c r="S111" s="109" t="str">
        <f t="shared" si="25"/>
        <v/>
      </c>
      <c r="T111" s="110" t="str">
        <f>IF($S111="","",VLOOKUP($S111,'(種目・作業用)'!$A$2:$D$37,2,FALSE))</f>
        <v/>
      </c>
      <c r="U111" s="110" t="str">
        <f>IF($S111="","",VLOOKUP($S111,'(種目・作業用)'!$A$2:$D$37,3,FALSE))</f>
        <v/>
      </c>
      <c r="V111" s="110" t="str">
        <f>IF($S111="","",VLOOKUP($S111,'(種目・作業用)'!$A$2:$D$37,4,FALSE))</f>
        <v/>
      </c>
      <c r="W111" s="111" t="str">
        <f t="shared" si="26"/>
        <v/>
      </c>
      <c r="X111" s="108" t="str">
        <f t="shared" si="27"/>
        <v xml:space="preserve"> </v>
      </c>
      <c r="Y111" s="108" t="str">
        <f t="shared" si="28"/>
        <v/>
      </c>
      <c r="Z111" s="108" t="str">
        <f t="shared" si="29"/>
        <v/>
      </c>
      <c r="AA111" s="108" t="str">
        <f t="shared" si="30"/>
        <v/>
      </c>
      <c r="AB111" s="112" t="str">
        <f t="shared" si="35"/>
        <v/>
      </c>
      <c r="AC111" s="108" t="str">
        <f t="shared" si="31"/>
        <v/>
      </c>
      <c r="AD111" s="108" t="str">
        <f t="shared" si="32"/>
        <v/>
      </c>
      <c r="AE111" s="108"/>
      <c r="AF111" s="108" t="str">
        <f t="shared" si="33"/>
        <v/>
      </c>
      <c r="AG111" s="108" t="s">
        <v>957</v>
      </c>
      <c r="AH111" s="33"/>
      <c r="AI111" s="32" t="str">
        <f t="shared" si="34"/>
        <v>　</v>
      </c>
    </row>
    <row r="112" spans="1:35" ht="22.5" customHeight="1" x14ac:dyDescent="0.15">
      <c r="A112" s="47"/>
      <c r="B112" s="48"/>
      <c r="C112" s="48"/>
      <c r="D112" s="48"/>
      <c r="E112" s="48"/>
      <c r="F112" s="48"/>
      <c r="G112" s="49" t="s">
        <v>1290</v>
      </c>
      <c r="H112" s="173">
        <f>基礎データ!$C$5</f>
        <v>0</v>
      </c>
      <c r="I112" s="173"/>
      <c r="J112" s="173"/>
      <c r="K112" s="173"/>
      <c r="L112" s="173"/>
      <c r="M112" s="173"/>
      <c r="N112" s="52" t="s">
        <v>14</v>
      </c>
      <c r="R112" s="33"/>
      <c r="S112" s="34"/>
      <c r="T112" s="33"/>
      <c r="U112" s="33"/>
      <c r="V112" s="33"/>
      <c r="W112" s="33"/>
      <c r="X112" s="33"/>
      <c r="Y112" s="33"/>
      <c r="Z112" s="33"/>
      <c r="AA112" s="33"/>
      <c r="AB112" s="113"/>
      <c r="AC112" s="33"/>
      <c r="AD112" s="108"/>
      <c r="AE112" s="33"/>
      <c r="AF112" s="33"/>
      <c r="AG112" s="33"/>
      <c r="AH112" s="33"/>
      <c r="AI112" s="32"/>
    </row>
    <row r="113" spans="1:35" ht="7.5" customHeight="1" x14ac:dyDescent="0.15">
      <c r="A113" s="53"/>
      <c r="B113" s="53"/>
      <c r="C113" s="53"/>
      <c r="D113" s="53"/>
      <c r="E113" s="53"/>
      <c r="F113" s="53"/>
      <c r="G113" s="54"/>
      <c r="H113" s="55"/>
      <c r="I113" s="55"/>
      <c r="J113" s="55"/>
      <c r="K113" s="55"/>
      <c r="L113" s="55"/>
      <c r="M113" s="55"/>
      <c r="N113" s="56"/>
      <c r="R113" s="33"/>
      <c r="S113" s="34"/>
      <c r="T113" s="33"/>
      <c r="U113" s="33"/>
      <c r="V113" s="33"/>
      <c r="W113" s="33"/>
      <c r="X113" s="33"/>
      <c r="Y113" s="33"/>
      <c r="Z113" s="33"/>
      <c r="AA113" s="33"/>
      <c r="AB113" s="113"/>
      <c r="AC113" s="33"/>
      <c r="AD113" s="108"/>
      <c r="AE113" s="33"/>
      <c r="AF113" s="33"/>
      <c r="AG113" s="33"/>
      <c r="AH113" s="33"/>
      <c r="AI113" s="32"/>
    </row>
    <row r="114" spans="1:35" ht="22.5" customHeight="1" x14ac:dyDescent="0.15">
      <c r="A114" s="169" t="s">
        <v>1162</v>
      </c>
      <c r="B114" s="169"/>
      <c r="C114" s="169"/>
      <c r="D114" s="169"/>
      <c r="E114" s="169"/>
      <c r="F114" s="169"/>
      <c r="G114" s="169"/>
      <c r="H114" s="169"/>
      <c r="I114" s="169"/>
      <c r="J114" s="169"/>
      <c r="K114" s="169"/>
      <c r="L114" s="169"/>
      <c r="M114" s="169"/>
      <c r="N114" s="169"/>
      <c r="R114" s="33"/>
      <c r="S114" s="34"/>
      <c r="T114" s="33"/>
      <c r="U114" s="33"/>
      <c r="V114" s="33"/>
      <c r="W114" s="33"/>
      <c r="X114" s="33"/>
      <c r="Y114" s="33"/>
      <c r="Z114" s="33"/>
      <c r="AA114" s="33"/>
      <c r="AB114" s="113"/>
      <c r="AC114" s="33"/>
      <c r="AD114" s="108"/>
      <c r="AE114" s="33"/>
      <c r="AF114" s="33"/>
      <c r="AG114" s="33"/>
      <c r="AH114" s="33"/>
      <c r="AI114" s="32"/>
    </row>
    <row r="115" spans="1:35" ht="7.5" customHeight="1" x14ac:dyDescent="0.15">
      <c r="A115" s="30"/>
      <c r="B115" s="30"/>
      <c r="C115" s="30"/>
      <c r="D115" s="30"/>
      <c r="E115" s="30"/>
      <c r="F115" s="30"/>
      <c r="G115" s="30"/>
      <c r="H115" s="30"/>
      <c r="I115" s="30"/>
      <c r="J115" s="30"/>
      <c r="K115" s="30"/>
      <c r="L115" s="30"/>
      <c r="M115" s="30"/>
      <c r="N115" s="30"/>
      <c r="R115" s="33"/>
      <c r="S115" s="34"/>
      <c r="T115" s="33"/>
      <c r="U115" s="33"/>
      <c r="V115" s="33"/>
      <c r="W115" s="33"/>
      <c r="X115" s="33"/>
      <c r="Y115" s="33"/>
      <c r="Z115" s="33"/>
      <c r="AA115" s="33"/>
      <c r="AB115" s="113"/>
      <c r="AC115" s="33"/>
      <c r="AD115" s="108"/>
      <c r="AE115" s="33"/>
      <c r="AF115" s="33"/>
      <c r="AG115" s="33"/>
      <c r="AH115" s="33"/>
      <c r="AI115" s="32"/>
    </row>
    <row r="116" spans="1:35" x14ac:dyDescent="0.15">
      <c r="A116" s="30"/>
      <c r="B116" s="30"/>
      <c r="C116" s="30" t="s">
        <v>15</v>
      </c>
      <c r="D116" s="30"/>
      <c r="E116" s="30"/>
      <c r="F116" s="30"/>
      <c r="G116" s="30"/>
      <c r="H116" s="30"/>
      <c r="I116" s="30"/>
      <c r="J116" s="30"/>
      <c r="K116" s="30"/>
      <c r="L116" s="30"/>
      <c r="M116" s="30"/>
      <c r="N116" s="30"/>
      <c r="R116" s="33"/>
      <c r="S116" s="34"/>
      <c r="T116" s="33"/>
      <c r="U116" s="33"/>
      <c r="V116" s="33"/>
      <c r="W116" s="33"/>
      <c r="X116" s="33"/>
      <c r="Y116" s="33"/>
      <c r="Z116" s="33"/>
      <c r="AA116" s="33"/>
      <c r="AB116" s="113"/>
      <c r="AC116" s="33"/>
      <c r="AD116" s="108"/>
      <c r="AE116" s="33"/>
      <c r="AF116" s="33"/>
      <c r="AG116" s="33"/>
      <c r="AH116" s="33"/>
      <c r="AI116" s="32"/>
    </row>
    <row r="117" spans="1:35" x14ac:dyDescent="0.15">
      <c r="A117" s="30"/>
      <c r="B117" s="30"/>
      <c r="C117" s="30"/>
      <c r="D117" s="30"/>
      <c r="E117" s="30"/>
      <c r="F117" s="30"/>
      <c r="G117" s="30"/>
      <c r="H117" s="30"/>
      <c r="I117" s="30"/>
      <c r="J117" s="30"/>
      <c r="K117" s="30"/>
      <c r="L117" s="30"/>
      <c r="M117" s="30"/>
      <c r="N117" s="30"/>
      <c r="R117" s="33"/>
      <c r="S117" s="34"/>
      <c r="T117" s="33"/>
      <c r="U117" s="33"/>
      <c r="V117" s="33"/>
      <c r="W117" s="33"/>
      <c r="X117" s="33"/>
      <c r="Y117" s="33"/>
      <c r="Z117" s="33"/>
      <c r="AA117" s="33"/>
      <c r="AB117" s="113"/>
      <c r="AC117" s="33"/>
      <c r="AD117" s="108"/>
      <c r="AE117" s="33"/>
      <c r="AF117" s="33"/>
      <c r="AG117" s="33"/>
      <c r="AH117" s="33"/>
      <c r="AI117" s="32"/>
    </row>
    <row r="118" spans="1:35" x14ac:dyDescent="0.15">
      <c r="A118" s="30"/>
      <c r="B118" s="30"/>
      <c r="C118" s="172" t="str">
        <f>$C$38</f>
        <v>平成 30 年 　月　　日</v>
      </c>
      <c r="D118" s="172"/>
      <c r="E118" s="30"/>
      <c r="F118" s="30"/>
      <c r="G118" s="30"/>
      <c r="H118" s="30"/>
      <c r="I118" s="30"/>
      <c r="J118" s="30"/>
      <c r="K118" s="30"/>
      <c r="L118" s="30"/>
      <c r="M118" s="30"/>
      <c r="N118" s="30"/>
      <c r="R118" s="33"/>
      <c r="S118" s="34"/>
      <c r="T118" s="33"/>
      <c r="U118" s="33"/>
      <c r="V118" s="33"/>
      <c r="W118" s="33"/>
      <c r="X118" s="33"/>
      <c r="Y118" s="33"/>
      <c r="Z118" s="33"/>
      <c r="AA118" s="33"/>
      <c r="AB118" s="113"/>
      <c r="AC118" s="33"/>
      <c r="AD118" s="108"/>
      <c r="AE118" s="33"/>
      <c r="AF118" s="33"/>
      <c r="AG118" s="33"/>
      <c r="AH118" s="33"/>
      <c r="AI118" s="32"/>
    </row>
    <row r="119" spans="1:35" ht="22.5" customHeight="1" x14ac:dyDescent="0.15">
      <c r="A119" s="30"/>
      <c r="B119" s="30"/>
      <c r="C119" s="30"/>
      <c r="D119" s="30"/>
      <c r="E119" s="169">
        <f>基礎データ!$C$2</f>
        <v>0</v>
      </c>
      <c r="F119" s="169"/>
      <c r="G119" s="169"/>
      <c r="H119" s="169"/>
      <c r="I119" s="169"/>
      <c r="J119" s="169"/>
      <c r="K119" s="169"/>
      <c r="L119" s="169"/>
      <c r="M119" s="169"/>
      <c r="N119" s="30"/>
      <c r="R119" s="33"/>
      <c r="S119" s="34"/>
      <c r="T119" s="33"/>
      <c r="U119" s="33"/>
      <c r="V119" s="33"/>
      <c r="W119" s="33"/>
      <c r="X119" s="33"/>
      <c r="Y119" s="33"/>
      <c r="Z119" s="33"/>
      <c r="AA119" s="33"/>
      <c r="AB119" s="113"/>
      <c r="AC119" s="33"/>
      <c r="AD119" s="108"/>
      <c r="AE119" s="33"/>
      <c r="AF119" s="33"/>
      <c r="AG119" s="33"/>
      <c r="AH119" s="33"/>
      <c r="AI119" s="32"/>
    </row>
    <row r="120" spans="1:35" ht="22.5" customHeight="1" x14ac:dyDescent="0.15">
      <c r="A120" s="30"/>
      <c r="B120" s="30"/>
      <c r="C120" s="30"/>
      <c r="D120" s="30"/>
      <c r="E120" s="30"/>
      <c r="F120" s="30"/>
      <c r="G120" s="50" t="s">
        <v>17</v>
      </c>
      <c r="H120" s="169">
        <f>基礎データ!$C$4</f>
        <v>0</v>
      </c>
      <c r="I120" s="169"/>
      <c r="J120" s="169"/>
      <c r="K120" s="169"/>
      <c r="L120" s="169"/>
      <c r="M120" s="51" t="s">
        <v>14</v>
      </c>
      <c r="N120" s="30"/>
      <c r="R120" s="33"/>
      <c r="S120" s="34"/>
      <c r="T120" s="33"/>
      <c r="U120" s="33"/>
      <c r="V120" s="33"/>
      <c r="W120" s="33"/>
      <c r="X120" s="33"/>
      <c r="Y120" s="33"/>
      <c r="Z120" s="33"/>
      <c r="AA120" s="33"/>
      <c r="AB120" s="113"/>
      <c r="AC120" s="33"/>
      <c r="AD120" s="108"/>
      <c r="AE120" s="33"/>
      <c r="AF120" s="33"/>
      <c r="AG120" s="33"/>
      <c r="AH120" s="33"/>
      <c r="AI120" s="32"/>
    </row>
    <row r="121" spans="1:35" ht="32.25" customHeight="1" x14ac:dyDescent="0.15">
      <c r="A121" s="166" t="str">
        <f>A1</f>
        <v>第５５回山形県通信陸上競技大会　参加申込書（個人種目）</v>
      </c>
      <c r="B121" s="166"/>
      <c r="C121" s="166"/>
      <c r="D121" s="166"/>
      <c r="E121" s="166"/>
      <c r="F121" s="166"/>
      <c r="G121" s="166"/>
      <c r="H121" s="166"/>
      <c r="I121" s="166"/>
      <c r="J121" s="166"/>
      <c r="K121" s="166"/>
      <c r="L121" s="166"/>
      <c r="M121" s="166"/>
      <c r="N121" s="166"/>
      <c r="R121" s="33"/>
      <c r="S121" s="34"/>
      <c r="T121" s="33"/>
      <c r="U121" s="33"/>
      <c r="V121" s="33"/>
      <c r="W121" s="33"/>
      <c r="X121" s="33"/>
      <c r="Y121" s="33"/>
      <c r="Z121" s="33"/>
      <c r="AA121" s="33"/>
      <c r="AB121" s="113"/>
      <c r="AC121" s="33"/>
      <c r="AD121" s="108"/>
      <c r="AE121" s="33"/>
      <c r="AF121" s="33"/>
      <c r="AG121" s="33"/>
      <c r="AH121" s="33"/>
      <c r="AI121" s="32"/>
    </row>
    <row r="122" spans="1:35" ht="7.5" customHeight="1" x14ac:dyDescent="0.15">
      <c r="A122" s="30"/>
      <c r="B122" s="30"/>
      <c r="C122" s="30"/>
      <c r="D122" s="30"/>
      <c r="E122" s="30"/>
      <c r="F122" s="30"/>
      <c r="G122" s="30"/>
      <c r="H122" s="30"/>
      <c r="I122" s="30"/>
      <c r="J122" s="30"/>
      <c r="K122" s="30"/>
      <c r="L122" s="30"/>
      <c r="M122" s="30"/>
      <c r="N122" s="30"/>
      <c r="R122" s="33"/>
      <c r="S122" s="34"/>
      <c r="T122" s="33"/>
      <c r="U122" s="33"/>
      <c r="V122" s="33"/>
      <c r="W122" s="33"/>
      <c r="X122" s="33"/>
      <c r="Y122" s="33"/>
      <c r="Z122" s="33"/>
      <c r="AA122" s="33"/>
      <c r="AB122" s="113"/>
      <c r="AC122" s="33"/>
      <c r="AD122" s="108"/>
      <c r="AE122" s="33"/>
      <c r="AF122" s="33"/>
      <c r="AG122" s="33"/>
      <c r="AH122" s="33"/>
      <c r="AI122" s="32"/>
    </row>
    <row r="123" spans="1:35" ht="22.5" customHeight="1" x14ac:dyDescent="0.15">
      <c r="A123" s="191" t="s">
        <v>0</v>
      </c>
      <c r="B123" s="186"/>
      <c r="C123" s="181">
        <f>基礎データ!$C$2</f>
        <v>0</v>
      </c>
      <c r="D123" s="182"/>
      <c r="E123" s="182"/>
      <c r="F123" s="182"/>
      <c r="G123" s="183"/>
      <c r="H123" s="186" t="s">
        <v>12</v>
      </c>
      <c r="I123" s="186"/>
      <c r="J123" s="204">
        <f>基礎データ!$C$6</f>
        <v>0</v>
      </c>
      <c r="K123" s="205"/>
      <c r="L123" s="205"/>
      <c r="M123" s="205"/>
      <c r="N123" s="206"/>
      <c r="P123" s="32" t="s">
        <v>1447</v>
      </c>
      <c r="Q123" s="32">
        <f>COUNTIF(F127:F151,P123)</f>
        <v>0</v>
      </c>
      <c r="R123" s="33"/>
      <c r="S123" s="34"/>
      <c r="T123" s="33"/>
      <c r="U123" s="33"/>
      <c r="V123" s="33"/>
      <c r="W123" s="33"/>
      <c r="X123" s="33"/>
      <c r="Y123" s="33"/>
      <c r="Z123" s="33"/>
      <c r="AA123" s="33"/>
      <c r="AB123" s="113"/>
      <c r="AC123" s="33"/>
      <c r="AD123" s="108"/>
      <c r="AE123" s="33"/>
      <c r="AF123" s="33"/>
      <c r="AG123" s="33"/>
      <c r="AH123" s="33"/>
      <c r="AI123" s="32"/>
    </row>
    <row r="124" spans="1:35" ht="22.5" customHeight="1" x14ac:dyDescent="0.15">
      <c r="A124" s="170" t="s">
        <v>13</v>
      </c>
      <c r="B124" s="171"/>
      <c r="C124" s="187">
        <f>基礎データ!$C$8</f>
        <v>0</v>
      </c>
      <c r="D124" s="188"/>
      <c r="E124" s="188"/>
      <c r="F124" s="188"/>
      <c r="G124" s="189"/>
      <c r="H124" s="190" t="s">
        <v>16</v>
      </c>
      <c r="I124" s="190"/>
      <c r="J124" s="178">
        <f>基礎データ!$C$7</f>
        <v>0</v>
      </c>
      <c r="K124" s="179"/>
      <c r="L124" s="179"/>
      <c r="M124" s="179"/>
      <c r="N124" s="180"/>
      <c r="P124" s="32" t="s">
        <v>1448</v>
      </c>
      <c r="Q124" s="32">
        <f>COUNTIF(F127:F151,P124)</f>
        <v>0</v>
      </c>
      <c r="R124" s="33"/>
      <c r="S124" s="34"/>
      <c r="T124" s="33"/>
      <c r="U124" s="33"/>
      <c r="V124" s="33"/>
      <c r="W124" s="33"/>
      <c r="X124" s="33"/>
      <c r="Y124" s="33"/>
      <c r="Z124" s="33"/>
      <c r="AA124" s="33"/>
      <c r="AB124" s="113"/>
      <c r="AC124" s="33"/>
      <c r="AD124" s="108"/>
      <c r="AE124" s="33"/>
      <c r="AF124" s="33"/>
      <c r="AG124" s="33"/>
      <c r="AH124" s="33"/>
      <c r="AI124" s="32"/>
    </row>
    <row r="125" spans="1:35" ht="17.25" customHeight="1" x14ac:dyDescent="0.15">
      <c r="A125" s="174"/>
      <c r="B125" s="184" t="s">
        <v>1</v>
      </c>
      <c r="C125" s="184" t="s">
        <v>2</v>
      </c>
      <c r="D125" s="184"/>
      <c r="E125" s="184" t="s">
        <v>3</v>
      </c>
      <c r="F125" s="184" t="s">
        <v>4</v>
      </c>
      <c r="G125" s="200" t="s">
        <v>857</v>
      </c>
      <c r="H125" s="201"/>
      <c r="I125" s="184" t="s">
        <v>9</v>
      </c>
      <c r="J125" s="184"/>
      <c r="K125" s="184"/>
      <c r="L125" s="184"/>
      <c r="M125" s="184"/>
      <c r="N125" s="176" t="s">
        <v>6</v>
      </c>
      <c r="R125" s="33"/>
      <c r="S125" s="34"/>
      <c r="T125" s="33"/>
      <c r="U125" s="33"/>
      <c r="V125" s="33"/>
      <c r="W125" s="33"/>
      <c r="X125" s="33"/>
      <c r="Y125" s="33"/>
      <c r="Z125" s="33"/>
      <c r="AA125" s="33"/>
      <c r="AB125" s="113"/>
      <c r="AC125" s="33"/>
      <c r="AD125" s="108"/>
      <c r="AE125" s="33"/>
      <c r="AF125" s="33"/>
      <c r="AG125" s="33"/>
      <c r="AH125" s="33"/>
      <c r="AI125" s="32"/>
    </row>
    <row r="126" spans="1:35" ht="17.25" customHeight="1" thickBot="1" x14ac:dyDescent="0.2">
      <c r="A126" s="175"/>
      <c r="B126" s="185"/>
      <c r="C126" s="43" t="s">
        <v>11</v>
      </c>
      <c r="D126" s="43" t="s">
        <v>10</v>
      </c>
      <c r="E126" s="185"/>
      <c r="F126" s="185"/>
      <c r="G126" s="202"/>
      <c r="H126" s="203"/>
      <c r="I126" s="185"/>
      <c r="J126" s="185"/>
      <c r="K126" s="185"/>
      <c r="L126" s="185"/>
      <c r="M126" s="185"/>
      <c r="N126" s="177"/>
      <c r="R126" s="33"/>
      <c r="S126" s="34"/>
      <c r="T126" s="33"/>
      <c r="U126" s="33"/>
      <c r="V126" s="33"/>
      <c r="W126" s="33"/>
      <c r="X126" s="33"/>
      <c r="Y126" s="33"/>
      <c r="Z126" s="33"/>
      <c r="AA126" s="33"/>
      <c r="AB126" s="113"/>
      <c r="AC126" s="33"/>
      <c r="AD126" s="108"/>
      <c r="AE126" s="33"/>
      <c r="AF126" s="33"/>
      <c r="AG126" s="33"/>
      <c r="AH126" s="33"/>
      <c r="AI126" s="32"/>
    </row>
    <row r="127" spans="1:35" ht="22.5" customHeight="1" thickTop="1" x14ac:dyDescent="0.15">
      <c r="A127" s="44">
        <v>76</v>
      </c>
      <c r="B127" s="5"/>
      <c r="C127" s="5"/>
      <c r="D127" s="5"/>
      <c r="E127" s="5"/>
      <c r="F127" s="5"/>
      <c r="G127" s="167"/>
      <c r="H127" s="168"/>
      <c r="I127" s="85"/>
      <c r="J127" s="86"/>
      <c r="K127" s="86"/>
      <c r="L127" s="86"/>
      <c r="M127" s="87"/>
      <c r="N127" s="6"/>
      <c r="R127" s="108" t="str">
        <f t="shared" ref="R127:R151" si="36">IF(ISBLANK(B127),"",VLOOKUP(CONCATENATE($AB$4,F127),$R$202:$S$211,2,FALSE)+B127*100)</f>
        <v/>
      </c>
      <c r="S127" s="109" t="str">
        <f t="shared" ref="S127:S151" si="37">IF(ISBLANK(G127),"",G127)</f>
        <v/>
      </c>
      <c r="T127" s="110" t="str">
        <f>IF($S127="","",VLOOKUP($S127,'(種目・作業用)'!$A$2:$D$37,2,FALSE))</f>
        <v/>
      </c>
      <c r="U127" s="110" t="str">
        <f>IF($S127="","",VLOOKUP($S127,'(種目・作業用)'!$A$2:$D$37,3,FALSE))</f>
        <v/>
      </c>
      <c r="V127" s="110" t="str">
        <f>IF($S127="","",VLOOKUP($S127,'(種目・作業用)'!$A$2:$D$37,4,FALSE))</f>
        <v/>
      </c>
      <c r="W127" s="111" t="str">
        <f t="shared" ref="W127:W151" si="38">IF(ISNUMBER(R127),IF(LEN(I127)=2,CONCATENATE("0",I127,K127,M127),IF(LEN(I127)=1,CONCATENATE("00",I127,K127,M127),CONCATENATE("000",K127,M127))),"")</f>
        <v/>
      </c>
      <c r="X127" s="108" t="str">
        <f t="shared" ref="X127:X151" si="39">IF(W127="000",V127,CONCATENATE(V127," ",W127))</f>
        <v xml:space="preserve"> </v>
      </c>
      <c r="Y127" s="108" t="str">
        <f t="shared" ref="Y127:Y151" si="40">IF(ISBLANK(B127),"",B127)</f>
        <v/>
      </c>
      <c r="Z127" s="108" t="str">
        <f t="shared" ref="Z127:Z151" si="41">IF(ISNUMBER(Y127),IF(ISBLANK(E127),AI127,CONCATENATE(AI127,"(",E127,")")),"")</f>
        <v/>
      </c>
      <c r="AA127" s="108" t="str">
        <f t="shared" ref="AA127:AA151" si="42">IF(ISNUMBER(Y127),D127,"")</f>
        <v/>
      </c>
      <c r="AB127" s="112" t="str">
        <f>IF(ISNUMBER(Y127),VLOOKUP(AG127,$AG$201:$AH$248,2,FALSE),"")</f>
        <v/>
      </c>
      <c r="AC127" s="108" t="str">
        <f t="shared" ref="AC127:AC151" si="43">IF(ISNUMBER(Y127),$AC$4,"")</f>
        <v/>
      </c>
      <c r="AD127" s="108" t="str">
        <f t="shared" si="32"/>
        <v/>
      </c>
      <c r="AE127" s="108"/>
      <c r="AF127" s="108" t="str">
        <f t="shared" ref="AF127:AF151" si="44">IF(ISNUMBER(Y127),$AA$4,"")</f>
        <v/>
      </c>
      <c r="AG127" s="108" t="s">
        <v>957</v>
      </c>
      <c r="AH127" s="33"/>
      <c r="AI127" s="32" t="str">
        <f t="shared" ref="AI127:AI151" si="45">IF(LEN(C127)&gt;6,SUBSTITUTE(C127,"　",""),IF(LEN(C127)=6,C127,IF(LEN(C127)=5,CONCATENATE(C127,"　"),IF(LEN(C127)=4,CONCATENATE(SUBSTITUTE(C127,"　","　　"),"　"),CONCATENATE(SUBSTITUTE(C127,"　","　　　"),"　")))))</f>
        <v>　</v>
      </c>
    </row>
    <row r="128" spans="1:35" ht="22.5" customHeight="1" x14ac:dyDescent="0.15">
      <c r="A128" s="45">
        <v>77</v>
      </c>
      <c r="B128" s="5"/>
      <c r="C128" s="5"/>
      <c r="D128" s="5"/>
      <c r="E128" s="5"/>
      <c r="F128" s="5"/>
      <c r="G128" s="167"/>
      <c r="H128" s="168"/>
      <c r="I128" s="85"/>
      <c r="J128" s="86"/>
      <c r="K128" s="86"/>
      <c r="L128" s="86"/>
      <c r="M128" s="87"/>
      <c r="N128" s="6"/>
      <c r="R128" s="108" t="str">
        <f t="shared" si="36"/>
        <v/>
      </c>
      <c r="S128" s="109" t="str">
        <f t="shared" si="37"/>
        <v/>
      </c>
      <c r="T128" s="110" t="str">
        <f>IF($S128="","",VLOOKUP($S128,'(種目・作業用)'!$A$2:$D$37,2,FALSE))</f>
        <v/>
      </c>
      <c r="U128" s="110" t="str">
        <f>IF($S128="","",VLOOKUP($S128,'(種目・作業用)'!$A$2:$D$37,3,FALSE))</f>
        <v/>
      </c>
      <c r="V128" s="110" t="str">
        <f>IF($S128="","",VLOOKUP($S128,'(種目・作業用)'!$A$2:$D$37,4,FALSE))</f>
        <v/>
      </c>
      <c r="W128" s="111" t="str">
        <f t="shared" si="38"/>
        <v/>
      </c>
      <c r="X128" s="108" t="str">
        <f t="shared" si="39"/>
        <v xml:space="preserve"> </v>
      </c>
      <c r="Y128" s="108" t="str">
        <f t="shared" si="40"/>
        <v/>
      </c>
      <c r="Z128" s="108" t="str">
        <f t="shared" si="41"/>
        <v/>
      </c>
      <c r="AA128" s="108" t="str">
        <f t="shared" si="42"/>
        <v/>
      </c>
      <c r="AB128" s="112" t="str">
        <f t="shared" ref="AB128:AB151" si="46">IF(ISNUMBER(Y128),VLOOKUP(AG128,$AG$201:$AH$248,2,FALSE),"")</f>
        <v/>
      </c>
      <c r="AC128" s="108" t="str">
        <f t="shared" si="43"/>
        <v/>
      </c>
      <c r="AD128" s="108" t="str">
        <f t="shared" si="32"/>
        <v/>
      </c>
      <c r="AE128" s="108"/>
      <c r="AF128" s="108" t="str">
        <f t="shared" si="44"/>
        <v/>
      </c>
      <c r="AG128" s="108" t="s">
        <v>957</v>
      </c>
      <c r="AH128" s="33"/>
      <c r="AI128" s="32" t="str">
        <f t="shared" si="45"/>
        <v>　</v>
      </c>
    </row>
    <row r="129" spans="1:35" ht="22.5" customHeight="1" x14ac:dyDescent="0.15">
      <c r="A129" s="45">
        <v>78</v>
      </c>
      <c r="B129" s="5"/>
      <c r="C129" s="5"/>
      <c r="D129" s="5"/>
      <c r="E129" s="5"/>
      <c r="F129" s="5"/>
      <c r="G129" s="167"/>
      <c r="H129" s="168"/>
      <c r="I129" s="85"/>
      <c r="J129" s="86"/>
      <c r="K129" s="86"/>
      <c r="L129" s="86"/>
      <c r="M129" s="87"/>
      <c r="N129" s="6"/>
      <c r="R129" s="108" t="str">
        <f t="shared" si="36"/>
        <v/>
      </c>
      <c r="S129" s="109" t="str">
        <f t="shared" si="37"/>
        <v/>
      </c>
      <c r="T129" s="110" t="str">
        <f>IF($S129="","",VLOOKUP($S129,'(種目・作業用)'!$A$2:$D$37,2,FALSE))</f>
        <v/>
      </c>
      <c r="U129" s="110" t="str">
        <f>IF($S129="","",VLOOKUP($S129,'(種目・作業用)'!$A$2:$D$37,3,FALSE))</f>
        <v/>
      </c>
      <c r="V129" s="110" t="str">
        <f>IF($S129="","",VLOOKUP($S129,'(種目・作業用)'!$A$2:$D$37,4,FALSE))</f>
        <v/>
      </c>
      <c r="W129" s="111" t="str">
        <f t="shared" si="38"/>
        <v/>
      </c>
      <c r="X129" s="108" t="str">
        <f t="shared" si="39"/>
        <v xml:space="preserve"> </v>
      </c>
      <c r="Y129" s="108" t="str">
        <f t="shared" si="40"/>
        <v/>
      </c>
      <c r="Z129" s="108" t="str">
        <f t="shared" si="41"/>
        <v/>
      </c>
      <c r="AA129" s="108" t="str">
        <f t="shared" si="42"/>
        <v/>
      </c>
      <c r="AB129" s="112" t="str">
        <f t="shared" si="46"/>
        <v/>
      </c>
      <c r="AC129" s="108" t="str">
        <f t="shared" si="43"/>
        <v/>
      </c>
      <c r="AD129" s="108" t="str">
        <f t="shared" si="32"/>
        <v/>
      </c>
      <c r="AE129" s="108"/>
      <c r="AF129" s="108" t="str">
        <f t="shared" si="44"/>
        <v/>
      </c>
      <c r="AG129" s="108" t="s">
        <v>957</v>
      </c>
      <c r="AH129" s="33"/>
      <c r="AI129" s="32" t="str">
        <f t="shared" si="45"/>
        <v>　</v>
      </c>
    </row>
    <row r="130" spans="1:35" ht="22.5" customHeight="1" x14ac:dyDescent="0.15">
      <c r="A130" s="45">
        <v>79</v>
      </c>
      <c r="B130" s="5"/>
      <c r="C130" s="5"/>
      <c r="D130" s="5"/>
      <c r="E130" s="5"/>
      <c r="F130" s="5"/>
      <c r="G130" s="167"/>
      <c r="H130" s="168"/>
      <c r="I130" s="85"/>
      <c r="J130" s="86"/>
      <c r="K130" s="86"/>
      <c r="L130" s="86"/>
      <c r="M130" s="87"/>
      <c r="N130" s="6"/>
      <c r="R130" s="108" t="str">
        <f t="shared" si="36"/>
        <v/>
      </c>
      <c r="S130" s="109" t="str">
        <f t="shared" si="37"/>
        <v/>
      </c>
      <c r="T130" s="110" t="str">
        <f>IF($S130="","",VLOOKUP($S130,'(種目・作業用)'!$A$2:$D$37,2,FALSE))</f>
        <v/>
      </c>
      <c r="U130" s="110" t="str">
        <f>IF($S130="","",VLOOKUP($S130,'(種目・作業用)'!$A$2:$D$37,3,FALSE))</f>
        <v/>
      </c>
      <c r="V130" s="110" t="str">
        <f>IF($S130="","",VLOOKUP($S130,'(種目・作業用)'!$A$2:$D$37,4,FALSE))</f>
        <v/>
      </c>
      <c r="W130" s="111" t="str">
        <f t="shared" si="38"/>
        <v/>
      </c>
      <c r="X130" s="108" t="str">
        <f t="shared" si="39"/>
        <v xml:space="preserve"> </v>
      </c>
      <c r="Y130" s="108" t="str">
        <f t="shared" si="40"/>
        <v/>
      </c>
      <c r="Z130" s="108" t="str">
        <f t="shared" si="41"/>
        <v/>
      </c>
      <c r="AA130" s="108" t="str">
        <f t="shared" si="42"/>
        <v/>
      </c>
      <c r="AB130" s="112" t="str">
        <f t="shared" si="46"/>
        <v/>
      </c>
      <c r="AC130" s="108" t="str">
        <f t="shared" si="43"/>
        <v/>
      </c>
      <c r="AD130" s="108" t="str">
        <f t="shared" si="32"/>
        <v/>
      </c>
      <c r="AE130" s="108"/>
      <c r="AF130" s="108" t="str">
        <f t="shared" si="44"/>
        <v/>
      </c>
      <c r="AG130" s="108" t="s">
        <v>957</v>
      </c>
      <c r="AH130" s="33"/>
      <c r="AI130" s="32" t="str">
        <f t="shared" si="45"/>
        <v>　</v>
      </c>
    </row>
    <row r="131" spans="1:35" ht="22.5" customHeight="1" x14ac:dyDescent="0.15">
      <c r="A131" s="45">
        <v>80</v>
      </c>
      <c r="B131" s="5"/>
      <c r="C131" s="5"/>
      <c r="D131" s="5"/>
      <c r="E131" s="5"/>
      <c r="F131" s="5"/>
      <c r="G131" s="167"/>
      <c r="H131" s="168"/>
      <c r="I131" s="85"/>
      <c r="J131" s="86"/>
      <c r="K131" s="86"/>
      <c r="L131" s="86"/>
      <c r="M131" s="87"/>
      <c r="N131" s="6"/>
      <c r="R131" s="108" t="str">
        <f t="shared" si="36"/>
        <v/>
      </c>
      <c r="S131" s="109" t="str">
        <f t="shared" si="37"/>
        <v/>
      </c>
      <c r="T131" s="110" t="str">
        <f>IF($S131="","",VLOOKUP($S131,'(種目・作業用)'!$A$2:$D$37,2,FALSE))</f>
        <v/>
      </c>
      <c r="U131" s="110" t="str">
        <f>IF($S131="","",VLOOKUP($S131,'(種目・作業用)'!$A$2:$D$37,3,FALSE))</f>
        <v/>
      </c>
      <c r="V131" s="110" t="str">
        <f>IF($S131="","",VLOOKUP($S131,'(種目・作業用)'!$A$2:$D$37,4,FALSE))</f>
        <v/>
      </c>
      <c r="W131" s="111" t="str">
        <f t="shared" si="38"/>
        <v/>
      </c>
      <c r="X131" s="108" t="str">
        <f t="shared" si="39"/>
        <v xml:space="preserve"> </v>
      </c>
      <c r="Y131" s="108" t="str">
        <f t="shared" si="40"/>
        <v/>
      </c>
      <c r="Z131" s="108" t="str">
        <f t="shared" si="41"/>
        <v/>
      </c>
      <c r="AA131" s="108" t="str">
        <f t="shared" si="42"/>
        <v/>
      </c>
      <c r="AB131" s="112" t="str">
        <f t="shared" si="46"/>
        <v/>
      </c>
      <c r="AC131" s="108" t="str">
        <f t="shared" si="43"/>
        <v/>
      </c>
      <c r="AD131" s="108" t="str">
        <f t="shared" si="32"/>
        <v/>
      </c>
      <c r="AE131" s="108"/>
      <c r="AF131" s="108" t="str">
        <f t="shared" si="44"/>
        <v/>
      </c>
      <c r="AG131" s="108" t="s">
        <v>957</v>
      </c>
      <c r="AH131" s="33"/>
      <c r="AI131" s="32" t="str">
        <f t="shared" si="45"/>
        <v>　</v>
      </c>
    </row>
    <row r="132" spans="1:35" ht="22.5" customHeight="1" x14ac:dyDescent="0.15">
      <c r="A132" s="45">
        <v>81</v>
      </c>
      <c r="B132" s="5"/>
      <c r="C132" s="5"/>
      <c r="D132" s="5"/>
      <c r="E132" s="5"/>
      <c r="F132" s="5"/>
      <c r="G132" s="167"/>
      <c r="H132" s="168"/>
      <c r="I132" s="85"/>
      <c r="J132" s="86"/>
      <c r="K132" s="86"/>
      <c r="L132" s="86"/>
      <c r="M132" s="87"/>
      <c r="N132" s="6"/>
      <c r="R132" s="108" t="str">
        <f t="shared" si="36"/>
        <v/>
      </c>
      <c r="S132" s="109" t="str">
        <f t="shared" si="37"/>
        <v/>
      </c>
      <c r="T132" s="110" t="str">
        <f>IF($S132="","",VLOOKUP($S132,'(種目・作業用)'!$A$2:$D$37,2,FALSE))</f>
        <v/>
      </c>
      <c r="U132" s="110" t="str">
        <f>IF($S132="","",VLOOKUP($S132,'(種目・作業用)'!$A$2:$D$37,3,FALSE))</f>
        <v/>
      </c>
      <c r="V132" s="110" t="str">
        <f>IF($S132="","",VLOOKUP($S132,'(種目・作業用)'!$A$2:$D$37,4,FALSE))</f>
        <v/>
      </c>
      <c r="W132" s="111" t="str">
        <f t="shared" si="38"/>
        <v/>
      </c>
      <c r="X132" s="108" t="str">
        <f t="shared" si="39"/>
        <v xml:space="preserve"> </v>
      </c>
      <c r="Y132" s="108" t="str">
        <f t="shared" si="40"/>
        <v/>
      </c>
      <c r="Z132" s="108" t="str">
        <f t="shared" si="41"/>
        <v/>
      </c>
      <c r="AA132" s="108" t="str">
        <f t="shared" si="42"/>
        <v/>
      </c>
      <c r="AB132" s="112" t="str">
        <f t="shared" si="46"/>
        <v/>
      </c>
      <c r="AC132" s="108" t="str">
        <f t="shared" si="43"/>
        <v/>
      </c>
      <c r="AD132" s="108" t="str">
        <f t="shared" si="32"/>
        <v/>
      </c>
      <c r="AE132" s="108"/>
      <c r="AF132" s="108" t="str">
        <f t="shared" si="44"/>
        <v/>
      </c>
      <c r="AG132" s="108" t="s">
        <v>957</v>
      </c>
      <c r="AH132" s="33"/>
      <c r="AI132" s="32" t="str">
        <f t="shared" si="45"/>
        <v>　</v>
      </c>
    </row>
    <row r="133" spans="1:35" ht="22.5" customHeight="1" x14ac:dyDescent="0.15">
      <c r="A133" s="45">
        <v>82</v>
      </c>
      <c r="B133" s="5"/>
      <c r="C133" s="5"/>
      <c r="D133" s="5"/>
      <c r="E133" s="5"/>
      <c r="F133" s="5"/>
      <c r="G133" s="167"/>
      <c r="H133" s="168"/>
      <c r="I133" s="85"/>
      <c r="J133" s="86"/>
      <c r="K133" s="86"/>
      <c r="L133" s="86"/>
      <c r="M133" s="87"/>
      <c r="N133" s="6"/>
      <c r="R133" s="108" t="str">
        <f t="shared" si="36"/>
        <v/>
      </c>
      <c r="S133" s="109" t="str">
        <f t="shared" si="37"/>
        <v/>
      </c>
      <c r="T133" s="110" t="str">
        <f>IF($S133="","",VLOOKUP($S133,'(種目・作業用)'!$A$2:$D$37,2,FALSE))</f>
        <v/>
      </c>
      <c r="U133" s="110" t="str">
        <f>IF($S133="","",VLOOKUP($S133,'(種目・作業用)'!$A$2:$D$37,3,FALSE))</f>
        <v/>
      </c>
      <c r="V133" s="110" t="str">
        <f>IF($S133="","",VLOOKUP($S133,'(種目・作業用)'!$A$2:$D$37,4,FALSE))</f>
        <v/>
      </c>
      <c r="W133" s="111" t="str">
        <f t="shared" si="38"/>
        <v/>
      </c>
      <c r="X133" s="108" t="str">
        <f t="shared" si="39"/>
        <v xml:space="preserve"> </v>
      </c>
      <c r="Y133" s="108" t="str">
        <f t="shared" si="40"/>
        <v/>
      </c>
      <c r="Z133" s="108" t="str">
        <f t="shared" si="41"/>
        <v/>
      </c>
      <c r="AA133" s="108" t="str">
        <f t="shared" si="42"/>
        <v/>
      </c>
      <c r="AB133" s="112" t="str">
        <f t="shared" si="46"/>
        <v/>
      </c>
      <c r="AC133" s="108" t="str">
        <f t="shared" si="43"/>
        <v/>
      </c>
      <c r="AD133" s="108" t="str">
        <f t="shared" si="32"/>
        <v/>
      </c>
      <c r="AE133" s="108"/>
      <c r="AF133" s="108" t="str">
        <f t="shared" si="44"/>
        <v/>
      </c>
      <c r="AG133" s="108" t="s">
        <v>957</v>
      </c>
      <c r="AH133" s="33"/>
      <c r="AI133" s="32" t="str">
        <f t="shared" si="45"/>
        <v>　</v>
      </c>
    </row>
    <row r="134" spans="1:35" ht="22.5" customHeight="1" x14ac:dyDescent="0.15">
      <c r="A134" s="45">
        <v>83</v>
      </c>
      <c r="B134" s="5"/>
      <c r="C134" s="5"/>
      <c r="D134" s="5"/>
      <c r="E134" s="5"/>
      <c r="F134" s="5"/>
      <c r="G134" s="167"/>
      <c r="H134" s="168"/>
      <c r="I134" s="85"/>
      <c r="J134" s="86"/>
      <c r="K134" s="86"/>
      <c r="L134" s="86"/>
      <c r="M134" s="87"/>
      <c r="N134" s="6"/>
      <c r="R134" s="108" t="str">
        <f t="shared" si="36"/>
        <v/>
      </c>
      <c r="S134" s="109" t="str">
        <f t="shared" si="37"/>
        <v/>
      </c>
      <c r="T134" s="110" t="str">
        <f>IF($S134="","",VLOOKUP($S134,'(種目・作業用)'!$A$2:$D$37,2,FALSE))</f>
        <v/>
      </c>
      <c r="U134" s="110" t="str">
        <f>IF($S134="","",VLOOKUP($S134,'(種目・作業用)'!$A$2:$D$37,3,FALSE))</f>
        <v/>
      </c>
      <c r="V134" s="110" t="str">
        <f>IF($S134="","",VLOOKUP($S134,'(種目・作業用)'!$A$2:$D$37,4,FALSE))</f>
        <v/>
      </c>
      <c r="W134" s="111" t="str">
        <f t="shared" si="38"/>
        <v/>
      </c>
      <c r="X134" s="108" t="str">
        <f t="shared" si="39"/>
        <v xml:space="preserve"> </v>
      </c>
      <c r="Y134" s="108" t="str">
        <f t="shared" si="40"/>
        <v/>
      </c>
      <c r="Z134" s="108" t="str">
        <f t="shared" si="41"/>
        <v/>
      </c>
      <c r="AA134" s="108" t="str">
        <f t="shared" si="42"/>
        <v/>
      </c>
      <c r="AB134" s="112" t="str">
        <f t="shared" si="46"/>
        <v/>
      </c>
      <c r="AC134" s="108" t="str">
        <f t="shared" si="43"/>
        <v/>
      </c>
      <c r="AD134" s="108" t="str">
        <f t="shared" si="32"/>
        <v/>
      </c>
      <c r="AE134" s="108"/>
      <c r="AF134" s="108" t="str">
        <f t="shared" si="44"/>
        <v/>
      </c>
      <c r="AG134" s="108" t="s">
        <v>957</v>
      </c>
      <c r="AH134" s="33"/>
      <c r="AI134" s="32" t="str">
        <f t="shared" si="45"/>
        <v>　</v>
      </c>
    </row>
    <row r="135" spans="1:35" ht="22.5" customHeight="1" x14ac:dyDescent="0.15">
      <c r="A135" s="45">
        <v>84</v>
      </c>
      <c r="B135" s="5"/>
      <c r="C135" s="5"/>
      <c r="D135" s="5"/>
      <c r="E135" s="5"/>
      <c r="F135" s="5"/>
      <c r="G135" s="167"/>
      <c r="H135" s="168"/>
      <c r="I135" s="85"/>
      <c r="J135" s="86"/>
      <c r="K135" s="86"/>
      <c r="L135" s="86"/>
      <c r="M135" s="87"/>
      <c r="N135" s="6"/>
      <c r="R135" s="108" t="str">
        <f t="shared" si="36"/>
        <v/>
      </c>
      <c r="S135" s="109" t="str">
        <f t="shared" si="37"/>
        <v/>
      </c>
      <c r="T135" s="110" t="str">
        <f>IF($S135="","",VLOOKUP($S135,'(種目・作業用)'!$A$2:$D$37,2,FALSE))</f>
        <v/>
      </c>
      <c r="U135" s="110" t="str">
        <f>IF($S135="","",VLOOKUP($S135,'(種目・作業用)'!$A$2:$D$37,3,FALSE))</f>
        <v/>
      </c>
      <c r="V135" s="110" t="str">
        <f>IF($S135="","",VLOOKUP($S135,'(種目・作業用)'!$A$2:$D$37,4,FALSE))</f>
        <v/>
      </c>
      <c r="W135" s="111" t="str">
        <f t="shared" si="38"/>
        <v/>
      </c>
      <c r="X135" s="108" t="str">
        <f t="shared" si="39"/>
        <v xml:space="preserve"> </v>
      </c>
      <c r="Y135" s="108" t="str">
        <f t="shared" si="40"/>
        <v/>
      </c>
      <c r="Z135" s="108" t="str">
        <f t="shared" si="41"/>
        <v/>
      </c>
      <c r="AA135" s="108" t="str">
        <f t="shared" si="42"/>
        <v/>
      </c>
      <c r="AB135" s="112" t="str">
        <f t="shared" si="46"/>
        <v/>
      </c>
      <c r="AC135" s="108" t="str">
        <f t="shared" si="43"/>
        <v/>
      </c>
      <c r="AD135" s="108" t="str">
        <f t="shared" si="32"/>
        <v/>
      </c>
      <c r="AE135" s="108"/>
      <c r="AF135" s="108" t="str">
        <f t="shared" si="44"/>
        <v/>
      </c>
      <c r="AG135" s="108" t="s">
        <v>957</v>
      </c>
      <c r="AH135" s="33"/>
      <c r="AI135" s="32" t="str">
        <f t="shared" si="45"/>
        <v>　</v>
      </c>
    </row>
    <row r="136" spans="1:35" ht="22.5" customHeight="1" x14ac:dyDescent="0.15">
      <c r="A136" s="45">
        <v>85</v>
      </c>
      <c r="B136" s="5"/>
      <c r="C136" s="5"/>
      <c r="D136" s="5"/>
      <c r="E136" s="5"/>
      <c r="F136" s="5"/>
      <c r="G136" s="167"/>
      <c r="H136" s="168"/>
      <c r="I136" s="85"/>
      <c r="J136" s="86"/>
      <c r="K136" s="86"/>
      <c r="L136" s="86"/>
      <c r="M136" s="87"/>
      <c r="N136" s="6"/>
      <c r="R136" s="108" t="str">
        <f t="shared" si="36"/>
        <v/>
      </c>
      <c r="S136" s="109" t="str">
        <f t="shared" si="37"/>
        <v/>
      </c>
      <c r="T136" s="110" t="str">
        <f>IF($S136="","",VLOOKUP($S136,'(種目・作業用)'!$A$2:$D$37,2,FALSE))</f>
        <v/>
      </c>
      <c r="U136" s="110" t="str">
        <f>IF($S136="","",VLOOKUP($S136,'(種目・作業用)'!$A$2:$D$37,3,FALSE))</f>
        <v/>
      </c>
      <c r="V136" s="110" t="str">
        <f>IF($S136="","",VLOOKUP($S136,'(種目・作業用)'!$A$2:$D$37,4,FALSE))</f>
        <v/>
      </c>
      <c r="W136" s="111" t="str">
        <f t="shared" si="38"/>
        <v/>
      </c>
      <c r="X136" s="108" t="str">
        <f t="shared" si="39"/>
        <v xml:space="preserve"> </v>
      </c>
      <c r="Y136" s="108" t="str">
        <f t="shared" si="40"/>
        <v/>
      </c>
      <c r="Z136" s="108" t="str">
        <f t="shared" si="41"/>
        <v/>
      </c>
      <c r="AA136" s="108" t="str">
        <f t="shared" si="42"/>
        <v/>
      </c>
      <c r="AB136" s="112" t="str">
        <f t="shared" si="46"/>
        <v/>
      </c>
      <c r="AC136" s="108" t="str">
        <f t="shared" si="43"/>
        <v/>
      </c>
      <c r="AD136" s="108" t="str">
        <f t="shared" ref="AD136:AD151" si="47">IF(ISBLANK(F136),"",IF(F136="男",1,2))</f>
        <v/>
      </c>
      <c r="AE136" s="108"/>
      <c r="AF136" s="108" t="str">
        <f t="shared" si="44"/>
        <v/>
      </c>
      <c r="AG136" s="108" t="s">
        <v>957</v>
      </c>
      <c r="AH136" s="33"/>
      <c r="AI136" s="32" t="str">
        <f t="shared" si="45"/>
        <v>　</v>
      </c>
    </row>
    <row r="137" spans="1:35" ht="22.5" customHeight="1" x14ac:dyDescent="0.15">
      <c r="A137" s="45">
        <v>86</v>
      </c>
      <c r="B137" s="5"/>
      <c r="C137" s="5"/>
      <c r="D137" s="5"/>
      <c r="E137" s="5"/>
      <c r="F137" s="5"/>
      <c r="G137" s="167"/>
      <c r="H137" s="168"/>
      <c r="I137" s="85"/>
      <c r="J137" s="86"/>
      <c r="K137" s="86"/>
      <c r="L137" s="86"/>
      <c r="M137" s="87"/>
      <c r="N137" s="6"/>
      <c r="R137" s="108" t="str">
        <f t="shared" si="36"/>
        <v/>
      </c>
      <c r="S137" s="109" t="str">
        <f t="shared" si="37"/>
        <v/>
      </c>
      <c r="T137" s="110" t="str">
        <f>IF($S137="","",VLOOKUP($S137,'(種目・作業用)'!$A$2:$D$37,2,FALSE))</f>
        <v/>
      </c>
      <c r="U137" s="110" t="str">
        <f>IF($S137="","",VLOOKUP($S137,'(種目・作業用)'!$A$2:$D$37,3,FALSE))</f>
        <v/>
      </c>
      <c r="V137" s="110" t="str">
        <f>IF($S137="","",VLOOKUP($S137,'(種目・作業用)'!$A$2:$D$37,4,FALSE))</f>
        <v/>
      </c>
      <c r="W137" s="111" t="str">
        <f t="shared" si="38"/>
        <v/>
      </c>
      <c r="X137" s="108" t="str">
        <f t="shared" si="39"/>
        <v xml:space="preserve"> </v>
      </c>
      <c r="Y137" s="108" t="str">
        <f t="shared" si="40"/>
        <v/>
      </c>
      <c r="Z137" s="108" t="str">
        <f t="shared" si="41"/>
        <v/>
      </c>
      <c r="AA137" s="108" t="str">
        <f t="shared" si="42"/>
        <v/>
      </c>
      <c r="AB137" s="112" t="str">
        <f t="shared" si="46"/>
        <v/>
      </c>
      <c r="AC137" s="108" t="str">
        <f t="shared" si="43"/>
        <v/>
      </c>
      <c r="AD137" s="108" t="str">
        <f t="shared" si="47"/>
        <v/>
      </c>
      <c r="AE137" s="108"/>
      <c r="AF137" s="108" t="str">
        <f t="shared" si="44"/>
        <v/>
      </c>
      <c r="AG137" s="108" t="s">
        <v>957</v>
      </c>
      <c r="AH137" s="33"/>
      <c r="AI137" s="32" t="str">
        <f t="shared" si="45"/>
        <v>　</v>
      </c>
    </row>
    <row r="138" spans="1:35" ht="22.5" customHeight="1" x14ac:dyDescent="0.15">
      <c r="A138" s="45">
        <v>87</v>
      </c>
      <c r="B138" s="5"/>
      <c r="C138" s="5"/>
      <c r="D138" s="5"/>
      <c r="E138" s="5"/>
      <c r="F138" s="5"/>
      <c r="G138" s="167"/>
      <c r="H138" s="168"/>
      <c r="I138" s="85"/>
      <c r="J138" s="86"/>
      <c r="K138" s="86"/>
      <c r="L138" s="86"/>
      <c r="M138" s="87"/>
      <c r="N138" s="6"/>
      <c r="R138" s="108" t="str">
        <f t="shared" si="36"/>
        <v/>
      </c>
      <c r="S138" s="109" t="str">
        <f t="shared" si="37"/>
        <v/>
      </c>
      <c r="T138" s="110" t="str">
        <f>IF($S138="","",VLOOKUP($S138,'(種目・作業用)'!$A$2:$D$37,2,FALSE))</f>
        <v/>
      </c>
      <c r="U138" s="110" t="str">
        <f>IF($S138="","",VLOOKUP($S138,'(種目・作業用)'!$A$2:$D$37,3,FALSE))</f>
        <v/>
      </c>
      <c r="V138" s="110" t="str">
        <f>IF($S138="","",VLOOKUP($S138,'(種目・作業用)'!$A$2:$D$37,4,FALSE))</f>
        <v/>
      </c>
      <c r="W138" s="111" t="str">
        <f t="shared" si="38"/>
        <v/>
      </c>
      <c r="X138" s="108" t="str">
        <f t="shared" si="39"/>
        <v xml:space="preserve"> </v>
      </c>
      <c r="Y138" s="108" t="str">
        <f t="shared" si="40"/>
        <v/>
      </c>
      <c r="Z138" s="108" t="str">
        <f t="shared" si="41"/>
        <v/>
      </c>
      <c r="AA138" s="108" t="str">
        <f t="shared" si="42"/>
        <v/>
      </c>
      <c r="AB138" s="112" t="str">
        <f t="shared" si="46"/>
        <v/>
      </c>
      <c r="AC138" s="108" t="str">
        <f t="shared" si="43"/>
        <v/>
      </c>
      <c r="AD138" s="108" t="str">
        <f t="shared" si="47"/>
        <v/>
      </c>
      <c r="AE138" s="108"/>
      <c r="AF138" s="108" t="str">
        <f t="shared" si="44"/>
        <v/>
      </c>
      <c r="AG138" s="108" t="s">
        <v>957</v>
      </c>
      <c r="AH138" s="33"/>
      <c r="AI138" s="32" t="str">
        <f t="shared" si="45"/>
        <v>　</v>
      </c>
    </row>
    <row r="139" spans="1:35" ht="22.5" customHeight="1" x14ac:dyDescent="0.15">
      <c r="A139" s="45">
        <v>88</v>
      </c>
      <c r="B139" s="5"/>
      <c r="C139" s="5"/>
      <c r="D139" s="5"/>
      <c r="E139" s="5"/>
      <c r="F139" s="5"/>
      <c r="G139" s="167"/>
      <c r="H139" s="168"/>
      <c r="I139" s="85"/>
      <c r="J139" s="86"/>
      <c r="K139" s="86"/>
      <c r="L139" s="86"/>
      <c r="M139" s="87"/>
      <c r="N139" s="6"/>
      <c r="R139" s="108" t="str">
        <f t="shared" si="36"/>
        <v/>
      </c>
      <c r="S139" s="109" t="str">
        <f t="shared" si="37"/>
        <v/>
      </c>
      <c r="T139" s="110" t="str">
        <f>IF($S139="","",VLOOKUP($S139,'(種目・作業用)'!$A$2:$D$37,2,FALSE))</f>
        <v/>
      </c>
      <c r="U139" s="110" t="str">
        <f>IF($S139="","",VLOOKUP($S139,'(種目・作業用)'!$A$2:$D$37,3,FALSE))</f>
        <v/>
      </c>
      <c r="V139" s="110" t="str">
        <f>IF($S139="","",VLOOKUP($S139,'(種目・作業用)'!$A$2:$D$37,4,FALSE))</f>
        <v/>
      </c>
      <c r="W139" s="111" t="str">
        <f t="shared" si="38"/>
        <v/>
      </c>
      <c r="X139" s="108" t="str">
        <f t="shared" si="39"/>
        <v xml:space="preserve"> </v>
      </c>
      <c r="Y139" s="108" t="str">
        <f t="shared" si="40"/>
        <v/>
      </c>
      <c r="Z139" s="108" t="str">
        <f t="shared" si="41"/>
        <v/>
      </c>
      <c r="AA139" s="108" t="str">
        <f t="shared" si="42"/>
        <v/>
      </c>
      <c r="AB139" s="112" t="str">
        <f t="shared" si="46"/>
        <v/>
      </c>
      <c r="AC139" s="108" t="str">
        <f t="shared" si="43"/>
        <v/>
      </c>
      <c r="AD139" s="108" t="str">
        <f t="shared" si="47"/>
        <v/>
      </c>
      <c r="AE139" s="108"/>
      <c r="AF139" s="108" t="str">
        <f t="shared" si="44"/>
        <v/>
      </c>
      <c r="AG139" s="108" t="s">
        <v>957</v>
      </c>
      <c r="AH139" s="33"/>
      <c r="AI139" s="32" t="str">
        <f t="shared" si="45"/>
        <v>　</v>
      </c>
    </row>
    <row r="140" spans="1:35" ht="22.5" customHeight="1" x14ac:dyDescent="0.15">
      <c r="A140" s="45">
        <v>89</v>
      </c>
      <c r="B140" s="5"/>
      <c r="C140" s="5"/>
      <c r="D140" s="5"/>
      <c r="E140" s="5"/>
      <c r="F140" s="5"/>
      <c r="G140" s="167"/>
      <c r="H140" s="168"/>
      <c r="I140" s="85"/>
      <c r="J140" s="86"/>
      <c r="K140" s="86"/>
      <c r="L140" s="86"/>
      <c r="M140" s="87"/>
      <c r="N140" s="6"/>
      <c r="R140" s="108" t="str">
        <f t="shared" si="36"/>
        <v/>
      </c>
      <c r="S140" s="109" t="str">
        <f t="shared" si="37"/>
        <v/>
      </c>
      <c r="T140" s="110" t="str">
        <f>IF($S140="","",VLOOKUP($S140,'(種目・作業用)'!$A$2:$D$37,2,FALSE))</f>
        <v/>
      </c>
      <c r="U140" s="110" t="str">
        <f>IF($S140="","",VLOOKUP($S140,'(種目・作業用)'!$A$2:$D$37,3,FALSE))</f>
        <v/>
      </c>
      <c r="V140" s="110" t="str">
        <f>IF($S140="","",VLOOKUP($S140,'(種目・作業用)'!$A$2:$D$37,4,FALSE))</f>
        <v/>
      </c>
      <c r="W140" s="111" t="str">
        <f t="shared" si="38"/>
        <v/>
      </c>
      <c r="X140" s="108" t="str">
        <f t="shared" si="39"/>
        <v xml:space="preserve"> </v>
      </c>
      <c r="Y140" s="108" t="str">
        <f t="shared" si="40"/>
        <v/>
      </c>
      <c r="Z140" s="108" t="str">
        <f t="shared" si="41"/>
        <v/>
      </c>
      <c r="AA140" s="108" t="str">
        <f t="shared" si="42"/>
        <v/>
      </c>
      <c r="AB140" s="112" t="str">
        <f t="shared" si="46"/>
        <v/>
      </c>
      <c r="AC140" s="108" t="str">
        <f t="shared" si="43"/>
        <v/>
      </c>
      <c r="AD140" s="108" t="str">
        <f t="shared" si="47"/>
        <v/>
      </c>
      <c r="AE140" s="108"/>
      <c r="AF140" s="108" t="str">
        <f t="shared" si="44"/>
        <v/>
      </c>
      <c r="AG140" s="108" t="s">
        <v>957</v>
      </c>
      <c r="AH140" s="33"/>
      <c r="AI140" s="32" t="str">
        <f t="shared" si="45"/>
        <v>　</v>
      </c>
    </row>
    <row r="141" spans="1:35" ht="22.5" customHeight="1" x14ac:dyDescent="0.15">
      <c r="A141" s="45">
        <v>90</v>
      </c>
      <c r="B141" s="5"/>
      <c r="C141" s="5"/>
      <c r="D141" s="5"/>
      <c r="E141" s="5"/>
      <c r="F141" s="5"/>
      <c r="G141" s="167"/>
      <c r="H141" s="168"/>
      <c r="I141" s="85"/>
      <c r="J141" s="86"/>
      <c r="K141" s="86"/>
      <c r="L141" s="86"/>
      <c r="M141" s="87"/>
      <c r="N141" s="6"/>
      <c r="R141" s="108" t="str">
        <f t="shared" si="36"/>
        <v/>
      </c>
      <c r="S141" s="109" t="str">
        <f t="shared" si="37"/>
        <v/>
      </c>
      <c r="T141" s="110" t="str">
        <f>IF($S141="","",VLOOKUP($S141,'(種目・作業用)'!$A$2:$D$37,2,FALSE))</f>
        <v/>
      </c>
      <c r="U141" s="110" t="str">
        <f>IF($S141="","",VLOOKUP($S141,'(種目・作業用)'!$A$2:$D$37,3,FALSE))</f>
        <v/>
      </c>
      <c r="V141" s="110" t="str">
        <f>IF($S141="","",VLOOKUP($S141,'(種目・作業用)'!$A$2:$D$37,4,FALSE))</f>
        <v/>
      </c>
      <c r="W141" s="111" t="str">
        <f t="shared" si="38"/>
        <v/>
      </c>
      <c r="X141" s="108" t="str">
        <f t="shared" si="39"/>
        <v xml:space="preserve"> </v>
      </c>
      <c r="Y141" s="108" t="str">
        <f t="shared" si="40"/>
        <v/>
      </c>
      <c r="Z141" s="108" t="str">
        <f t="shared" si="41"/>
        <v/>
      </c>
      <c r="AA141" s="108" t="str">
        <f t="shared" si="42"/>
        <v/>
      </c>
      <c r="AB141" s="112" t="str">
        <f t="shared" si="46"/>
        <v/>
      </c>
      <c r="AC141" s="108" t="str">
        <f t="shared" si="43"/>
        <v/>
      </c>
      <c r="AD141" s="108" t="str">
        <f t="shared" si="47"/>
        <v/>
      </c>
      <c r="AE141" s="108"/>
      <c r="AF141" s="108" t="str">
        <f t="shared" si="44"/>
        <v/>
      </c>
      <c r="AG141" s="108" t="s">
        <v>957</v>
      </c>
      <c r="AH141" s="33"/>
      <c r="AI141" s="32" t="str">
        <f t="shared" si="45"/>
        <v>　</v>
      </c>
    </row>
    <row r="142" spans="1:35" ht="22.5" customHeight="1" x14ac:dyDescent="0.15">
      <c r="A142" s="45">
        <v>91</v>
      </c>
      <c r="B142" s="5"/>
      <c r="C142" s="5"/>
      <c r="D142" s="5"/>
      <c r="E142" s="5"/>
      <c r="F142" s="5"/>
      <c r="G142" s="167"/>
      <c r="H142" s="168"/>
      <c r="I142" s="85"/>
      <c r="J142" s="86"/>
      <c r="K142" s="86"/>
      <c r="L142" s="86"/>
      <c r="M142" s="87"/>
      <c r="N142" s="6"/>
      <c r="R142" s="108" t="str">
        <f t="shared" si="36"/>
        <v/>
      </c>
      <c r="S142" s="109" t="str">
        <f t="shared" si="37"/>
        <v/>
      </c>
      <c r="T142" s="110" t="str">
        <f>IF($S142="","",VLOOKUP($S142,'(種目・作業用)'!$A$2:$D$37,2,FALSE))</f>
        <v/>
      </c>
      <c r="U142" s="110" t="str">
        <f>IF($S142="","",VLOOKUP($S142,'(種目・作業用)'!$A$2:$D$37,3,FALSE))</f>
        <v/>
      </c>
      <c r="V142" s="110" t="str">
        <f>IF($S142="","",VLOOKUP($S142,'(種目・作業用)'!$A$2:$D$37,4,FALSE))</f>
        <v/>
      </c>
      <c r="W142" s="111" t="str">
        <f t="shared" si="38"/>
        <v/>
      </c>
      <c r="X142" s="108" t="str">
        <f t="shared" si="39"/>
        <v xml:space="preserve"> </v>
      </c>
      <c r="Y142" s="108" t="str">
        <f t="shared" si="40"/>
        <v/>
      </c>
      <c r="Z142" s="108" t="str">
        <f t="shared" si="41"/>
        <v/>
      </c>
      <c r="AA142" s="108" t="str">
        <f t="shared" si="42"/>
        <v/>
      </c>
      <c r="AB142" s="112" t="str">
        <f t="shared" si="46"/>
        <v/>
      </c>
      <c r="AC142" s="108" t="str">
        <f t="shared" si="43"/>
        <v/>
      </c>
      <c r="AD142" s="108" t="str">
        <f t="shared" si="47"/>
        <v/>
      </c>
      <c r="AE142" s="108"/>
      <c r="AF142" s="108" t="str">
        <f t="shared" si="44"/>
        <v/>
      </c>
      <c r="AG142" s="108" t="s">
        <v>957</v>
      </c>
      <c r="AH142" s="33"/>
      <c r="AI142" s="32" t="str">
        <f t="shared" si="45"/>
        <v>　</v>
      </c>
    </row>
    <row r="143" spans="1:35" ht="22.5" customHeight="1" x14ac:dyDescent="0.15">
      <c r="A143" s="45">
        <v>92</v>
      </c>
      <c r="B143" s="5"/>
      <c r="C143" s="5"/>
      <c r="D143" s="5"/>
      <c r="E143" s="5"/>
      <c r="F143" s="5"/>
      <c r="G143" s="167"/>
      <c r="H143" s="168"/>
      <c r="I143" s="85"/>
      <c r="J143" s="86"/>
      <c r="K143" s="86"/>
      <c r="L143" s="86"/>
      <c r="M143" s="87"/>
      <c r="N143" s="6"/>
      <c r="R143" s="108" t="str">
        <f t="shared" si="36"/>
        <v/>
      </c>
      <c r="S143" s="109" t="str">
        <f t="shared" si="37"/>
        <v/>
      </c>
      <c r="T143" s="110" t="str">
        <f>IF($S143="","",VLOOKUP($S143,'(種目・作業用)'!$A$2:$D$37,2,FALSE))</f>
        <v/>
      </c>
      <c r="U143" s="110" t="str">
        <f>IF($S143="","",VLOOKUP($S143,'(種目・作業用)'!$A$2:$D$37,3,FALSE))</f>
        <v/>
      </c>
      <c r="V143" s="110" t="str">
        <f>IF($S143="","",VLOOKUP($S143,'(種目・作業用)'!$A$2:$D$37,4,FALSE))</f>
        <v/>
      </c>
      <c r="W143" s="111" t="str">
        <f t="shared" si="38"/>
        <v/>
      </c>
      <c r="X143" s="108" t="str">
        <f t="shared" si="39"/>
        <v xml:space="preserve"> </v>
      </c>
      <c r="Y143" s="108" t="str">
        <f t="shared" si="40"/>
        <v/>
      </c>
      <c r="Z143" s="108" t="str">
        <f t="shared" si="41"/>
        <v/>
      </c>
      <c r="AA143" s="108" t="str">
        <f t="shared" si="42"/>
        <v/>
      </c>
      <c r="AB143" s="112" t="str">
        <f t="shared" si="46"/>
        <v/>
      </c>
      <c r="AC143" s="108" t="str">
        <f t="shared" si="43"/>
        <v/>
      </c>
      <c r="AD143" s="108" t="str">
        <f t="shared" si="47"/>
        <v/>
      </c>
      <c r="AE143" s="108"/>
      <c r="AF143" s="108" t="str">
        <f t="shared" si="44"/>
        <v/>
      </c>
      <c r="AG143" s="108" t="s">
        <v>957</v>
      </c>
      <c r="AH143" s="33"/>
      <c r="AI143" s="32" t="str">
        <f t="shared" si="45"/>
        <v>　</v>
      </c>
    </row>
    <row r="144" spans="1:35" ht="22.5" customHeight="1" x14ac:dyDescent="0.15">
      <c r="A144" s="45">
        <v>93</v>
      </c>
      <c r="B144" s="5"/>
      <c r="C144" s="5"/>
      <c r="D144" s="5"/>
      <c r="E144" s="5"/>
      <c r="F144" s="5"/>
      <c r="G144" s="167"/>
      <c r="H144" s="168"/>
      <c r="I144" s="85"/>
      <c r="J144" s="86"/>
      <c r="K144" s="86"/>
      <c r="L144" s="86"/>
      <c r="M144" s="87"/>
      <c r="N144" s="6"/>
      <c r="R144" s="108" t="str">
        <f t="shared" si="36"/>
        <v/>
      </c>
      <c r="S144" s="109" t="str">
        <f t="shared" si="37"/>
        <v/>
      </c>
      <c r="T144" s="110" t="str">
        <f>IF($S144="","",VLOOKUP($S144,'(種目・作業用)'!$A$2:$D$37,2,FALSE))</f>
        <v/>
      </c>
      <c r="U144" s="110" t="str">
        <f>IF($S144="","",VLOOKUP($S144,'(種目・作業用)'!$A$2:$D$37,3,FALSE))</f>
        <v/>
      </c>
      <c r="V144" s="110" t="str">
        <f>IF($S144="","",VLOOKUP($S144,'(種目・作業用)'!$A$2:$D$37,4,FALSE))</f>
        <v/>
      </c>
      <c r="W144" s="111" t="str">
        <f t="shared" si="38"/>
        <v/>
      </c>
      <c r="X144" s="108" t="str">
        <f t="shared" si="39"/>
        <v xml:space="preserve"> </v>
      </c>
      <c r="Y144" s="108" t="str">
        <f t="shared" si="40"/>
        <v/>
      </c>
      <c r="Z144" s="108" t="str">
        <f t="shared" si="41"/>
        <v/>
      </c>
      <c r="AA144" s="108" t="str">
        <f t="shared" si="42"/>
        <v/>
      </c>
      <c r="AB144" s="112" t="str">
        <f t="shared" si="46"/>
        <v/>
      </c>
      <c r="AC144" s="108" t="str">
        <f t="shared" si="43"/>
        <v/>
      </c>
      <c r="AD144" s="108" t="str">
        <f t="shared" si="47"/>
        <v/>
      </c>
      <c r="AE144" s="108"/>
      <c r="AF144" s="108" t="str">
        <f t="shared" si="44"/>
        <v/>
      </c>
      <c r="AG144" s="108" t="s">
        <v>957</v>
      </c>
      <c r="AH144" s="33"/>
      <c r="AI144" s="32" t="str">
        <f t="shared" si="45"/>
        <v>　</v>
      </c>
    </row>
    <row r="145" spans="1:35" ht="22.5" customHeight="1" x14ac:dyDescent="0.15">
      <c r="A145" s="45">
        <v>94</v>
      </c>
      <c r="B145" s="5"/>
      <c r="C145" s="5"/>
      <c r="D145" s="5"/>
      <c r="E145" s="5"/>
      <c r="F145" s="5"/>
      <c r="G145" s="167"/>
      <c r="H145" s="168"/>
      <c r="I145" s="85"/>
      <c r="J145" s="86"/>
      <c r="K145" s="86"/>
      <c r="L145" s="86"/>
      <c r="M145" s="87"/>
      <c r="N145" s="6"/>
      <c r="R145" s="108" t="str">
        <f t="shared" si="36"/>
        <v/>
      </c>
      <c r="S145" s="109" t="str">
        <f t="shared" si="37"/>
        <v/>
      </c>
      <c r="T145" s="110" t="str">
        <f>IF($S145="","",VLOOKUP($S145,'(種目・作業用)'!$A$2:$D$37,2,FALSE))</f>
        <v/>
      </c>
      <c r="U145" s="110" t="str">
        <f>IF($S145="","",VLOOKUP($S145,'(種目・作業用)'!$A$2:$D$37,3,FALSE))</f>
        <v/>
      </c>
      <c r="V145" s="110" t="str">
        <f>IF($S145="","",VLOOKUP($S145,'(種目・作業用)'!$A$2:$D$37,4,FALSE))</f>
        <v/>
      </c>
      <c r="W145" s="111" t="str">
        <f t="shared" si="38"/>
        <v/>
      </c>
      <c r="X145" s="108" t="str">
        <f t="shared" si="39"/>
        <v xml:space="preserve"> </v>
      </c>
      <c r="Y145" s="108" t="str">
        <f t="shared" si="40"/>
        <v/>
      </c>
      <c r="Z145" s="108" t="str">
        <f t="shared" si="41"/>
        <v/>
      </c>
      <c r="AA145" s="108" t="str">
        <f t="shared" si="42"/>
        <v/>
      </c>
      <c r="AB145" s="112" t="str">
        <f t="shared" si="46"/>
        <v/>
      </c>
      <c r="AC145" s="108" t="str">
        <f t="shared" si="43"/>
        <v/>
      </c>
      <c r="AD145" s="108" t="str">
        <f t="shared" si="47"/>
        <v/>
      </c>
      <c r="AE145" s="108"/>
      <c r="AF145" s="108" t="str">
        <f t="shared" si="44"/>
        <v/>
      </c>
      <c r="AG145" s="108" t="s">
        <v>957</v>
      </c>
      <c r="AH145" s="33"/>
      <c r="AI145" s="32" t="str">
        <f t="shared" si="45"/>
        <v>　</v>
      </c>
    </row>
    <row r="146" spans="1:35" ht="22.5" customHeight="1" x14ac:dyDescent="0.15">
      <c r="A146" s="45">
        <v>95</v>
      </c>
      <c r="B146" s="5"/>
      <c r="C146" s="5"/>
      <c r="D146" s="5"/>
      <c r="E146" s="5"/>
      <c r="F146" s="5"/>
      <c r="G146" s="167"/>
      <c r="H146" s="168"/>
      <c r="I146" s="85"/>
      <c r="J146" s="86"/>
      <c r="K146" s="86"/>
      <c r="L146" s="86"/>
      <c r="M146" s="87"/>
      <c r="N146" s="6"/>
      <c r="R146" s="108" t="str">
        <f t="shared" si="36"/>
        <v/>
      </c>
      <c r="S146" s="109" t="str">
        <f t="shared" si="37"/>
        <v/>
      </c>
      <c r="T146" s="110" t="str">
        <f>IF($S146="","",VLOOKUP($S146,'(種目・作業用)'!$A$2:$D$37,2,FALSE))</f>
        <v/>
      </c>
      <c r="U146" s="110" t="str">
        <f>IF($S146="","",VLOOKUP($S146,'(種目・作業用)'!$A$2:$D$37,3,FALSE))</f>
        <v/>
      </c>
      <c r="V146" s="110" t="str">
        <f>IF($S146="","",VLOOKUP($S146,'(種目・作業用)'!$A$2:$D$37,4,FALSE))</f>
        <v/>
      </c>
      <c r="W146" s="111" t="str">
        <f t="shared" si="38"/>
        <v/>
      </c>
      <c r="X146" s="108" t="str">
        <f t="shared" si="39"/>
        <v xml:space="preserve"> </v>
      </c>
      <c r="Y146" s="108" t="str">
        <f t="shared" si="40"/>
        <v/>
      </c>
      <c r="Z146" s="108" t="str">
        <f t="shared" si="41"/>
        <v/>
      </c>
      <c r="AA146" s="108" t="str">
        <f t="shared" si="42"/>
        <v/>
      </c>
      <c r="AB146" s="112" t="str">
        <f t="shared" si="46"/>
        <v/>
      </c>
      <c r="AC146" s="108" t="str">
        <f t="shared" si="43"/>
        <v/>
      </c>
      <c r="AD146" s="108" t="str">
        <f t="shared" si="47"/>
        <v/>
      </c>
      <c r="AE146" s="108"/>
      <c r="AF146" s="108" t="str">
        <f t="shared" si="44"/>
        <v/>
      </c>
      <c r="AG146" s="108" t="s">
        <v>957</v>
      </c>
      <c r="AH146" s="33"/>
      <c r="AI146" s="32" t="str">
        <f t="shared" si="45"/>
        <v>　</v>
      </c>
    </row>
    <row r="147" spans="1:35" ht="22.5" customHeight="1" x14ac:dyDescent="0.15">
      <c r="A147" s="45">
        <v>96</v>
      </c>
      <c r="B147" s="5"/>
      <c r="C147" s="5"/>
      <c r="D147" s="5"/>
      <c r="E147" s="5"/>
      <c r="F147" s="5"/>
      <c r="G147" s="167"/>
      <c r="H147" s="168"/>
      <c r="I147" s="85"/>
      <c r="J147" s="86"/>
      <c r="K147" s="86"/>
      <c r="L147" s="86"/>
      <c r="M147" s="87"/>
      <c r="N147" s="6"/>
      <c r="R147" s="108" t="str">
        <f t="shared" si="36"/>
        <v/>
      </c>
      <c r="S147" s="109" t="str">
        <f t="shared" si="37"/>
        <v/>
      </c>
      <c r="T147" s="110" t="str">
        <f>IF($S147="","",VLOOKUP($S147,'(種目・作業用)'!$A$2:$D$37,2,FALSE))</f>
        <v/>
      </c>
      <c r="U147" s="110" t="str">
        <f>IF($S147="","",VLOOKUP($S147,'(種目・作業用)'!$A$2:$D$37,3,FALSE))</f>
        <v/>
      </c>
      <c r="V147" s="110" t="str">
        <f>IF($S147="","",VLOOKUP($S147,'(種目・作業用)'!$A$2:$D$37,4,FALSE))</f>
        <v/>
      </c>
      <c r="W147" s="111" t="str">
        <f t="shared" si="38"/>
        <v/>
      </c>
      <c r="X147" s="108" t="str">
        <f t="shared" si="39"/>
        <v xml:space="preserve"> </v>
      </c>
      <c r="Y147" s="108" t="str">
        <f t="shared" si="40"/>
        <v/>
      </c>
      <c r="Z147" s="108" t="str">
        <f t="shared" si="41"/>
        <v/>
      </c>
      <c r="AA147" s="108" t="str">
        <f t="shared" si="42"/>
        <v/>
      </c>
      <c r="AB147" s="112" t="str">
        <f t="shared" si="46"/>
        <v/>
      </c>
      <c r="AC147" s="108" t="str">
        <f t="shared" si="43"/>
        <v/>
      </c>
      <c r="AD147" s="108" t="str">
        <f t="shared" si="47"/>
        <v/>
      </c>
      <c r="AE147" s="108"/>
      <c r="AF147" s="108" t="str">
        <f t="shared" si="44"/>
        <v/>
      </c>
      <c r="AG147" s="108" t="s">
        <v>957</v>
      </c>
      <c r="AH147" s="33"/>
      <c r="AI147" s="32" t="str">
        <f t="shared" si="45"/>
        <v>　</v>
      </c>
    </row>
    <row r="148" spans="1:35" ht="22.5" customHeight="1" x14ac:dyDescent="0.15">
      <c r="A148" s="45">
        <v>97</v>
      </c>
      <c r="B148" s="5"/>
      <c r="C148" s="5"/>
      <c r="D148" s="5"/>
      <c r="E148" s="5"/>
      <c r="F148" s="5"/>
      <c r="G148" s="167"/>
      <c r="H148" s="168"/>
      <c r="I148" s="85"/>
      <c r="J148" s="86"/>
      <c r="K148" s="86"/>
      <c r="L148" s="86"/>
      <c r="M148" s="87"/>
      <c r="N148" s="6"/>
      <c r="R148" s="108" t="str">
        <f t="shared" si="36"/>
        <v/>
      </c>
      <c r="S148" s="109" t="str">
        <f t="shared" si="37"/>
        <v/>
      </c>
      <c r="T148" s="110" t="str">
        <f>IF($S148="","",VLOOKUP($S148,'(種目・作業用)'!$A$2:$D$37,2,FALSE))</f>
        <v/>
      </c>
      <c r="U148" s="110" t="str">
        <f>IF($S148="","",VLOOKUP($S148,'(種目・作業用)'!$A$2:$D$37,3,FALSE))</f>
        <v/>
      </c>
      <c r="V148" s="110" t="str">
        <f>IF($S148="","",VLOOKUP($S148,'(種目・作業用)'!$A$2:$D$37,4,FALSE))</f>
        <v/>
      </c>
      <c r="W148" s="111" t="str">
        <f t="shared" si="38"/>
        <v/>
      </c>
      <c r="X148" s="108" t="str">
        <f t="shared" si="39"/>
        <v xml:space="preserve"> </v>
      </c>
      <c r="Y148" s="108" t="str">
        <f t="shared" si="40"/>
        <v/>
      </c>
      <c r="Z148" s="108" t="str">
        <f t="shared" si="41"/>
        <v/>
      </c>
      <c r="AA148" s="108" t="str">
        <f t="shared" si="42"/>
        <v/>
      </c>
      <c r="AB148" s="112" t="str">
        <f t="shared" si="46"/>
        <v/>
      </c>
      <c r="AC148" s="108" t="str">
        <f t="shared" si="43"/>
        <v/>
      </c>
      <c r="AD148" s="108" t="str">
        <f t="shared" si="47"/>
        <v/>
      </c>
      <c r="AE148" s="108"/>
      <c r="AF148" s="108" t="str">
        <f t="shared" si="44"/>
        <v/>
      </c>
      <c r="AG148" s="108" t="s">
        <v>957</v>
      </c>
      <c r="AH148" s="33"/>
      <c r="AI148" s="32" t="str">
        <f t="shared" si="45"/>
        <v>　</v>
      </c>
    </row>
    <row r="149" spans="1:35" ht="22.5" customHeight="1" x14ac:dyDescent="0.15">
      <c r="A149" s="45">
        <v>98</v>
      </c>
      <c r="B149" s="5"/>
      <c r="C149" s="5"/>
      <c r="D149" s="5"/>
      <c r="E149" s="5"/>
      <c r="F149" s="5"/>
      <c r="G149" s="167"/>
      <c r="H149" s="168"/>
      <c r="I149" s="85"/>
      <c r="J149" s="86"/>
      <c r="K149" s="86"/>
      <c r="L149" s="86"/>
      <c r="M149" s="87"/>
      <c r="N149" s="6"/>
      <c r="R149" s="108" t="str">
        <f t="shared" si="36"/>
        <v/>
      </c>
      <c r="S149" s="109" t="str">
        <f t="shared" si="37"/>
        <v/>
      </c>
      <c r="T149" s="110" t="str">
        <f>IF($S149="","",VLOOKUP($S149,'(種目・作業用)'!$A$2:$D$37,2,FALSE))</f>
        <v/>
      </c>
      <c r="U149" s="110" t="str">
        <f>IF($S149="","",VLOOKUP($S149,'(種目・作業用)'!$A$2:$D$37,3,FALSE))</f>
        <v/>
      </c>
      <c r="V149" s="110" t="str">
        <f>IF($S149="","",VLOOKUP($S149,'(種目・作業用)'!$A$2:$D$37,4,FALSE))</f>
        <v/>
      </c>
      <c r="W149" s="111" t="str">
        <f t="shared" si="38"/>
        <v/>
      </c>
      <c r="X149" s="108" t="str">
        <f t="shared" si="39"/>
        <v xml:space="preserve"> </v>
      </c>
      <c r="Y149" s="108" t="str">
        <f t="shared" si="40"/>
        <v/>
      </c>
      <c r="Z149" s="108" t="str">
        <f t="shared" si="41"/>
        <v/>
      </c>
      <c r="AA149" s="108" t="str">
        <f t="shared" si="42"/>
        <v/>
      </c>
      <c r="AB149" s="112" t="str">
        <f t="shared" si="46"/>
        <v/>
      </c>
      <c r="AC149" s="108" t="str">
        <f t="shared" si="43"/>
        <v/>
      </c>
      <c r="AD149" s="108" t="str">
        <f t="shared" si="47"/>
        <v/>
      </c>
      <c r="AE149" s="108"/>
      <c r="AF149" s="108" t="str">
        <f t="shared" si="44"/>
        <v/>
      </c>
      <c r="AG149" s="108" t="s">
        <v>957</v>
      </c>
      <c r="AH149" s="33"/>
      <c r="AI149" s="32" t="str">
        <f t="shared" si="45"/>
        <v>　</v>
      </c>
    </row>
    <row r="150" spans="1:35" ht="22.5" customHeight="1" x14ac:dyDescent="0.15">
      <c r="A150" s="45">
        <v>99</v>
      </c>
      <c r="B150" s="5"/>
      <c r="C150" s="5"/>
      <c r="D150" s="5"/>
      <c r="E150" s="5"/>
      <c r="F150" s="5"/>
      <c r="G150" s="167"/>
      <c r="H150" s="168"/>
      <c r="I150" s="85"/>
      <c r="J150" s="86"/>
      <c r="K150" s="86"/>
      <c r="L150" s="86"/>
      <c r="M150" s="87"/>
      <c r="N150" s="6"/>
      <c r="R150" s="108" t="str">
        <f t="shared" si="36"/>
        <v/>
      </c>
      <c r="S150" s="109" t="str">
        <f t="shared" si="37"/>
        <v/>
      </c>
      <c r="T150" s="110" t="str">
        <f>IF($S150="","",VLOOKUP($S150,'(種目・作業用)'!$A$2:$D$37,2,FALSE))</f>
        <v/>
      </c>
      <c r="U150" s="110" t="str">
        <f>IF($S150="","",VLOOKUP($S150,'(種目・作業用)'!$A$2:$D$37,3,FALSE))</f>
        <v/>
      </c>
      <c r="V150" s="110" t="str">
        <f>IF($S150="","",VLOOKUP($S150,'(種目・作業用)'!$A$2:$D$37,4,FALSE))</f>
        <v/>
      </c>
      <c r="W150" s="111" t="str">
        <f t="shared" si="38"/>
        <v/>
      </c>
      <c r="X150" s="108" t="str">
        <f t="shared" si="39"/>
        <v xml:space="preserve"> </v>
      </c>
      <c r="Y150" s="108" t="str">
        <f t="shared" si="40"/>
        <v/>
      </c>
      <c r="Z150" s="108" t="str">
        <f t="shared" si="41"/>
        <v/>
      </c>
      <c r="AA150" s="108" t="str">
        <f t="shared" si="42"/>
        <v/>
      </c>
      <c r="AB150" s="112" t="str">
        <f t="shared" si="46"/>
        <v/>
      </c>
      <c r="AC150" s="108" t="str">
        <f t="shared" si="43"/>
        <v/>
      </c>
      <c r="AD150" s="108" t="str">
        <f t="shared" si="47"/>
        <v/>
      </c>
      <c r="AE150" s="108"/>
      <c r="AF150" s="108" t="str">
        <f t="shared" si="44"/>
        <v/>
      </c>
      <c r="AG150" s="108" t="s">
        <v>957</v>
      </c>
      <c r="AH150" s="33"/>
      <c r="AI150" s="32" t="str">
        <f t="shared" si="45"/>
        <v>　</v>
      </c>
    </row>
    <row r="151" spans="1:35" ht="22.5" customHeight="1" x14ac:dyDescent="0.15">
      <c r="A151" s="57">
        <v>100</v>
      </c>
      <c r="B151" s="5"/>
      <c r="C151" s="5"/>
      <c r="D151" s="5"/>
      <c r="E151" s="5"/>
      <c r="F151" s="5"/>
      <c r="G151" s="167"/>
      <c r="H151" s="168"/>
      <c r="I151" s="85"/>
      <c r="J151" s="86"/>
      <c r="K151" s="86"/>
      <c r="L151" s="86"/>
      <c r="M151" s="87"/>
      <c r="N151" s="6"/>
      <c r="R151" s="108" t="str">
        <f t="shared" si="36"/>
        <v/>
      </c>
      <c r="S151" s="109" t="str">
        <f t="shared" si="37"/>
        <v/>
      </c>
      <c r="T151" s="110" t="str">
        <f>IF($S151="","",VLOOKUP($S151,'(種目・作業用)'!$A$2:$D$37,2,FALSE))</f>
        <v/>
      </c>
      <c r="U151" s="110" t="str">
        <f>IF($S151="","",VLOOKUP($S151,'(種目・作業用)'!$A$2:$D$37,3,FALSE))</f>
        <v/>
      </c>
      <c r="V151" s="110" t="str">
        <f>IF($S151="","",VLOOKUP($S151,'(種目・作業用)'!$A$2:$D$37,4,FALSE))</f>
        <v/>
      </c>
      <c r="W151" s="111" t="str">
        <f t="shared" si="38"/>
        <v/>
      </c>
      <c r="X151" s="108" t="str">
        <f t="shared" si="39"/>
        <v xml:space="preserve"> </v>
      </c>
      <c r="Y151" s="108" t="str">
        <f t="shared" si="40"/>
        <v/>
      </c>
      <c r="Z151" s="108" t="str">
        <f t="shared" si="41"/>
        <v/>
      </c>
      <c r="AA151" s="108" t="str">
        <f t="shared" si="42"/>
        <v/>
      </c>
      <c r="AB151" s="112" t="str">
        <f t="shared" si="46"/>
        <v/>
      </c>
      <c r="AC151" s="108" t="str">
        <f t="shared" si="43"/>
        <v/>
      </c>
      <c r="AD151" s="108" t="str">
        <f t="shared" si="47"/>
        <v/>
      </c>
      <c r="AE151" s="108"/>
      <c r="AF151" s="108" t="str">
        <f t="shared" si="44"/>
        <v/>
      </c>
      <c r="AG151" s="108" t="s">
        <v>957</v>
      </c>
      <c r="AH151" s="33"/>
      <c r="AI151" s="32" t="str">
        <f t="shared" si="45"/>
        <v>　</v>
      </c>
    </row>
    <row r="152" spans="1:35" ht="22.5" customHeight="1" x14ac:dyDescent="0.15">
      <c r="A152" s="47"/>
      <c r="B152" s="48"/>
      <c r="C152" s="48"/>
      <c r="D152" s="48"/>
      <c r="E152" s="48"/>
      <c r="F152" s="48"/>
      <c r="G152" s="49" t="s">
        <v>1290</v>
      </c>
      <c r="H152" s="173">
        <f>基礎データ!$C$5</f>
        <v>0</v>
      </c>
      <c r="I152" s="173"/>
      <c r="J152" s="173"/>
      <c r="K152" s="173"/>
      <c r="L152" s="173"/>
      <c r="M152" s="173"/>
      <c r="N152" s="52" t="s">
        <v>14</v>
      </c>
      <c r="R152" s="33"/>
      <c r="S152" s="34"/>
      <c r="T152" s="33"/>
      <c r="U152" s="33"/>
      <c r="V152" s="33"/>
      <c r="W152" s="33"/>
      <c r="X152" s="33"/>
      <c r="Y152" s="33"/>
      <c r="Z152" s="33"/>
      <c r="AA152" s="33"/>
      <c r="AB152" s="33"/>
      <c r="AC152" s="33"/>
      <c r="AD152" s="33"/>
      <c r="AE152" s="33"/>
      <c r="AF152" s="33"/>
      <c r="AG152" s="33"/>
      <c r="AH152" s="33"/>
      <c r="AI152" s="32"/>
    </row>
    <row r="153" spans="1:35" ht="7.5" customHeight="1" x14ac:dyDescent="0.15">
      <c r="A153" s="53"/>
      <c r="B153" s="53"/>
      <c r="C153" s="53"/>
      <c r="D153" s="53"/>
      <c r="E153" s="53"/>
      <c r="F153" s="53"/>
      <c r="G153" s="54"/>
      <c r="H153" s="55"/>
      <c r="I153" s="55"/>
      <c r="J153" s="55"/>
      <c r="K153" s="55"/>
      <c r="L153" s="55"/>
      <c r="M153" s="55"/>
      <c r="N153" s="56"/>
      <c r="R153" s="33"/>
      <c r="S153" s="34"/>
      <c r="T153" s="33"/>
      <c r="U153" s="33"/>
      <c r="V153" s="33"/>
      <c r="W153" s="33"/>
      <c r="X153" s="33"/>
      <c r="Y153" s="33"/>
      <c r="Z153" s="33"/>
      <c r="AA153" s="33"/>
      <c r="AB153" s="33"/>
      <c r="AC153" s="33"/>
      <c r="AD153" s="33"/>
      <c r="AE153" s="33"/>
      <c r="AF153" s="33"/>
      <c r="AG153" s="33"/>
      <c r="AH153" s="33"/>
      <c r="AI153" s="32"/>
    </row>
    <row r="154" spans="1:35" ht="22.5" customHeight="1" x14ac:dyDescent="0.15">
      <c r="A154" s="169" t="s">
        <v>1162</v>
      </c>
      <c r="B154" s="169"/>
      <c r="C154" s="169"/>
      <c r="D154" s="169"/>
      <c r="E154" s="169"/>
      <c r="F154" s="169"/>
      <c r="G154" s="169"/>
      <c r="H154" s="169"/>
      <c r="I154" s="169"/>
      <c r="J154" s="169"/>
      <c r="K154" s="169"/>
      <c r="L154" s="169"/>
      <c r="M154" s="169"/>
      <c r="N154" s="169"/>
      <c r="R154" s="33"/>
      <c r="S154" s="34"/>
      <c r="T154" s="33"/>
      <c r="U154" s="33"/>
      <c r="V154" s="33"/>
      <c r="W154" s="33"/>
      <c r="X154" s="33"/>
      <c r="Y154" s="33"/>
      <c r="Z154" s="33"/>
      <c r="AA154" s="33"/>
      <c r="AB154" s="33"/>
      <c r="AC154" s="33"/>
      <c r="AD154" s="33"/>
      <c r="AE154" s="33"/>
      <c r="AF154" s="33"/>
      <c r="AG154" s="33"/>
      <c r="AH154" s="33"/>
      <c r="AI154" s="32"/>
    </row>
    <row r="155" spans="1:35" ht="7.5" customHeight="1" x14ac:dyDescent="0.15">
      <c r="A155" s="30"/>
      <c r="B155" s="30"/>
      <c r="C155" s="30"/>
      <c r="D155" s="30"/>
      <c r="E155" s="30"/>
      <c r="F155" s="30"/>
      <c r="G155" s="30"/>
      <c r="H155" s="30"/>
      <c r="I155" s="30"/>
      <c r="J155" s="30"/>
      <c r="K155" s="30"/>
      <c r="L155" s="30"/>
      <c r="M155" s="30"/>
      <c r="N155" s="30"/>
      <c r="R155" s="33"/>
      <c r="S155" s="34"/>
      <c r="T155" s="33"/>
      <c r="U155" s="33"/>
      <c r="V155" s="33"/>
      <c r="W155" s="33"/>
      <c r="X155" s="33"/>
      <c r="Y155" s="33"/>
      <c r="Z155" s="33"/>
      <c r="AA155" s="33"/>
      <c r="AB155" s="33"/>
      <c r="AC155" s="33"/>
      <c r="AD155" s="33"/>
      <c r="AE155" s="33"/>
      <c r="AF155" s="33"/>
      <c r="AG155" s="33"/>
      <c r="AH155" s="33"/>
      <c r="AI155" s="32"/>
    </row>
    <row r="156" spans="1:35" x14ac:dyDescent="0.15">
      <c r="A156" s="30"/>
      <c r="B156" s="30"/>
      <c r="C156" s="30" t="s">
        <v>15</v>
      </c>
      <c r="D156" s="30"/>
      <c r="E156" s="30"/>
      <c r="F156" s="30"/>
      <c r="G156" s="30"/>
      <c r="H156" s="30"/>
      <c r="I156" s="30"/>
      <c r="J156" s="30"/>
      <c r="K156" s="30"/>
      <c r="L156" s="30"/>
      <c r="M156" s="30"/>
      <c r="N156" s="30"/>
      <c r="R156" s="33"/>
      <c r="S156" s="34"/>
      <c r="T156" s="33"/>
      <c r="U156" s="33"/>
      <c r="V156" s="33"/>
      <c r="W156" s="33"/>
      <c r="X156" s="33"/>
      <c r="Y156" s="33"/>
      <c r="Z156" s="33"/>
      <c r="AA156" s="33"/>
      <c r="AB156" s="33"/>
      <c r="AC156" s="33"/>
      <c r="AD156" s="33"/>
      <c r="AE156" s="33"/>
      <c r="AF156" s="33"/>
      <c r="AG156" s="33"/>
      <c r="AH156" s="33"/>
      <c r="AI156" s="32"/>
    </row>
    <row r="157" spans="1:35" x14ac:dyDescent="0.15">
      <c r="A157" s="30"/>
      <c r="B157" s="30"/>
      <c r="C157" s="30"/>
      <c r="D157" s="30"/>
      <c r="E157" s="30"/>
      <c r="F157" s="30"/>
      <c r="G157" s="30"/>
      <c r="H157" s="30"/>
      <c r="I157" s="30"/>
      <c r="J157" s="30"/>
      <c r="K157" s="30"/>
      <c r="L157" s="30"/>
      <c r="M157" s="30"/>
      <c r="N157" s="30"/>
      <c r="R157" s="33"/>
      <c r="S157" s="34"/>
      <c r="T157" s="33"/>
      <c r="U157" s="33"/>
      <c r="V157" s="33"/>
      <c r="W157" s="33"/>
      <c r="X157" s="33"/>
      <c r="Y157" s="33"/>
      <c r="Z157" s="33"/>
      <c r="AA157" s="33"/>
      <c r="AB157" s="33"/>
      <c r="AC157" s="33"/>
      <c r="AD157" s="33"/>
      <c r="AE157" s="33"/>
      <c r="AF157" s="33"/>
      <c r="AG157" s="33"/>
      <c r="AH157" s="33"/>
      <c r="AI157" s="32"/>
    </row>
    <row r="158" spans="1:35" x14ac:dyDescent="0.15">
      <c r="A158" s="30"/>
      <c r="B158" s="30"/>
      <c r="C158" s="172" t="str">
        <f>$C$38</f>
        <v>平成 30 年 　月　　日</v>
      </c>
      <c r="D158" s="172"/>
      <c r="E158" s="30"/>
      <c r="F158" s="30"/>
      <c r="G158" s="30"/>
      <c r="H158" s="30"/>
      <c r="I158" s="30"/>
      <c r="J158" s="30"/>
      <c r="K158" s="30"/>
      <c r="L158" s="30"/>
      <c r="M158" s="30"/>
      <c r="N158" s="30"/>
      <c r="R158" s="33"/>
      <c r="S158" s="34"/>
      <c r="T158" s="33"/>
      <c r="U158" s="33"/>
      <c r="V158" s="33"/>
      <c r="W158" s="33"/>
      <c r="X158" s="33"/>
      <c r="Y158" s="33"/>
      <c r="Z158" s="33"/>
      <c r="AA158" s="33"/>
      <c r="AB158" s="33"/>
      <c r="AC158" s="33"/>
      <c r="AD158" s="33"/>
      <c r="AE158" s="33"/>
      <c r="AF158" s="33"/>
      <c r="AG158" s="33"/>
      <c r="AH158" s="33"/>
      <c r="AI158" s="32"/>
    </row>
    <row r="159" spans="1:35" ht="22.5" customHeight="1" x14ac:dyDescent="0.15">
      <c r="A159" s="30"/>
      <c r="B159" s="30"/>
      <c r="C159" s="30"/>
      <c r="D159" s="30"/>
      <c r="E159" s="169">
        <f>基礎データ!$C$2</f>
        <v>0</v>
      </c>
      <c r="F159" s="169"/>
      <c r="G159" s="169"/>
      <c r="H159" s="169"/>
      <c r="I159" s="169"/>
      <c r="J159" s="169"/>
      <c r="K159" s="169"/>
      <c r="L159" s="169"/>
      <c r="M159" s="169"/>
      <c r="N159" s="30"/>
      <c r="R159" s="33"/>
      <c r="S159" s="34"/>
      <c r="T159" s="33"/>
      <c r="U159" s="33"/>
      <c r="V159" s="33"/>
      <c r="W159" s="33"/>
      <c r="X159" s="33"/>
      <c r="Y159" s="33"/>
      <c r="Z159" s="33"/>
      <c r="AA159" s="33"/>
      <c r="AB159" s="33"/>
      <c r="AC159" s="33"/>
      <c r="AD159" s="33"/>
      <c r="AE159" s="33"/>
      <c r="AF159" s="33"/>
      <c r="AG159" s="33"/>
      <c r="AH159" s="33"/>
      <c r="AI159" s="32"/>
    </row>
    <row r="160" spans="1:35" ht="22.5" customHeight="1" x14ac:dyDescent="0.15">
      <c r="A160" s="30"/>
      <c r="B160" s="30"/>
      <c r="C160" s="30"/>
      <c r="D160" s="30"/>
      <c r="E160" s="30"/>
      <c r="F160" s="30"/>
      <c r="G160" s="50" t="s">
        <v>17</v>
      </c>
      <c r="H160" s="169">
        <f>基礎データ!$C$4</f>
        <v>0</v>
      </c>
      <c r="I160" s="169"/>
      <c r="J160" s="169"/>
      <c r="K160" s="169"/>
      <c r="L160" s="169"/>
      <c r="M160" s="51" t="s">
        <v>14</v>
      </c>
      <c r="N160" s="30"/>
      <c r="R160" s="33"/>
      <c r="S160" s="34"/>
      <c r="T160" s="33"/>
      <c r="U160" s="33"/>
      <c r="V160" s="33"/>
      <c r="W160" s="33"/>
      <c r="X160" s="33"/>
      <c r="Y160" s="33"/>
      <c r="Z160" s="33"/>
      <c r="AA160" s="33"/>
      <c r="AB160" s="33"/>
      <c r="AC160" s="33"/>
      <c r="AD160" s="33"/>
      <c r="AE160" s="33"/>
      <c r="AF160" s="33"/>
      <c r="AG160" s="33"/>
      <c r="AH160" s="33"/>
      <c r="AI160" s="32"/>
    </row>
    <row r="161" spans="1:35" x14ac:dyDescent="0.15">
      <c r="A161" s="30"/>
      <c r="B161" s="30"/>
      <c r="C161" s="30"/>
      <c r="D161" s="30"/>
      <c r="E161" s="30"/>
      <c r="F161" s="30"/>
      <c r="G161" s="30"/>
      <c r="H161" s="30"/>
      <c r="I161" s="30"/>
      <c r="J161" s="30"/>
      <c r="K161" s="30"/>
      <c r="L161" s="30"/>
      <c r="M161" s="30"/>
      <c r="N161" s="30"/>
      <c r="R161" s="33"/>
      <c r="S161" s="34"/>
      <c r="T161" s="33"/>
      <c r="U161" s="33"/>
      <c r="V161" s="33"/>
      <c r="W161" s="33"/>
      <c r="X161" s="33"/>
      <c r="Y161" s="33"/>
      <c r="Z161" s="33"/>
      <c r="AA161" s="33"/>
      <c r="AB161" s="33"/>
      <c r="AC161" s="33"/>
      <c r="AD161" s="33"/>
      <c r="AE161" s="33"/>
      <c r="AF161" s="33"/>
      <c r="AG161" s="33"/>
      <c r="AH161" s="33"/>
      <c r="AI161" s="32"/>
    </row>
    <row r="162" spans="1:35" x14ac:dyDescent="0.15">
      <c r="R162" s="33"/>
      <c r="S162" s="34"/>
      <c r="T162" s="33"/>
      <c r="U162" s="33"/>
      <c r="V162" s="33"/>
      <c r="W162" s="33"/>
      <c r="X162" s="33"/>
      <c r="Y162" s="33"/>
      <c r="Z162" s="33"/>
      <c r="AA162" s="33"/>
      <c r="AB162" s="33"/>
      <c r="AC162" s="33"/>
      <c r="AD162" s="33"/>
      <c r="AE162" s="33"/>
      <c r="AF162" s="33"/>
      <c r="AG162" s="33"/>
      <c r="AH162" s="33"/>
      <c r="AI162" s="32"/>
    </row>
    <row r="163" spans="1:35" x14ac:dyDescent="0.15">
      <c r="R163" s="33"/>
      <c r="S163" s="34"/>
      <c r="T163" s="33"/>
      <c r="U163" s="33"/>
      <c r="V163" s="33"/>
      <c r="W163" s="33"/>
      <c r="X163" s="33"/>
      <c r="Y163" s="33"/>
      <c r="Z163" s="33"/>
      <c r="AA163" s="33"/>
      <c r="AB163" s="33"/>
      <c r="AC163" s="33"/>
      <c r="AD163" s="33"/>
      <c r="AE163" s="33"/>
      <c r="AF163" s="33"/>
      <c r="AG163" s="33"/>
      <c r="AH163" s="33"/>
      <c r="AI163" s="32"/>
    </row>
    <row r="164" spans="1:35" x14ac:dyDescent="0.15">
      <c r="R164" s="33"/>
      <c r="S164" s="34"/>
      <c r="T164" s="33"/>
      <c r="U164" s="33"/>
      <c r="V164" s="33"/>
      <c r="W164" s="33"/>
      <c r="X164" s="33"/>
      <c r="Y164" s="33"/>
      <c r="Z164" s="33"/>
      <c r="AA164" s="33"/>
      <c r="AB164" s="33"/>
      <c r="AC164" s="33"/>
      <c r="AD164" s="33"/>
      <c r="AE164" s="33"/>
      <c r="AF164" s="33"/>
      <c r="AG164" s="33"/>
      <c r="AH164" s="33"/>
      <c r="AI164" s="32"/>
    </row>
    <row r="165" spans="1:35" x14ac:dyDescent="0.15">
      <c r="R165" s="33"/>
      <c r="S165" s="34"/>
      <c r="T165" s="33"/>
      <c r="U165" s="33"/>
      <c r="V165" s="33"/>
      <c r="W165" s="33"/>
      <c r="X165" s="33"/>
      <c r="Y165" s="33"/>
      <c r="Z165" s="33"/>
      <c r="AA165" s="33"/>
      <c r="AB165" s="33"/>
      <c r="AC165" s="33"/>
      <c r="AD165" s="33"/>
      <c r="AE165" s="33"/>
      <c r="AF165" s="33"/>
      <c r="AG165" s="33"/>
      <c r="AH165" s="33"/>
      <c r="AI165" s="32"/>
    </row>
    <row r="166" spans="1:35" x14ac:dyDescent="0.15">
      <c r="R166" s="33"/>
      <c r="S166" s="34"/>
      <c r="T166" s="33"/>
      <c r="U166" s="33"/>
      <c r="V166" s="33"/>
      <c r="W166" s="33"/>
      <c r="X166" s="33"/>
      <c r="Y166" s="33"/>
      <c r="Z166" s="33"/>
      <c r="AA166" s="33"/>
      <c r="AB166" s="33"/>
      <c r="AC166" s="33"/>
      <c r="AD166" s="33"/>
      <c r="AE166" s="33"/>
      <c r="AF166" s="33"/>
      <c r="AG166" s="33"/>
      <c r="AH166" s="33"/>
      <c r="AI166" s="32"/>
    </row>
    <row r="167" spans="1:35" x14ac:dyDescent="0.15">
      <c r="R167" s="33"/>
      <c r="S167" s="34"/>
      <c r="T167" s="33"/>
      <c r="U167" s="33"/>
      <c r="V167" s="33"/>
      <c r="W167" s="33"/>
      <c r="X167" s="33"/>
      <c r="Y167" s="33"/>
      <c r="Z167" s="33"/>
      <c r="AA167" s="33"/>
      <c r="AB167" s="33"/>
      <c r="AC167" s="33"/>
      <c r="AD167" s="33"/>
      <c r="AE167" s="33"/>
      <c r="AF167" s="33"/>
      <c r="AG167" s="33"/>
      <c r="AH167" s="33"/>
      <c r="AI167" s="32"/>
    </row>
    <row r="168" spans="1:35" x14ac:dyDescent="0.15">
      <c r="R168" s="33"/>
      <c r="S168" s="34"/>
      <c r="T168" s="33"/>
      <c r="U168" s="33"/>
      <c r="V168" s="33"/>
      <c r="W168" s="33"/>
      <c r="X168" s="33"/>
      <c r="Y168" s="33"/>
      <c r="Z168" s="33"/>
      <c r="AA168" s="33"/>
      <c r="AB168" s="33"/>
      <c r="AC168" s="33"/>
      <c r="AD168" s="33"/>
      <c r="AE168" s="33"/>
      <c r="AF168" s="33"/>
      <c r="AG168" s="33"/>
      <c r="AH168" s="33"/>
      <c r="AI168" s="32"/>
    </row>
    <row r="169" spans="1:35" x14ac:dyDescent="0.15">
      <c r="R169" s="33"/>
      <c r="S169" s="34"/>
      <c r="T169" s="33"/>
      <c r="U169" s="33"/>
      <c r="V169" s="33"/>
      <c r="W169" s="33"/>
      <c r="X169" s="33"/>
      <c r="Y169" s="33"/>
      <c r="Z169" s="33"/>
      <c r="AA169" s="33"/>
      <c r="AB169" s="33"/>
      <c r="AC169" s="33"/>
      <c r="AD169" s="33"/>
      <c r="AE169" s="33"/>
      <c r="AF169" s="33"/>
      <c r="AG169" s="33"/>
      <c r="AH169" s="33"/>
      <c r="AI169" s="32"/>
    </row>
    <row r="170" spans="1:35" x14ac:dyDescent="0.15">
      <c r="R170" s="33"/>
      <c r="S170" s="34"/>
      <c r="T170" s="33"/>
      <c r="U170" s="33"/>
      <c r="V170" s="33"/>
      <c r="W170" s="33"/>
      <c r="X170" s="33"/>
      <c r="Y170" s="33"/>
      <c r="Z170" s="33"/>
      <c r="AA170" s="33"/>
      <c r="AB170" s="33"/>
      <c r="AC170" s="33"/>
      <c r="AD170" s="33"/>
      <c r="AE170" s="33"/>
      <c r="AF170" s="33"/>
      <c r="AG170" s="33"/>
      <c r="AH170" s="33"/>
      <c r="AI170" s="32"/>
    </row>
    <row r="171" spans="1:35" x14ac:dyDescent="0.15">
      <c r="R171" s="33"/>
      <c r="S171" s="34"/>
      <c r="T171" s="33"/>
      <c r="U171" s="33"/>
      <c r="V171" s="33"/>
      <c r="W171" s="33"/>
      <c r="X171" s="33"/>
      <c r="Y171" s="33"/>
      <c r="Z171" s="33"/>
      <c r="AA171" s="33"/>
      <c r="AB171" s="33"/>
      <c r="AC171" s="33"/>
      <c r="AD171" s="33"/>
      <c r="AE171" s="33"/>
      <c r="AF171" s="33"/>
      <c r="AG171" s="33"/>
      <c r="AH171" s="33"/>
      <c r="AI171" s="32"/>
    </row>
    <row r="172" spans="1:35" x14ac:dyDescent="0.15">
      <c r="R172" s="33"/>
      <c r="S172" s="34"/>
      <c r="T172" s="33"/>
      <c r="U172" s="33"/>
      <c r="V172" s="33"/>
      <c r="W172" s="33"/>
      <c r="X172" s="33"/>
      <c r="Y172" s="33"/>
      <c r="Z172" s="33"/>
      <c r="AA172" s="33"/>
      <c r="AB172" s="33"/>
      <c r="AC172" s="33"/>
      <c r="AD172" s="33"/>
      <c r="AE172" s="33"/>
      <c r="AF172" s="33"/>
      <c r="AG172" s="33"/>
      <c r="AH172" s="33"/>
      <c r="AI172" s="32"/>
    </row>
    <row r="173" spans="1:35" x14ac:dyDescent="0.15">
      <c r="R173" s="33"/>
      <c r="S173" s="34"/>
      <c r="T173" s="33"/>
      <c r="U173" s="33"/>
      <c r="V173" s="33"/>
      <c r="W173" s="33"/>
      <c r="X173" s="33"/>
      <c r="Y173" s="33"/>
      <c r="Z173" s="33"/>
      <c r="AA173" s="33"/>
      <c r="AB173" s="33"/>
      <c r="AC173" s="33"/>
      <c r="AD173" s="33"/>
      <c r="AE173" s="33"/>
      <c r="AF173" s="33"/>
      <c r="AG173" s="33"/>
      <c r="AH173" s="33"/>
      <c r="AI173" s="32"/>
    </row>
    <row r="174" spans="1:35" x14ac:dyDescent="0.15">
      <c r="R174" s="33"/>
      <c r="S174" s="34"/>
      <c r="T174" s="33"/>
      <c r="U174" s="33"/>
      <c r="V174" s="33"/>
      <c r="W174" s="33"/>
      <c r="X174" s="33"/>
      <c r="Y174" s="33"/>
      <c r="Z174" s="33"/>
      <c r="AA174" s="33"/>
      <c r="AB174" s="33"/>
      <c r="AC174" s="33"/>
      <c r="AD174" s="33"/>
      <c r="AE174" s="33"/>
      <c r="AF174" s="33"/>
      <c r="AG174" s="33"/>
      <c r="AH174" s="33"/>
      <c r="AI174" s="32"/>
    </row>
    <row r="175" spans="1:35" x14ac:dyDescent="0.15">
      <c r="R175" s="33"/>
      <c r="S175" s="34"/>
      <c r="T175" s="33"/>
      <c r="U175" s="33"/>
      <c r="V175" s="33"/>
      <c r="W175" s="33"/>
      <c r="X175" s="33"/>
      <c r="Y175" s="33"/>
      <c r="Z175" s="33"/>
      <c r="AA175" s="33"/>
      <c r="AB175" s="33"/>
      <c r="AC175" s="33"/>
      <c r="AD175" s="33"/>
      <c r="AE175" s="33"/>
      <c r="AF175" s="33"/>
      <c r="AG175" s="33"/>
      <c r="AH175" s="33"/>
      <c r="AI175" s="32"/>
    </row>
    <row r="176" spans="1:35" x14ac:dyDescent="0.15">
      <c r="R176" s="33"/>
      <c r="S176" s="34"/>
      <c r="T176" s="33"/>
      <c r="U176" s="33"/>
      <c r="V176" s="33"/>
      <c r="W176" s="33"/>
      <c r="X176" s="33"/>
      <c r="Y176" s="33"/>
      <c r="Z176" s="33"/>
      <c r="AA176" s="33"/>
      <c r="AB176" s="33"/>
      <c r="AC176" s="33"/>
      <c r="AD176" s="33"/>
      <c r="AE176" s="33"/>
      <c r="AF176" s="33"/>
      <c r="AG176" s="33"/>
      <c r="AH176" s="33"/>
      <c r="AI176" s="32"/>
    </row>
    <row r="177" spans="18:35" x14ac:dyDescent="0.15">
      <c r="R177" s="33"/>
      <c r="S177" s="34"/>
      <c r="T177" s="33"/>
      <c r="U177" s="33"/>
      <c r="V177" s="33"/>
      <c r="W177" s="33"/>
      <c r="X177" s="33"/>
      <c r="Y177" s="33"/>
      <c r="Z177" s="33"/>
      <c r="AA177" s="33"/>
      <c r="AB177" s="33"/>
      <c r="AC177" s="33"/>
      <c r="AD177" s="33"/>
      <c r="AE177" s="33"/>
      <c r="AF177" s="33"/>
      <c r="AG177" s="33"/>
      <c r="AH177" s="33"/>
      <c r="AI177" s="32"/>
    </row>
    <row r="178" spans="18:35" x14ac:dyDescent="0.15">
      <c r="R178" s="33"/>
      <c r="S178" s="34"/>
      <c r="T178" s="33"/>
      <c r="U178" s="33"/>
      <c r="V178" s="33"/>
      <c r="W178" s="33"/>
      <c r="X178" s="33"/>
      <c r="Y178" s="33"/>
      <c r="Z178" s="33"/>
      <c r="AA178" s="33"/>
      <c r="AB178" s="33"/>
      <c r="AC178" s="33"/>
      <c r="AD178" s="33"/>
      <c r="AE178" s="33"/>
      <c r="AF178" s="33"/>
      <c r="AG178" s="33"/>
      <c r="AH178" s="33"/>
      <c r="AI178" s="32"/>
    </row>
    <row r="179" spans="18:35" x14ac:dyDescent="0.15">
      <c r="R179" s="33"/>
      <c r="S179" s="34"/>
      <c r="T179" s="33"/>
      <c r="U179" s="33"/>
      <c r="V179" s="33"/>
      <c r="W179" s="33"/>
      <c r="X179" s="33"/>
      <c r="Y179" s="33"/>
      <c r="Z179" s="33"/>
      <c r="AA179" s="33"/>
      <c r="AB179" s="33"/>
      <c r="AC179" s="33"/>
      <c r="AD179" s="33"/>
      <c r="AE179" s="33"/>
      <c r="AF179" s="33"/>
      <c r="AG179" s="33"/>
      <c r="AH179" s="33"/>
      <c r="AI179" s="32"/>
    </row>
    <row r="180" spans="18:35" x14ac:dyDescent="0.15">
      <c r="R180" s="33"/>
      <c r="S180" s="34"/>
      <c r="T180" s="33"/>
      <c r="U180" s="33"/>
      <c r="V180" s="33"/>
      <c r="W180" s="33"/>
      <c r="X180" s="33"/>
      <c r="Y180" s="33"/>
      <c r="Z180" s="33"/>
      <c r="AA180" s="33"/>
      <c r="AB180" s="33"/>
      <c r="AC180" s="33"/>
      <c r="AD180" s="33"/>
      <c r="AE180" s="33"/>
      <c r="AF180" s="33"/>
      <c r="AG180" s="33"/>
      <c r="AH180" s="33"/>
      <c r="AI180" s="32"/>
    </row>
    <row r="181" spans="18:35" x14ac:dyDescent="0.15">
      <c r="R181" s="33"/>
      <c r="S181" s="34"/>
      <c r="T181" s="33"/>
      <c r="U181" s="33"/>
      <c r="V181" s="33"/>
      <c r="W181" s="33"/>
      <c r="X181" s="33"/>
      <c r="Y181" s="33"/>
      <c r="Z181" s="33"/>
      <c r="AA181" s="33"/>
      <c r="AB181" s="33"/>
      <c r="AC181" s="33"/>
      <c r="AD181" s="33"/>
      <c r="AE181" s="33"/>
      <c r="AF181" s="33"/>
      <c r="AG181" s="33"/>
      <c r="AH181" s="33"/>
      <c r="AI181" s="32"/>
    </row>
    <row r="182" spans="18:35" x14ac:dyDescent="0.15">
      <c r="R182" s="33"/>
      <c r="S182" s="34"/>
      <c r="T182" s="33"/>
      <c r="U182" s="33"/>
      <c r="V182" s="33"/>
      <c r="W182" s="33"/>
      <c r="X182" s="33"/>
      <c r="Y182" s="33"/>
      <c r="Z182" s="33"/>
      <c r="AA182" s="33"/>
      <c r="AB182" s="33"/>
      <c r="AC182" s="33"/>
      <c r="AD182" s="33"/>
      <c r="AE182" s="33"/>
      <c r="AF182" s="33"/>
      <c r="AG182" s="33"/>
      <c r="AH182" s="33"/>
      <c r="AI182" s="32"/>
    </row>
    <row r="183" spans="18:35" x14ac:dyDescent="0.15">
      <c r="R183" s="33"/>
      <c r="S183" s="34"/>
      <c r="T183" s="33"/>
      <c r="U183" s="33"/>
      <c r="V183" s="33"/>
      <c r="W183" s="33"/>
      <c r="X183" s="33"/>
      <c r="Y183" s="33"/>
      <c r="Z183" s="33"/>
      <c r="AA183" s="33"/>
      <c r="AB183" s="33"/>
      <c r="AC183" s="33"/>
      <c r="AD183" s="33"/>
      <c r="AE183" s="33"/>
      <c r="AF183" s="33"/>
      <c r="AG183" s="33"/>
      <c r="AH183" s="33"/>
      <c r="AI183" s="32"/>
    </row>
    <row r="184" spans="18:35" x14ac:dyDescent="0.15">
      <c r="R184" s="33"/>
      <c r="S184" s="34"/>
      <c r="T184" s="33"/>
      <c r="U184" s="33"/>
      <c r="V184" s="33"/>
      <c r="W184" s="33"/>
      <c r="X184" s="33"/>
      <c r="Y184" s="33"/>
      <c r="Z184" s="33"/>
      <c r="AA184" s="33"/>
      <c r="AB184" s="33"/>
      <c r="AC184" s="33"/>
      <c r="AD184" s="33"/>
      <c r="AE184" s="33"/>
      <c r="AF184" s="33"/>
      <c r="AG184" s="33"/>
      <c r="AH184" s="33"/>
      <c r="AI184" s="32"/>
    </row>
    <row r="185" spans="18:35" x14ac:dyDescent="0.15">
      <c r="R185" s="33"/>
      <c r="S185" s="34"/>
      <c r="T185" s="33"/>
      <c r="U185" s="33"/>
      <c r="V185" s="33"/>
      <c r="W185" s="33"/>
      <c r="X185" s="33"/>
      <c r="Y185" s="33"/>
      <c r="Z185" s="33"/>
      <c r="AA185" s="33"/>
      <c r="AB185" s="33"/>
      <c r="AC185" s="33"/>
      <c r="AD185" s="33"/>
      <c r="AE185" s="33"/>
      <c r="AF185" s="33"/>
      <c r="AG185" s="33"/>
      <c r="AH185" s="33"/>
      <c r="AI185" s="32"/>
    </row>
    <row r="186" spans="18:35" x14ac:dyDescent="0.15">
      <c r="R186" s="33"/>
      <c r="S186" s="34"/>
      <c r="T186" s="33"/>
      <c r="U186" s="33"/>
      <c r="V186" s="33"/>
      <c r="W186" s="33"/>
      <c r="X186" s="33"/>
      <c r="Y186" s="33"/>
      <c r="Z186" s="33"/>
      <c r="AA186" s="33"/>
      <c r="AB186" s="33"/>
      <c r="AC186" s="33"/>
      <c r="AD186" s="33"/>
      <c r="AE186" s="33"/>
      <c r="AF186" s="33"/>
      <c r="AG186" s="33"/>
      <c r="AH186" s="33"/>
      <c r="AI186" s="32"/>
    </row>
    <row r="187" spans="18:35" x14ac:dyDescent="0.15">
      <c r="R187" s="33"/>
      <c r="S187" s="34"/>
      <c r="T187" s="33"/>
      <c r="U187" s="33"/>
      <c r="V187" s="33"/>
      <c r="W187" s="33"/>
      <c r="X187" s="33"/>
      <c r="Y187" s="33"/>
      <c r="Z187" s="33"/>
      <c r="AA187" s="33"/>
      <c r="AB187" s="33"/>
      <c r="AC187" s="33"/>
      <c r="AD187" s="33"/>
      <c r="AE187" s="33"/>
      <c r="AF187" s="33"/>
      <c r="AG187" s="33"/>
      <c r="AH187" s="33"/>
      <c r="AI187" s="32"/>
    </row>
    <row r="188" spans="18:35" x14ac:dyDescent="0.15">
      <c r="R188" s="33"/>
      <c r="S188" s="34"/>
      <c r="T188" s="33"/>
      <c r="U188" s="33"/>
      <c r="V188" s="33"/>
      <c r="W188" s="33"/>
      <c r="X188" s="33"/>
      <c r="Y188" s="33"/>
      <c r="Z188" s="33"/>
      <c r="AA188" s="33"/>
      <c r="AB188" s="33"/>
      <c r="AC188" s="33"/>
      <c r="AD188" s="33"/>
      <c r="AE188" s="33"/>
      <c r="AF188" s="33"/>
      <c r="AG188" s="33"/>
      <c r="AH188" s="33"/>
      <c r="AI188" s="32"/>
    </row>
    <row r="189" spans="18:35" x14ac:dyDescent="0.15">
      <c r="R189" s="33"/>
      <c r="S189" s="34"/>
      <c r="T189" s="33"/>
      <c r="U189" s="33"/>
      <c r="V189" s="33"/>
      <c r="W189" s="33"/>
      <c r="X189" s="33"/>
      <c r="Y189" s="33"/>
      <c r="Z189" s="33"/>
      <c r="AA189" s="33"/>
      <c r="AB189" s="33"/>
      <c r="AC189" s="33"/>
      <c r="AD189" s="33"/>
      <c r="AE189" s="33"/>
      <c r="AF189" s="33"/>
      <c r="AG189" s="33"/>
      <c r="AH189" s="33"/>
      <c r="AI189" s="32"/>
    </row>
    <row r="190" spans="18:35" x14ac:dyDescent="0.15">
      <c r="R190" s="33"/>
      <c r="S190" s="34"/>
      <c r="T190" s="33"/>
      <c r="U190" s="33"/>
      <c r="V190" s="33"/>
      <c r="W190" s="33"/>
      <c r="X190" s="33"/>
      <c r="Y190" s="33"/>
      <c r="Z190" s="33"/>
      <c r="AA190" s="33"/>
      <c r="AB190" s="33"/>
      <c r="AC190" s="33"/>
      <c r="AD190" s="33"/>
      <c r="AE190" s="33"/>
      <c r="AF190" s="33"/>
      <c r="AG190" s="33"/>
      <c r="AH190" s="33"/>
      <c r="AI190" s="32"/>
    </row>
    <row r="191" spans="18:35" x14ac:dyDescent="0.15">
      <c r="R191" s="33"/>
      <c r="S191" s="34"/>
      <c r="T191" s="33"/>
      <c r="U191" s="33"/>
      <c r="V191" s="33"/>
      <c r="W191" s="33"/>
      <c r="X191" s="33"/>
      <c r="Y191" s="33"/>
      <c r="Z191" s="33"/>
      <c r="AA191" s="33"/>
      <c r="AB191" s="33"/>
      <c r="AC191" s="33"/>
      <c r="AD191" s="33"/>
      <c r="AE191" s="33"/>
      <c r="AF191" s="33"/>
      <c r="AG191" s="33"/>
      <c r="AH191" s="33"/>
      <c r="AI191" s="32"/>
    </row>
    <row r="192" spans="18:35" x14ac:dyDescent="0.15">
      <c r="R192" s="33"/>
      <c r="S192" s="34"/>
      <c r="T192" s="33"/>
      <c r="U192" s="33"/>
      <c r="V192" s="33"/>
      <c r="W192" s="33"/>
      <c r="X192" s="33"/>
      <c r="Y192" s="33"/>
      <c r="Z192" s="33"/>
      <c r="AA192" s="33"/>
      <c r="AB192" s="33"/>
      <c r="AC192" s="33"/>
      <c r="AD192" s="33"/>
      <c r="AE192" s="33"/>
      <c r="AF192" s="33"/>
      <c r="AG192" s="33"/>
      <c r="AH192" s="33"/>
      <c r="AI192" s="32"/>
    </row>
    <row r="193" spans="5:35" x14ac:dyDescent="0.15">
      <c r="R193" s="33"/>
      <c r="S193" s="34"/>
      <c r="T193" s="33"/>
      <c r="U193" s="33"/>
      <c r="V193" s="33"/>
      <c r="W193" s="33"/>
      <c r="X193" s="33"/>
      <c r="Y193" s="33"/>
      <c r="Z193" s="33"/>
      <c r="AA193" s="33"/>
      <c r="AB193" s="33"/>
      <c r="AC193" s="33"/>
      <c r="AD193" s="33"/>
      <c r="AE193" s="33"/>
      <c r="AF193" s="33"/>
      <c r="AG193" s="33"/>
      <c r="AH193" s="33"/>
      <c r="AI193" s="32"/>
    </row>
    <row r="194" spans="5:35" x14ac:dyDescent="0.15">
      <c r="R194" s="33"/>
      <c r="S194" s="34"/>
      <c r="T194" s="33"/>
      <c r="U194" s="33"/>
      <c r="V194" s="33"/>
      <c r="W194" s="33"/>
      <c r="X194" s="33"/>
      <c r="Y194" s="33"/>
      <c r="Z194" s="33"/>
      <c r="AA194" s="33"/>
      <c r="AB194" s="33"/>
      <c r="AC194" s="33"/>
      <c r="AD194" s="33"/>
      <c r="AE194" s="33"/>
      <c r="AF194" s="33"/>
      <c r="AG194" s="33"/>
      <c r="AH194" s="33"/>
      <c r="AI194" s="32"/>
    </row>
    <row r="195" spans="5:35" x14ac:dyDescent="0.15">
      <c r="R195" s="33"/>
      <c r="S195" s="34"/>
      <c r="T195" s="33"/>
      <c r="U195" s="33"/>
      <c r="V195" s="33"/>
      <c r="W195" s="33"/>
      <c r="X195" s="33"/>
      <c r="Y195" s="33"/>
      <c r="Z195" s="33"/>
      <c r="AA195" s="33"/>
      <c r="AB195" s="33"/>
      <c r="AC195" s="33"/>
      <c r="AD195" s="33"/>
      <c r="AE195" s="33"/>
      <c r="AF195" s="33"/>
      <c r="AG195" s="33"/>
      <c r="AH195" s="33"/>
      <c r="AI195" s="32"/>
    </row>
    <row r="196" spans="5:35" x14ac:dyDescent="0.15">
      <c r="R196" s="33"/>
      <c r="S196" s="34"/>
      <c r="T196" s="33"/>
      <c r="U196" s="33"/>
      <c r="V196" s="33"/>
      <c r="W196" s="33"/>
      <c r="X196" s="33"/>
      <c r="Y196" s="33"/>
      <c r="Z196" s="33"/>
      <c r="AA196" s="33"/>
      <c r="AB196" s="33"/>
      <c r="AC196" s="33"/>
      <c r="AD196" s="33"/>
      <c r="AE196" s="33"/>
      <c r="AF196" s="33"/>
      <c r="AG196" s="33"/>
      <c r="AH196" s="33"/>
      <c r="AI196" s="32"/>
    </row>
    <row r="197" spans="5:35" x14ac:dyDescent="0.15">
      <c r="R197" s="33"/>
      <c r="S197" s="34"/>
      <c r="T197" s="33"/>
      <c r="U197" s="33"/>
      <c r="V197" s="33"/>
      <c r="W197" s="33"/>
      <c r="X197" s="33"/>
      <c r="Y197" s="33"/>
      <c r="Z197" s="33"/>
      <c r="AA197" s="33"/>
      <c r="AB197" s="33"/>
      <c r="AC197" s="33"/>
      <c r="AD197" s="33"/>
      <c r="AE197" s="33"/>
      <c r="AF197" s="33"/>
      <c r="AG197" s="33"/>
      <c r="AH197" s="33"/>
      <c r="AI197" s="32"/>
    </row>
    <row r="198" spans="5:35" x14ac:dyDescent="0.15">
      <c r="R198" s="33"/>
      <c r="S198" s="34"/>
      <c r="T198" s="33"/>
      <c r="U198" s="33"/>
      <c r="V198" s="33"/>
      <c r="W198" s="33"/>
      <c r="X198" s="33"/>
      <c r="Y198" s="33"/>
      <c r="Z198" s="33"/>
      <c r="AA198" s="33"/>
      <c r="AB198" s="33"/>
      <c r="AC198" s="33"/>
      <c r="AD198" s="33"/>
      <c r="AE198" s="33"/>
      <c r="AF198" s="33"/>
      <c r="AG198" s="33"/>
      <c r="AH198" s="33"/>
      <c r="AI198" s="32"/>
    </row>
    <row r="199" spans="5:35" x14ac:dyDescent="0.15">
      <c r="R199" s="33"/>
      <c r="S199" s="34"/>
      <c r="T199" s="33"/>
      <c r="U199" s="33"/>
      <c r="V199" s="33"/>
      <c r="W199" s="33"/>
      <c r="X199" s="33"/>
      <c r="Y199" s="33"/>
      <c r="Z199" s="33"/>
      <c r="AA199" s="33"/>
      <c r="AB199" s="33"/>
      <c r="AC199" s="33"/>
      <c r="AD199" s="33"/>
      <c r="AE199" s="33"/>
      <c r="AF199" s="33"/>
      <c r="AG199" s="33"/>
      <c r="AH199" s="33"/>
      <c r="AI199" s="32"/>
    </row>
    <row r="200" spans="5:35" x14ac:dyDescent="0.15">
      <c r="R200" s="33"/>
      <c r="S200" s="34"/>
      <c r="T200" s="33"/>
      <c r="U200" s="33"/>
      <c r="V200" s="33"/>
      <c r="W200" s="33"/>
      <c r="X200" s="33"/>
      <c r="Y200" s="33"/>
      <c r="Z200" s="33"/>
      <c r="AA200" s="33"/>
      <c r="AB200" s="33"/>
      <c r="AC200" s="33"/>
      <c r="AD200" s="33"/>
      <c r="AE200" s="33"/>
      <c r="AF200" s="33"/>
      <c r="AG200" s="33"/>
      <c r="AH200" s="33"/>
      <c r="AI200" s="32"/>
    </row>
    <row r="201" spans="5:35" x14ac:dyDescent="0.15">
      <c r="E201" s="32" t="s">
        <v>3</v>
      </c>
      <c r="F201" s="32" t="s">
        <v>4</v>
      </c>
      <c r="G201" s="32" t="s">
        <v>5</v>
      </c>
      <c r="H201" s="32"/>
      <c r="I201" s="32"/>
      <c r="J201" s="32"/>
      <c r="K201" s="32"/>
      <c r="L201" s="32"/>
      <c r="M201" s="32"/>
      <c r="N201" s="32"/>
      <c r="O201" s="32"/>
      <c r="R201" s="33" t="s">
        <v>506</v>
      </c>
      <c r="S201" s="34"/>
      <c r="T201" s="33"/>
      <c r="U201" s="33"/>
      <c r="V201" s="33"/>
      <c r="W201" s="33"/>
      <c r="X201" s="33"/>
      <c r="Y201" s="33"/>
      <c r="Z201" s="33"/>
      <c r="AA201" s="33"/>
      <c r="AB201" s="33" t="s">
        <v>502</v>
      </c>
      <c r="AC201" s="33"/>
      <c r="AD201" s="33"/>
      <c r="AE201" s="33"/>
      <c r="AF201" s="33"/>
      <c r="AG201" s="32" t="s">
        <v>948</v>
      </c>
      <c r="AH201" s="41" t="s">
        <v>952</v>
      </c>
      <c r="AI201" s="32"/>
    </row>
    <row r="202" spans="5:35" x14ac:dyDescent="0.15">
      <c r="E202" s="82">
        <v>1</v>
      </c>
      <c r="F202" s="32" t="s">
        <v>7</v>
      </c>
      <c r="G202" s="32" t="s">
        <v>860</v>
      </c>
      <c r="H202" s="32"/>
      <c r="I202" s="32"/>
      <c r="J202" s="32"/>
      <c r="K202" s="32"/>
      <c r="L202" s="32"/>
      <c r="M202" s="32"/>
      <c r="N202" s="32"/>
      <c r="O202" s="32"/>
      <c r="R202" s="33" t="s">
        <v>507</v>
      </c>
      <c r="S202" s="34">
        <v>100000000</v>
      </c>
      <c r="T202" s="33"/>
      <c r="U202" s="33"/>
      <c r="V202" s="33"/>
      <c r="W202" s="33"/>
      <c r="X202" s="33"/>
      <c r="Y202" s="33"/>
      <c r="Z202" s="33"/>
      <c r="AA202" s="33"/>
      <c r="AB202" s="33" t="s">
        <v>503</v>
      </c>
      <c r="AC202" s="33"/>
      <c r="AD202" s="33"/>
      <c r="AE202" s="33"/>
      <c r="AF202" s="33"/>
      <c r="AG202" s="32" t="s">
        <v>953</v>
      </c>
      <c r="AH202" s="41" t="s">
        <v>900</v>
      </c>
      <c r="AI202" s="32"/>
    </row>
    <row r="203" spans="5:35" x14ac:dyDescent="0.15">
      <c r="E203" s="82">
        <v>2</v>
      </c>
      <c r="F203" s="32" t="s">
        <v>8</v>
      </c>
      <c r="G203" s="32" t="s">
        <v>861</v>
      </c>
      <c r="H203" s="32"/>
      <c r="I203" s="32"/>
      <c r="J203" s="32"/>
      <c r="K203" s="32"/>
      <c r="L203" s="32"/>
      <c r="M203" s="32"/>
      <c r="N203" s="32"/>
      <c r="O203" s="32"/>
      <c r="R203" s="33" t="s">
        <v>508</v>
      </c>
      <c r="S203" s="34">
        <v>110000000</v>
      </c>
      <c r="T203" s="33"/>
      <c r="U203" s="33"/>
      <c r="V203" s="33"/>
      <c r="W203" s="33"/>
      <c r="X203" s="33"/>
      <c r="Y203" s="33"/>
      <c r="Z203" s="33"/>
      <c r="AA203" s="33"/>
      <c r="AB203" s="33" t="s">
        <v>505</v>
      </c>
      <c r="AC203" s="33"/>
      <c r="AD203" s="33"/>
      <c r="AE203" s="33"/>
      <c r="AF203" s="33"/>
      <c r="AG203" s="32" t="s">
        <v>954</v>
      </c>
      <c r="AH203" s="41" t="s">
        <v>901</v>
      </c>
      <c r="AI203" s="32"/>
    </row>
    <row r="204" spans="5:35" x14ac:dyDescent="0.15">
      <c r="E204" s="82">
        <v>3</v>
      </c>
      <c r="F204" s="32"/>
      <c r="G204" s="32" t="s">
        <v>862</v>
      </c>
      <c r="H204" s="32"/>
      <c r="I204" s="32"/>
      <c r="J204" s="32"/>
      <c r="K204" s="32"/>
      <c r="L204" s="32"/>
      <c r="M204" s="32"/>
      <c r="N204" s="32"/>
      <c r="O204" s="32"/>
      <c r="R204" s="33" t="s">
        <v>509</v>
      </c>
      <c r="S204" s="34">
        <v>120000000</v>
      </c>
      <c r="T204" s="33"/>
      <c r="U204" s="33"/>
      <c r="V204" s="33"/>
      <c r="W204" s="33"/>
      <c r="X204" s="33"/>
      <c r="Y204" s="33"/>
      <c r="Z204" s="33"/>
      <c r="AA204" s="33"/>
      <c r="AB204" s="33" t="s">
        <v>504</v>
      </c>
      <c r="AC204" s="33"/>
      <c r="AD204" s="33"/>
      <c r="AE204" s="33"/>
      <c r="AF204" s="33"/>
      <c r="AG204" s="32" t="s">
        <v>955</v>
      </c>
      <c r="AH204" s="41" t="s">
        <v>902</v>
      </c>
      <c r="AI204" s="32"/>
    </row>
    <row r="205" spans="5:35" x14ac:dyDescent="0.15">
      <c r="E205" s="82">
        <v>4</v>
      </c>
      <c r="F205" s="32"/>
      <c r="G205" s="32" t="s">
        <v>863</v>
      </c>
      <c r="H205" s="32"/>
      <c r="I205" s="32"/>
      <c r="J205" s="32"/>
      <c r="K205" s="32"/>
      <c r="L205" s="32"/>
      <c r="M205" s="32"/>
      <c r="N205" s="32"/>
      <c r="O205" s="32"/>
      <c r="R205" s="33" t="s">
        <v>510</v>
      </c>
      <c r="S205" s="34">
        <v>130000000</v>
      </c>
      <c r="T205" s="33"/>
      <c r="U205" s="33"/>
      <c r="V205" s="33"/>
      <c r="W205" s="33"/>
      <c r="X205" s="33"/>
      <c r="Y205" s="33"/>
      <c r="Z205" s="33"/>
      <c r="AA205" s="33"/>
      <c r="AB205" s="33"/>
      <c r="AC205" s="33"/>
      <c r="AD205" s="33"/>
      <c r="AE205" s="33"/>
      <c r="AF205" s="33"/>
      <c r="AG205" s="32" t="s">
        <v>956</v>
      </c>
      <c r="AH205" s="41" t="s">
        <v>903</v>
      </c>
      <c r="AI205" s="32"/>
    </row>
    <row r="206" spans="5:35" x14ac:dyDescent="0.15">
      <c r="E206" s="82">
        <v>5</v>
      </c>
      <c r="F206" s="32"/>
      <c r="G206" s="32" t="s">
        <v>864</v>
      </c>
      <c r="H206" s="32"/>
      <c r="I206" s="32"/>
      <c r="J206" s="32"/>
      <c r="K206" s="32"/>
      <c r="L206" s="32"/>
      <c r="M206" s="32"/>
      <c r="N206" s="32"/>
      <c r="O206" s="32"/>
      <c r="R206" s="33" t="s">
        <v>511</v>
      </c>
      <c r="S206" s="34">
        <v>140000000</v>
      </c>
      <c r="T206" s="33"/>
      <c r="U206" s="33"/>
      <c r="V206" s="33"/>
      <c r="W206" s="33"/>
      <c r="X206" s="33"/>
      <c r="Y206" s="33"/>
      <c r="Z206" s="33"/>
      <c r="AA206" s="33"/>
      <c r="AB206" s="33"/>
      <c r="AC206" s="33"/>
      <c r="AD206" s="33"/>
      <c r="AE206" s="33"/>
      <c r="AF206" s="33"/>
      <c r="AG206" s="32" t="s">
        <v>957</v>
      </c>
      <c r="AH206" s="41" t="s">
        <v>904</v>
      </c>
      <c r="AI206" s="32"/>
    </row>
    <row r="207" spans="5:35" x14ac:dyDescent="0.15">
      <c r="E207" s="82">
        <v>6</v>
      </c>
      <c r="F207" s="32"/>
      <c r="G207" s="32" t="s">
        <v>865</v>
      </c>
      <c r="H207" s="32"/>
      <c r="I207" s="32"/>
      <c r="J207" s="32"/>
      <c r="K207" s="32"/>
      <c r="L207" s="32"/>
      <c r="M207" s="32"/>
      <c r="N207" s="32"/>
      <c r="O207" s="32"/>
      <c r="R207" s="33" t="s">
        <v>512</v>
      </c>
      <c r="S207" s="34">
        <v>200000000</v>
      </c>
      <c r="T207" s="33"/>
      <c r="U207" s="33"/>
      <c r="V207" s="33"/>
      <c r="W207" s="33"/>
      <c r="X207" s="33"/>
      <c r="Y207" s="33"/>
      <c r="Z207" s="33"/>
      <c r="AA207" s="33"/>
      <c r="AB207" s="33"/>
      <c r="AC207" s="33"/>
      <c r="AD207" s="33"/>
      <c r="AE207" s="33"/>
      <c r="AF207" s="33"/>
      <c r="AG207" s="32" t="s">
        <v>958</v>
      </c>
      <c r="AH207" s="41" t="s">
        <v>905</v>
      </c>
      <c r="AI207" s="32"/>
    </row>
    <row r="208" spans="5:35" x14ac:dyDescent="0.15">
      <c r="E208" s="82" t="s">
        <v>1178</v>
      </c>
      <c r="F208" s="32"/>
      <c r="G208" s="32" t="s">
        <v>841</v>
      </c>
      <c r="H208" s="32"/>
      <c r="I208" s="32"/>
      <c r="J208" s="32"/>
      <c r="K208" s="32"/>
      <c r="L208" s="32"/>
      <c r="M208" s="32"/>
      <c r="N208" s="32"/>
      <c r="O208" s="32"/>
      <c r="R208" s="33" t="s">
        <v>513</v>
      </c>
      <c r="S208" s="34">
        <v>210000000</v>
      </c>
      <c r="T208" s="33"/>
      <c r="U208" s="33"/>
      <c r="V208" s="33"/>
      <c r="W208" s="33"/>
      <c r="X208" s="33"/>
      <c r="Y208" s="33"/>
      <c r="Z208" s="33"/>
      <c r="AA208" s="33"/>
      <c r="AB208" s="33"/>
      <c r="AC208" s="33"/>
      <c r="AD208" s="33"/>
      <c r="AE208" s="33"/>
      <c r="AF208" s="33"/>
      <c r="AG208" s="32" t="s">
        <v>959</v>
      </c>
      <c r="AH208" s="41" t="s">
        <v>906</v>
      </c>
      <c r="AI208" s="32"/>
    </row>
    <row r="209" spans="5:35" x14ac:dyDescent="0.15">
      <c r="E209" s="82" t="s">
        <v>1179</v>
      </c>
      <c r="F209" s="32"/>
      <c r="G209" s="32" t="s">
        <v>842</v>
      </c>
      <c r="H209" s="32"/>
      <c r="I209" s="32"/>
      <c r="J209" s="32"/>
      <c r="K209" s="32"/>
      <c r="L209" s="32"/>
      <c r="M209" s="32"/>
      <c r="N209" s="32"/>
      <c r="O209" s="32"/>
      <c r="R209" s="33" t="s">
        <v>514</v>
      </c>
      <c r="S209" s="34">
        <v>220000000</v>
      </c>
      <c r="T209" s="33"/>
      <c r="U209" s="33"/>
      <c r="V209" s="33"/>
      <c r="W209" s="33"/>
      <c r="X209" s="33"/>
      <c r="Y209" s="33"/>
      <c r="Z209" s="33"/>
      <c r="AA209" s="33"/>
      <c r="AB209" s="33"/>
      <c r="AC209" s="33"/>
      <c r="AD209" s="33"/>
      <c r="AE209" s="33"/>
      <c r="AF209" s="33"/>
      <c r="AG209" s="32" t="s">
        <v>960</v>
      </c>
      <c r="AH209" s="41" t="s">
        <v>907</v>
      </c>
      <c r="AI209" s="32"/>
    </row>
    <row r="210" spans="5:35" x14ac:dyDescent="0.15">
      <c r="E210" s="82" t="s">
        <v>1281</v>
      </c>
      <c r="F210" s="32"/>
      <c r="G210" s="32" t="s">
        <v>843</v>
      </c>
      <c r="H210" s="32"/>
      <c r="I210" s="32"/>
      <c r="J210" s="32"/>
      <c r="K210" s="32"/>
      <c r="L210" s="32"/>
      <c r="M210" s="32"/>
      <c r="N210" s="32"/>
      <c r="O210" s="32"/>
      <c r="R210" s="33" t="s">
        <v>515</v>
      </c>
      <c r="S210" s="34">
        <v>230000000</v>
      </c>
      <c r="T210" s="33"/>
      <c r="U210" s="33"/>
      <c r="V210" s="33"/>
      <c r="W210" s="33"/>
      <c r="X210" s="33"/>
      <c r="Y210" s="33"/>
      <c r="Z210" s="33"/>
      <c r="AA210" s="33"/>
      <c r="AB210" s="33"/>
      <c r="AC210" s="33"/>
      <c r="AD210" s="33"/>
      <c r="AE210" s="33"/>
      <c r="AF210" s="33"/>
      <c r="AG210" s="32" t="s">
        <v>961</v>
      </c>
      <c r="AH210" s="41">
        <v>10</v>
      </c>
      <c r="AI210" s="32"/>
    </row>
    <row r="211" spans="5:35" x14ac:dyDescent="0.15">
      <c r="E211" s="82" t="s">
        <v>1282</v>
      </c>
      <c r="F211" s="32"/>
      <c r="G211" s="32" t="s">
        <v>844</v>
      </c>
      <c r="H211" s="32"/>
      <c r="I211" s="32"/>
      <c r="J211" s="32"/>
      <c r="K211" s="32"/>
      <c r="L211" s="32"/>
      <c r="M211" s="32"/>
      <c r="N211" s="32"/>
      <c r="O211" s="32"/>
      <c r="R211" s="33" t="s">
        <v>516</v>
      </c>
      <c r="S211" s="34">
        <v>240000000</v>
      </c>
      <c r="T211" s="33"/>
      <c r="U211" s="33"/>
      <c r="V211" s="33"/>
      <c r="W211" s="33"/>
      <c r="X211" s="33"/>
      <c r="Y211" s="33"/>
      <c r="Z211" s="33"/>
      <c r="AA211" s="33"/>
      <c r="AB211" s="33"/>
      <c r="AC211" s="33"/>
      <c r="AD211" s="33"/>
      <c r="AE211" s="33"/>
      <c r="AF211" s="33"/>
      <c r="AG211" s="32" t="s">
        <v>962</v>
      </c>
      <c r="AH211" s="41">
        <v>11</v>
      </c>
      <c r="AI211" s="32"/>
    </row>
    <row r="212" spans="5:35" x14ac:dyDescent="0.15">
      <c r="E212" s="82" t="s">
        <v>1283</v>
      </c>
      <c r="F212" s="32"/>
      <c r="G212" s="32" t="s">
        <v>866</v>
      </c>
      <c r="H212" s="32"/>
      <c r="I212" s="32"/>
      <c r="J212" s="32"/>
      <c r="K212" s="32"/>
      <c r="L212" s="32"/>
      <c r="M212" s="32"/>
      <c r="N212" s="32"/>
      <c r="O212" s="32"/>
      <c r="R212" s="33"/>
      <c r="S212" s="34"/>
      <c r="T212" s="33"/>
      <c r="U212" s="33"/>
      <c r="V212" s="33"/>
      <c r="W212" s="33"/>
      <c r="X212" s="33"/>
      <c r="Y212" s="33"/>
      <c r="Z212" s="33"/>
      <c r="AA212" s="33"/>
      <c r="AB212" s="33"/>
      <c r="AC212" s="33"/>
      <c r="AD212" s="33"/>
      <c r="AE212" s="33"/>
      <c r="AF212" s="33"/>
      <c r="AG212" s="32" t="s">
        <v>963</v>
      </c>
      <c r="AH212" s="41">
        <v>12</v>
      </c>
      <c r="AI212" s="32"/>
    </row>
    <row r="213" spans="5:35" x14ac:dyDescent="0.15">
      <c r="E213" s="82" t="s">
        <v>1284</v>
      </c>
      <c r="F213" s="32"/>
      <c r="G213" s="32" t="s">
        <v>867</v>
      </c>
      <c r="H213" s="32"/>
      <c r="I213" s="32"/>
      <c r="J213" s="32"/>
      <c r="K213" s="32"/>
      <c r="L213" s="32"/>
      <c r="M213" s="32"/>
      <c r="N213" s="32"/>
      <c r="O213" s="32"/>
      <c r="R213" s="33"/>
      <c r="S213" s="34"/>
      <c r="T213" s="33"/>
      <c r="U213" s="33"/>
      <c r="V213" s="33"/>
      <c r="W213" s="33"/>
      <c r="X213" s="33"/>
      <c r="Y213" s="33"/>
      <c r="Z213" s="33"/>
      <c r="AA213" s="33"/>
      <c r="AB213" s="33"/>
      <c r="AC213" s="33"/>
      <c r="AD213" s="33"/>
      <c r="AE213" s="33"/>
      <c r="AF213" s="33"/>
      <c r="AG213" s="32" t="s">
        <v>964</v>
      </c>
      <c r="AH213" s="41">
        <v>13</v>
      </c>
      <c r="AI213" s="32"/>
    </row>
    <row r="214" spans="5:35" x14ac:dyDescent="0.15">
      <c r="E214" s="82" t="s">
        <v>1285</v>
      </c>
      <c r="F214" s="32"/>
      <c r="G214" s="32" t="s">
        <v>868</v>
      </c>
      <c r="H214" s="32"/>
      <c r="I214" s="32"/>
      <c r="J214" s="32"/>
      <c r="K214" s="32"/>
      <c r="L214" s="32"/>
      <c r="M214" s="32"/>
      <c r="N214" s="32"/>
      <c r="O214" s="32"/>
      <c r="R214" s="33"/>
      <c r="S214" s="34"/>
      <c r="T214" s="33"/>
      <c r="U214" s="33"/>
      <c r="V214" s="33"/>
      <c r="W214" s="33"/>
      <c r="X214" s="33"/>
      <c r="Y214" s="33"/>
      <c r="Z214" s="33"/>
      <c r="AA214" s="33"/>
      <c r="AB214" s="33"/>
      <c r="AC214" s="33"/>
      <c r="AD214" s="33"/>
      <c r="AE214" s="33"/>
      <c r="AF214" s="33"/>
      <c r="AG214" s="32" t="s">
        <v>949</v>
      </c>
      <c r="AH214" s="41">
        <v>14</v>
      </c>
      <c r="AI214" s="32"/>
    </row>
    <row r="215" spans="5:35" x14ac:dyDescent="0.15">
      <c r="E215" s="82" t="s">
        <v>1286</v>
      </c>
      <c r="F215" s="32"/>
      <c r="G215" s="32" t="s">
        <v>869</v>
      </c>
      <c r="H215" s="32"/>
      <c r="I215" s="32"/>
      <c r="J215" s="32"/>
      <c r="K215" s="32"/>
      <c r="L215" s="32"/>
      <c r="M215" s="32"/>
      <c r="N215" s="32"/>
      <c r="O215" s="32"/>
      <c r="R215" s="33"/>
      <c r="S215" s="34"/>
      <c r="T215" s="33"/>
      <c r="U215" s="33"/>
      <c r="V215" s="33"/>
      <c r="W215" s="33"/>
      <c r="X215" s="33"/>
      <c r="Y215" s="33"/>
      <c r="Z215" s="33"/>
      <c r="AA215" s="33"/>
      <c r="AB215" s="33"/>
      <c r="AC215" s="33"/>
      <c r="AD215" s="33"/>
      <c r="AE215" s="33"/>
      <c r="AF215" s="33"/>
      <c r="AG215" s="32" t="s">
        <v>965</v>
      </c>
      <c r="AH215" s="41">
        <v>15</v>
      </c>
      <c r="AI215" s="32"/>
    </row>
    <row r="216" spans="5:35" x14ac:dyDescent="0.15">
      <c r="E216" s="82" t="s">
        <v>1287</v>
      </c>
      <c r="F216" s="32"/>
      <c r="G216" s="32" t="s">
        <v>870</v>
      </c>
      <c r="H216" s="32"/>
      <c r="I216" s="32"/>
      <c r="J216" s="32"/>
      <c r="K216" s="32"/>
      <c r="L216" s="32"/>
      <c r="M216" s="32"/>
      <c r="N216" s="32"/>
      <c r="O216" s="32"/>
      <c r="R216" s="33"/>
      <c r="S216" s="34"/>
      <c r="T216" s="33"/>
      <c r="U216" s="33"/>
      <c r="V216" s="33"/>
      <c r="W216" s="33"/>
      <c r="X216" s="33"/>
      <c r="Y216" s="33"/>
      <c r="Z216" s="33"/>
      <c r="AA216" s="33"/>
      <c r="AB216" s="33"/>
      <c r="AC216" s="33"/>
      <c r="AD216" s="33"/>
      <c r="AE216" s="33"/>
      <c r="AF216" s="33"/>
      <c r="AG216" s="32" t="s">
        <v>966</v>
      </c>
      <c r="AH216" s="41">
        <v>16</v>
      </c>
      <c r="AI216" s="32"/>
    </row>
    <row r="217" spans="5:35" x14ac:dyDescent="0.15">
      <c r="E217" s="82" t="s">
        <v>1284</v>
      </c>
      <c r="F217" s="32"/>
      <c r="G217" s="32" t="s">
        <v>871</v>
      </c>
      <c r="H217" s="32"/>
      <c r="I217" s="32"/>
      <c r="J217" s="32"/>
      <c r="K217" s="32"/>
      <c r="L217" s="32"/>
      <c r="M217" s="32"/>
      <c r="N217" s="32"/>
      <c r="O217" s="32"/>
      <c r="R217" s="33"/>
      <c r="S217" s="34"/>
      <c r="T217" s="33"/>
      <c r="U217" s="33"/>
      <c r="V217" s="33"/>
      <c r="W217" s="33"/>
      <c r="X217" s="33"/>
      <c r="Y217" s="33"/>
      <c r="Z217" s="33"/>
      <c r="AA217" s="33"/>
      <c r="AB217" s="33"/>
      <c r="AC217" s="33"/>
      <c r="AD217" s="33"/>
      <c r="AE217" s="33"/>
      <c r="AF217" s="33"/>
      <c r="AG217" s="32" t="s">
        <v>967</v>
      </c>
      <c r="AH217" s="41">
        <v>17</v>
      </c>
      <c r="AI217" s="32"/>
    </row>
    <row r="218" spans="5:35" x14ac:dyDescent="0.15">
      <c r="E218" s="82" t="s">
        <v>1288</v>
      </c>
      <c r="F218" s="32"/>
      <c r="G218" s="32" t="s">
        <v>872</v>
      </c>
      <c r="H218" s="32"/>
      <c r="I218" s="32"/>
      <c r="J218" s="32"/>
      <c r="K218" s="32"/>
      <c r="L218" s="32"/>
      <c r="M218" s="32"/>
      <c r="N218" s="32"/>
      <c r="O218" s="32"/>
      <c r="R218" s="33"/>
      <c r="S218" s="34"/>
      <c r="T218" s="33"/>
      <c r="U218" s="33"/>
      <c r="V218" s="33"/>
      <c r="W218" s="33"/>
      <c r="X218" s="33"/>
      <c r="Y218" s="33"/>
      <c r="Z218" s="33"/>
      <c r="AA218" s="33"/>
      <c r="AB218" s="33"/>
      <c r="AC218" s="33"/>
      <c r="AD218" s="33"/>
      <c r="AE218" s="33"/>
      <c r="AF218" s="33"/>
      <c r="AG218" s="32" t="s">
        <v>968</v>
      </c>
      <c r="AH218" s="41">
        <v>18</v>
      </c>
      <c r="AI218" s="32"/>
    </row>
    <row r="219" spans="5:35" x14ac:dyDescent="0.15">
      <c r="E219" s="82" t="s">
        <v>1289</v>
      </c>
      <c r="F219" s="32"/>
      <c r="G219" s="32" t="s">
        <v>873</v>
      </c>
      <c r="H219" s="32"/>
      <c r="I219" s="32"/>
      <c r="J219" s="32"/>
      <c r="K219" s="32"/>
      <c r="L219" s="32"/>
      <c r="M219" s="32"/>
      <c r="N219" s="32"/>
      <c r="O219" s="32"/>
      <c r="R219" s="33"/>
      <c r="S219" s="34"/>
      <c r="T219" s="33"/>
      <c r="U219" s="33"/>
      <c r="V219" s="33"/>
      <c r="W219" s="33"/>
      <c r="X219" s="33"/>
      <c r="Y219" s="33"/>
      <c r="Z219" s="33"/>
      <c r="AA219" s="33"/>
      <c r="AB219" s="33"/>
      <c r="AC219" s="33"/>
      <c r="AD219" s="33"/>
      <c r="AE219" s="33"/>
      <c r="AF219" s="33"/>
      <c r="AG219" s="32" t="s">
        <v>969</v>
      </c>
      <c r="AH219" s="41">
        <v>19</v>
      </c>
      <c r="AI219" s="32"/>
    </row>
    <row r="220" spans="5:35" x14ac:dyDescent="0.15">
      <c r="E220" s="32"/>
      <c r="F220" s="32"/>
      <c r="G220" s="32" t="s">
        <v>874</v>
      </c>
      <c r="H220" s="32"/>
      <c r="I220" s="32"/>
      <c r="J220" s="32"/>
      <c r="K220" s="32"/>
      <c r="L220" s="32"/>
      <c r="M220" s="32"/>
      <c r="N220" s="32"/>
      <c r="O220" s="32"/>
      <c r="R220" s="33"/>
      <c r="S220" s="34"/>
      <c r="T220" s="33"/>
      <c r="U220" s="33"/>
      <c r="V220" s="33"/>
      <c r="W220" s="33"/>
      <c r="X220" s="33"/>
      <c r="Y220" s="33"/>
      <c r="Z220" s="33"/>
      <c r="AA220" s="33"/>
      <c r="AB220" s="33"/>
      <c r="AC220" s="33"/>
      <c r="AD220" s="33"/>
      <c r="AE220" s="33"/>
      <c r="AF220" s="33"/>
      <c r="AG220" s="32" t="s">
        <v>970</v>
      </c>
      <c r="AH220" s="41">
        <v>20</v>
      </c>
      <c r="AI220" s="32"/>
    </row>
    <row r="221" spans="5:35" x14ac:dyDescent="0.15">
      <c r="E221" s="32"/>
      <c r="F221" s="32"/>
      <c r="G221" s="32" t="s">
        <v>845</v>
      </c>
      <c r="H221" s="32"/>
      <c r="I221" s="32"/>
      <c r="J221" s="32"/>
      <c r="K221" s="32"/>
      <c r="L221" s="32"/>
      <c r="M221" s="32"/>
      <c r="N221" s="32"/>
      <c r="O221" s="32"/>
      <c r="R221" s="33"/>
      <c r="S221" s="34"/>
      <c r="T221" s="33"/>
      <c r="U221" s="33"/>
      <c r="V221" s="33"/>
      <c r="W221" s="33"/>
      <c r="X221" s="33"/>
      <c r="Y221" s="33"/>
      <c r="Z221" s="33"/>
      <c r="AA221" s="33"/>
      <c r="AB221" s="33"/>
      <c r="AC221" s="33"/>
      <c r="AD221" s="33"/>
      <c r="AE221" s="33"/>
      <c r="AF221" s="33"/>
      <c r="AG221" s="32" t="s">
        <v>971</v>
      </c>
      <c r="AH221" s="41">
        <v>21</v>
      </c>
      <c r="AI221" s="32"/>
    </row>
    <row r="222" spans="5:35" x14ac:dyDescent="0.15">
      <c r="E222" s="32"/>
      <c r="F222" s="32"/>
      <c r="G222" s="32" t="s">
        <v>846</v>
      </c>
      <c r="H222" s="32"/>
      <c r="I222" s="32"/>
      <c r="J222" s="32"/>
      <c r="K222" s="32"/>
      <c r="L222" s="32"/>
      <c r="M222" s="32"/>
      <c r="N222" s="32"/>
      <c r="O222" s="32"/>
      <c r="R222" s="33"/>
      <c r="S222" s="34"/>
      <c r="T222" s="33"/>
      <c r="U222" s="33"/>
      <c r="V222" s="33"/>
      <c r="W222" s="33"/>
      <c r="X222" s="33"/>
      <c r="Y222" s="33"/>
      <c r="Z222" s="33"/>
      <c r="AA222" s="33"/>
      <c r="AB222" s="33"/>
      <c r="AC222" s="33"/>
      <c r="AD222" s="33"/>
      <c r="AE222" s="33"/>
      <c r="AF222" s="33"/>
      <c r="AG222" s="32" t="s">
        <v>972</v>
      </c>
      <c r="AH222" s="41">
        <v>22</v>
      </c>
      <c r="AI222" s="32"/>
    </row>
    <row r="223" spans="5:35" x14ac:dyDescent="0.15">
      <c r="E223" s="32"/>
      <c r="F223" s="32"/>
      <c r="G223" s="32" t="s">
        <v>847</v>
      </c>
      <c r="H223" s="32"/>
      <c r="I223" s="32"/>
      <c r="J223" s="32"/>
      <c r="K223" s="32"/>
      <c r="L223" s="32"/>
      <c r="M223" s="32"/>
      <c r="N223" s="32"/>
      <c r="O223" s="32"/>
      <c r="R223" s="33"/>
      <c r="S223" s="34"/>
      <c r="T223" s="33"/>
      <c r="U223" s="33"/>
      <c r="V223" s="33"/>
      <c r="W223" s="33"/>
      <c r="X223" s="33"/>
      <c r="Y223" s="33"/>
      <c r="Z223" s="33"/>
      <c r="AA223" s="33"/>
      <c r="AB223" s="33"/>
      <c r="AC223" s="33"/>
      <c r="AD223" s="33"/>
      <c r="AE223" s="33"/>
      <c r="AF223" s="33"/>
      <c r="AG223" s="32" t="s">
        <v>973</v>
      </c>
      <c r="AH223" s="41">
        <v>23</v>
      </c>
      <c r="AI223" s="32"/>
    </row>
    <row r="224" spans="5:35" x14ac:dyDescent="0.15">
      <c r="E224" s="32"/>
      <c r="F224" s="32"/>
      <c r="G224" s="32" t="s">
        <v>848</v>
      </c>
      <c r="H224" s="32"/>
      <c r="I224" s="32"/>
      <c r="J224" s="32"/>
      <c r="K224" s="32"/>
      <c r="L224" s="32"/>
      <c r="M224" s="32"/>
      <c r="N224" s="32"/>
      <c r="O224" s="32"/>
      <c r="R224" s="33"/>
      <c r="S224" s="34"/>
      <c r="T224" s="33"/>
      <c r="U224" s="33"/>
      <c r="V224" s="33"/>
      <c r="W224" s="33"/>
      <c r="X224" s="33"/>
      <c r="Y224" s="33"/>
      <c r="Z224" s="33"/>
      <c r="AA224" s="33"/>
      <c r="AB224" s="33"/>
      <c r="AC224" s="33"/>
      <c r="AD224" s="33"/>
      <c r="AE224" s="33"/>
      <c r="AF224" s="33"/>
      <c r="AG224" s="32" t="s">
        <v>974</v>
      </c>
      <c r="AH224" s="41">
        <v>24</v>
      </c>
      <c r="AI224" s="32"/>
    </row>
    <row r="225" spans="5:35" x14ac:dyDescent="0.15">
      <c r="E225" s="32"/>
      <c r="F225" s="32"/>
      <c r="G225" s="32" t="s">
        <v>849</v>
      </c>
      <c r="H225" s="32"/>
      <c r="I225" s="32"/>
      <c r="J225" s="32"/>
      <c r="K225" s="32"/>
      <c r="L225" s="32"/>
      <c r="M225" s="32"/>
      <c r="N225" s="32"/>
      <c r="O225" s="32"/>
      <c r="R225" s="33"/>
      <c r="S225" s="34"/>
      <c r="T225" s="33"/>
      <c r="U225" s="33"/>
      <c r="V225" s="33"/>
      <c r="W225" s="33"/>
      <c r="X225" s="33"/>
      <c r="Y225" s="33"/>
      <c r="Z225" s="33"/>
      <c r="AA225" s="33"/>
      <c r="AB225" s="33"/>
      <c r="AC225" s="33"/>
      <c r="AD225" s="33"/>
      <c r="AE225" s="33"/>
      <c r="AF225" s="33"/>
      <c r="AG225" s="32" t="s">
        <v>975</v>
      </c>
      <c r="AH225" s="41">
        <v>25</v>
      </c>
      <c r="AI225" s="32"/>
    </row>
    <row r="226" spans="5:35" x14ac:dyDescent="0.15">
      <c r="E226" s="32"/>
      <c r="F226" s="32"/>
      <c r="G226" s="32" t="s">
        <v>850</v>
      </c>
      <c r="H226" s="32"/>
      <c r="I226" s="32"/>
      <c r="J226" s="32"/>
      <c r="K226" s="32"/>
      <c r="L226" s="32"/>
      <c r="M226" s="32"/>
      <c r="N226" s="32"/>
      <c r="O226" s="32"/>
      <c r="R226" s="33"/>
      <c r="S226" s="34"/>
      <c r="T226" s="33"/>
      <c r="U226" s="33"/>
      <c r="V226" s="33"/>
      <c r="W226" s="33"/>
      <c r="X226" s="33"/>
      <c r="Y226" s="33"/>
      <c r="Z226" s="33"/>
      <c r="AA226" s="33"/>
      <c r="AB226" s="33"/>
      <c r="AC226" s="33"/>
      <c r="AD226" s="33"/>
      <c r="AE226" s="33"/>
      <c r="AF226" s="33"/>
      <c r="AG226" s="32" t="s">
        <v>976</v>
      </c>
      <c r="AH226" s="41">
        <v>26</v>
      </c>
      <c r="AI226" s="32"/>
    </row>
    <row r="227" spans="5:35" x14ac:dyDescent="0.15">
      <c r="E227" s="32"/>
      <c r="F227" s="32"/>
      <c r="G227" s="32" t="s">
        <v>851</v>
      </c>
      <c r="H227" s="32"/>
      <c r="I227" s="32"/>
      <c r="J227" s="32"/>
      <c r="K227" s="32"/>
      <c r="L227" s="32"/>
      <c r="M227" s="32"/>
      <c r="N227" s="32"/>
      <c r="O227" s="32"/>
      <c r="R227" s="33"/>
      <c r="S227" s="34"/>
      <c r="T227" s="33"/>
      <c r="U227" s="33"/>
      <c r="V227" s="33"/>
      <c r="W227" s="33"/>
      <c r="X227" s="33"/>
      <c r="Y227" s="33"/>
      <c r="Z227" s="33"/>
      <c r="AA227" s="33"/>
      <c r="AB227" s="33"/>
      <c r="AC227" s="33"/>
      <c r="AD227" s="33"/>
      <c r="AE227" s="33"/>
      <c r="AF227" s="33"/>
      <c r="AG227" s="32" t="s">
        <v>977</v>
      </c>
      <c r="AH227" s="41">
        <v>27</v>
      </c>
      <c r="AI227" s="32"/>
    </row>
    <row r="228" spans="5:35" x14ac:dyDescent="0.15">
      <c r="E228" s="32"/>
      <c r="F228" s="32"/>
      <c r="G228" s="32" t="s">
        <v>852</v>
      </c>
      <c r="H228" s="32"/>
      <c r="I228" s="32"/>
      <c r="J228" s="32"/>
      <c r="K228" s="32"/>
      <c r="L228" s="32"/>
      <c r="M228" s="32"/>
      <c r="N228" s="32"/>
      <c r="O228" s="32"/>
      <c r="R228" s="33"/>
      <c r="S228" s="34"/>
      <c r="T228" s="33"/>
      <c r="U228" s="33"/>
      <c r="V228" s="33"/>
      <c r="W228" s="33"/>
      <c r="X228" s="33"/>
      <c r="Y228" s="33"/>
      <c r="Z228" s="33"/>
      <c r="AA228" s="33"/>
      <c r="AB228" s="33"/>
      <c r="AC228" s="33"/>
      <c r="AD228" s="33"/>
      <c r="AE228" s="33"/>
      <c r="AF228" s="33"/>
      <c r="AG228" s="32" t="s">
        <v>978</v>
      </c>
      <c r="AH228" s="41">
        <v>28</v>
      </c>
      <c r="AI228" s="32"/>
    </row>
    <row r="229" spans="5:35" x14ac:dyDescent="0.15">
      <c r="E229" s="32"/>
      <c r="F229" s="32"/>
      <c r="G229" s="32" t="s">
        <v>853</v>
      </c>
      <c r="H229" s="32"/>
      <c r="I229" s="32"/>
      <c r="J229" s="32"/>
      <c r="K229" s="32"/>
      <c r="L229" s="32"/>
      <c r="M229" s="32"/>
      <c r="N229" s="32"/>
      <c r="O229" s="32"/>
      <c r="R229" s="33"/>
      <c r="S229" s="34"/>
      <c r="T229" s="33"/>
      <c r="U229" s="33"/>
      <c r="V229" s="33"/>
      <c r="W229" s="33"/>
      <c r="X229" s="33"/>
      <c r="Y229" s="33"/>
      <c r="Z229" s="33"/>
      <c r="AA229" s="33"/>
      <c r="AB229" s="33"/>
      <c r="AC229" s="33"/>
      <c r="AD229" s="33"/>
      <c r="AE229" s="33"/>
      <c r="AF229" s="33"/>
      <c r="AG229" s="32" t="s">
        <v>979</v>
      </c>
      <c r="AH229" s="41">
        <v>29</v>
      </c>
      <c r="AI229" s="32"/>
    </row>
    <row r="230" spans="5:35" x14ac:dyDescent="0.15">
      <c r="E230" s="32"/>
      <c r="F230" s="32"/>
      <c r="G230" s="32" t="s">
        <v>854</v>
      </c>
      <c r="H230" s="32"/>
      <c r="I230" s="32"/>
      <c r="J230" s="32"/>
      <c r="K230" s="32"/>
      <c r="L230" s="32"/>
      <c r="M230" s="32"/>
      <c r="N230" s="32"/>
      <c r="O230" s="32"/>
      <c r="R230" s="33"/>
      <c r="S230" s="34"/>
      <c r="T230" s="33"/>
      <c r="U230" s="33"/>
      <c r="V230" s="33"/>
      <c r="W230" s="33"/>
      <c r="X230" s="33"/>
      <c r="Y230" s="33"/>
      <c r="Z230" s="33"/>
      <c r="AA230" s="33"/>
      <c r="AB230" s="33"/>
      <c r="AC230" s="33"/>
      <c r="AD230" s="33"/>
      <c r="AE230" s="33"/>
      <c r="AF230" s="33"/>
      <c r="AG230" s="32" t="s">
        <v>950</v>
      </c>
      <c r="AH230" s="41">
        <v>30</v>
      </c>
      <c r="AI230" s="32"/>
    </row>
    <row r="231" spans="5:35" x14ac:dyDescent="0.15">
      <c r="E231" s="32"/>
      <c r="F231" s="32"/>
      <c r="G231" s="32" t="s">
        <v>855</v>
      </c>
      <c r="H231" s="32"/>
      <c r="I231" s="32"/>
      <c r="J231" s="32"/>
      <c r="K231" s="32"/>
      <c r="L231" s="32"/>
      <c r="M231" s="32"/>
      <c r="N231" s="32"/>
      <c r="O231" s="32"/>
      <c r="R231" s="33"/>
      <c r="S231" s="34"/>
      <c r="T231" s="33"/>
      <c r="U231" s="33"/>
      <c r="V231" s="33"/>
      <c r="W231" s="33"/>
      <c r="X231" s="33"/>
      <c r="Y231" s="33"/>
      <c r="Z231" s="33"/>
      <c r="AA231" s="33"/>
      <c r="AB231" s="33"/>
      <c r="AC231" s="33"/>
      <c r="AD231" s="33"/>
      <c r="AE231" s="33"/>
      <c r="AF231" s="33"/>
      <c r="AG231" s="32" t="s">
        <v>980</v>
      </c>
      <c r="AH231" s="41">
        <v>31</v>
      </c>
      <c r="AI231" s="32"/>
    </row>
    <row r="232" spans="5:35" x14ac:dyDescent="0.15">
      <c r="E232" s="32"/>
      <c r="F232" s="32"/>
      <c r="G232" s="32" t="s">
        <v>856</v>
      </c>
      <c r="H232" s="32"/>
      <c r="I232" s="32"/>
      <c r="J232" s="32"/>
      <c r="K232" s="32"/>
      <c r="L232" s="32"/>
      <c r="M232" s="32"/>
      <c r="N232" s="32"/>
      <c r="O232" s="32"/>
      <c r="R232" s="33"/>
      <c r="S232" s="34"/>
      <c r="T232" s="33"/>
      <c r="U232" s="33"/>
      <c r="V232" s="33"/>
      <c r="W232" s="33"/>
      <c r="X232" s="33"/>
      <c r="Y232" s="33"/>
      <c r="Z232" s="33"/>
      <c r="AA232" s="33"/>
      <c r="AB232" s="33"/>
      <c r="AC232" s="33"/>
      <c r="AD232" s="33"/>
      <c r="AE232" s="33"/>
      <c r="AF232" s="33"/>
      <c r="AG232" s="32" t="s">
        <v>981</v>
      </c>
      <c r="AH232" s="41">
        <v>32</v>
      </c>
      <c r="AI232" s="32"/>
    </row>
    <row r="233" spans="5:35" x14ac:dyDescent="0.15">
      <c r="G233" s="29"/>
      <c r="R233" s="33"/>
      <c r="S233" s="34"/>
      <c r="T233" s="33"/>
      <c r="U233" s="33"/>
      <c r="V233" s="33"/>
      <c r="W233" s="33"/>
      <c r="X233" s="33"/>
      <c r="Y233" s="33"/>
      <c r="Z233" s="33"/>
      <c r="AA233" s="33"/>
      <c r="AB233" s="33"/>
      <c r="AC233" s="33"/>
      <c r="AD233" s="33"/>
      <c r="AE233" s="33"/>
      <c r="AF233" s="33"/>
      <c r="AG233" s="32" t="s">
        <v>982</v>
      </c>
      <c r="AH233" s="41">
        <v>33</v>
      </c>
      <c r="AI233" s="32"/>
    </row>
    <row r="234" spans="5:35" x14ac:dyDescent="0.15">
      <c r="G234" s="29"/>
      <c r="R234" s="33"/>
      <c r="S234" s="34"/>
      <c r="T234" s="33"/>
      <c r="U234" s="33"/>
      <c r="V234" s="33"/>
      <c r="W234" s="33"/>
      <c r="X234" s="33"/>
      <c r="Y234" s="33"/>
      <c r="Z234" s="33"/>
      <c r="AA234" s="33"/>
      <c r="AB234" s="33"/>
      <c r="AC234" s="33"/>
      <c r="AD234" s="33"/>
      <c r="AE234" s="33"/>
      <c r="AF234" s="33"/>
      <c r="AG234" s="32" t="s">
        <v>983</v>
      </c>
      <c r="AH234" s="41">
        <v>34</v>
      </c>
      <c r="AI234" s="32"/>
    </row>
    <row r="235" spans="5:35" x14ac:dyDescent="0.15">
      <c r="R235" s="33"/>
      <c r="S235" s="34"/>
      <c r="T235" s="33"/>
      <c r="U235" s="33"/>
      <c r="V235" s="33"/>
      <c r="W235" s="33"/>
      <c r="X235" s="33"/>
      <c r="Y235" s="33"/>
      <c r="Z235" s="33"/>
      <c r="AA235" s="33"/>
      <c r="AB235" s="33"/>
      <c r="AC235" s="33"/>
      <c r="AD235" s="33"/>
      <c r="AE235" s="33"/>
      <c r="AF235" s="33"/>
      <c r="AG235" s="32" t="s">
        <v>984</v>
      </c>
      <c r="AH235" s="41">
        <v>35</v>
      </c>
      <c r="AI235" s="32"/>
    </row>
    <row r="236" spans="5:35" x14ac:dyDescent="0.15">
      <c r="R236" s="33"/>
      <c r="S236" s="34"/>
      <c r="T236" s="33"/>
      <c r="U236" s="33"/>
      <c r="V236" s="33"/>
      <c r="W236" s="33"/>
      <c r="X236" s="33"/>
      <c r="Y236" s="33"/>
      <c r="Z236" s="33"/>
      <c r="AA236" s="33"/>
      <c r="AB236" s="33"/>
      <c r="AC236" s="33"/>
      <c r="AD236" s="33"/>
      <c r="AE236" s="33"/>
      <c r="AF236" s="33"/>
      <c r="AG236" s="32" t="s">
        <v>985</v>
      </c>
      <c r="AH236" s="41">
        <v>36</v>
      </c>
      <c r="AI236" s="32"/>
    </row>
    <row r="237" spans="5:35" x14ac:dyDescent="0.15">
      <c r="R237" s="33"/>
      <c r="S237" s="34"/>
      <c r="T237" s="33"/>
      <c r="U237" s="33"/>
      <c r="V237" s="33"/>
      <c r="W237" s="33"/>
      <c r="X237" s="33"/>
      <c r="Y237" s="33"/>
      <c r="Z237" s="33"/>
      <c r="AA237" s="33"/>
      <c r="AB237" s="33"/>
      <c r="AC237" s="33"/>
      <c r="AD237" s="33"/>
      <c r="AE237" s="33"/>
      <c r="AF237" s="33"/>
      <c r="AG237" s="32" t="s">
        <v>986</v>
      </c>
      <c r="AH237" s="41">
        <v>37</v>
      </c>
      <c r="AI237" s="32"/>
    </row>
    <row r="238" spans="5:35" x14ac:dyDescent="0.15">
      <c r="G238" t="s">
        <v>1279</v>
      </c>
      <c r="H238" t="s">
        <v>1280</v>
      </c>
      <c r="R238" s="33"/>
      <c r="S238" s="34"/>
      <c r="T238" s="33"/>
      <c r="U238" s="33"/>
      <c r="V238" s="33"/>
      <c r="W238" s="33"/>
      <c r="X238" s="33"/>
      <c r="Y238" s="33"/>
      <c r="Z238" s="33"/>
      <c r="AA238" s="33"/>
      <c r="AB238" s="33"/>
      <c r="AC238" s="33"/>
      <c r="AD238" s="33"/>
      <c r="AE238" s="33"/>
      <c r="AF238" s="33"/>
      <c r="AG238" s="32" t="s">
        <v>987</v>
      </c>
      <c r="AH238" s="41">
        <v>38</v>
      </c>
      <c r="AI238" s="32"/>
    </row>
    <row r="239" spans="5:35" x14ac:dyDescent="0.15">
      <c r="G239" s="32" t="s">
        <v>860</v>
      </c>
      <c r="H239" s="32" t="s">
        <v>867</v>
      </c>
      <c r="R239" s="33"/>
      <c r="S239" s="34"/>
      <c r="T239" s="33"/>
      <c r="U239" s="33"/>
      <c r="V239" s="33"/>
      <c r="W239" s="33"/>
      <c r="X239" s="33"/>
      <c r="Y239" s="33"/>
      <c r="Z239" s="33"/>
      <c r="AA239" s="33"/>
      <c r="AB239" s="33"/>
      <c r="AC239" s="33"/>
      <c r="AD239" s="33"/>
      <c r="AE239" s="33"/>
      <c r="AF239" s="33"/>
      <c r="AG239" s="32" t="s">
        <v>988</v>
      </c>
      <c r="AH239" s="41">
        <v>39</v>
      </c>
      <c r="AI239" s="32"/>
    </row>
    <row r="240" spans="5:35" x14ac:dyDescent="0.15">
      <c r="G240" s="32" t="s">
        <v>861</v>
      </c>
      <c r="H240" s="32" t="s">
        <v>868</v>
      </c>
      <c r="R240" s="33"/>
      <c r="S240" s="34"/>
      <c r="T240" s="33"/>
      <c r="U240" s="33"/>
      <c r="V240" s="33"/>
      <c r="W240" s="33"/>
      <c r="X240" s="33"/>
      <c r="Y240" s="33"/>
      <c r="Z240" s="33"/>
      <c r="AA240" s="33"/>
      <c r="AB240" s="33"/>
      <c r="AC240" s="33"/>
      <c r="AD240" s="33"/>
      <c r="AE240" s="33"/>
      <c r="AF240" s="33"/>
      <c r="AG240" s="32" t="s">
        <v>989</v>
      </c>
      <c r="AH240" s="41">
        <v>40</v>
      </c>
      <c r="AI240" s="32"/>
    </row>
    <row r="241" spans="7:35" x14ac:dyDescent="0.15">
      <c r="G241" s="32" t="s">
        <v>862</v>
      </c>
      <c r="H241" s="32" t="s">
        <v>869</v>
      </c>
      <c r="R241" s="33"/>
      <c r="S241" s="34"/>
      <c r="T241" s="33"/>
      <c r="U241" s="33"/>
      <c r="V241" s="33"/>
      <c r="W241" s="33"/>
      <c r="X241" s="33"/>
      <c r="Y241" s="33"/>
      <c r="Z241" s="33"/>
      <c r="AA241" s="33"/>
      <c r="AB241" s="33"/>
      <c r="AC241" s="33"/>
      <c r="AD241" s="33"/>
      <c r="AE241" s="33"/>
      <c r="AF241" s="33"/>
      <c r="AG241" s="32" t="s">
        <v>990</v>
      </c>
      <c r="AH241" s="41">
        <v>41</v>
      </c>
      <c r="AI241" s="32"/>
    </row>
    <row r="242" spans="7:35" x14ac:dyDescent="0.15">
      <c r="G242" s="32" t="s">
        <v>863</v>
      </c>
      <c r="H242" s="32" t="s">
        <v>870</v>
      </c>
      <c r="R242" s="33"/>
      <c r="S242" s="34"/>
      <c r="T242" s="33"/>
      <c r="U242" s="33"/>
      <c r="V242" s="33"/>
      <c r="W242" s="33"/>
      <c r="X242" s="33"/>
      <c r="Y242" s="33"/>
      <c r="Z242" s="33"/>
      <c r="AA242" s="33"/>
      <c r="AB242" s="33"/>
      <c r="AC242" s="33"/>
      <c r="AD242" s="33"/>
      <c r="AE242" s="33"/>
      <c r="AF242" s="33"/>
      <c r="AG242" s="32" t="s">
        <v>991</v>
      </c>
      <c r="AH242" s="41">
        <v>42</v>
      </c>
      <c r="AI242" s="32"/>
    </row>
    <row r="243" spans="7:35" x14ac:dyDescent="0.15">
      <c r="G243" s="32" t="s">
        <v>864</v>
      </c>
      <c r="H243" s="32" t="s">
        <v>871</v>
      </c>
      <c r="R243" s="33"/>
      <c r="S243" s="34"/>
      <c r="T243" s="33"/>
      <c r="U243" s="33"/>
      <c r="V243" s="33"/>
      <c r="W243" s="33"/>
      <c r="X243" s="33"/>
      <c r="Y243" s="33"/>
      <c r="Z243" s="33"/>
      <c r="AA243" s="33"/>
      <c r="AB243" s="33"/>
      <c r="AC243" s="33"/>
      <c r="AD243" s="33"/>
      <c r="AE243" s="33"/>
      <c r="AF243" s="33"/>
      <c r="AG243" s="32" t="s">
        <v>992</v>
      </c>
      <c r="AH243" s="41">
        <v>43</v>
      </c>
      <c r="AI243" s="32"/>
    </row>
    <row r="244" spans="7:35" x14ac:dyDescent="0.15">
      <c r="G244" s="32" t="s">
        <v>865</v>
      </c>
      <c r="H244" s="32" t="s">
        <v>872</v>
      </c>
      <c r="R244" s="33"/>
      <c r="S244" s="34"/>
      <c r="T244" s="33"/>
      <c r="U244" s="33"/>
      <c r="V244" s="33"/>
      <c r="W244" s="33"/>
      <c r="X244" s="33"/>
      <c r="Y244" s="33"/>
      <c r="Z244" s="33"/>
      <c r="AA244" s="33"/>
      <c r="AB244" s="33"/>
      <c r="AC244" s="33"/>
      <c r="AD244" s="33"/>
      <c r="AE244" s="33"/>
      <c r="AF244" s="33"/>
      <c r="AG244" s="32" t="s">
        <v>993</v>
      </c>
      <c r="AH244" s="41">
        <v>44</v>
      </c>
      <c r="AI244" s="32"/>
    </row>
    <row r="245" spans="7:35" x14ac:dyDescent="0.15">
      <c r="G245" s="32" t="s">
        <v>841</v>
      </c>
      <c r="H245" s="32" t="s">
        <v>873</v>
      </c>
      <c r="R245" s="33"/>
      <c r="S245" s="34"/>
      <c r="T245" s="33"/>
      <c r="U245" s="33"/>
      <c r="V245" s="33"/>
      <c r="W245" s="33"/>
      <c r="X245" s="33"/>
      <c r="Y245" s="33"/>
      <c r="Z245" s="33"/>
      <c r="AA245" s="33"/>
      <c r="AB245" s="33"/>
      <c r="AC245" s="33"/>
      <c r="AD245" s="33"/>
      <c r="AE245" s="33"/>
      <c r="AF245" s="33"/>
      <c r="AG245" s="32" t="s">
        <v>994</v>
      </c>
      <c r="AH245" s="41">
        <v>45</v>
      </c>
      <c r="AI245" s="32"/>
    </row>
    <row r="246" spans="7:35" x14ac:dyDescent="0.15">
      <c r="G246" s="32" t="s">
        <v>842</v>
      </c>
      <c r="H246" s="32" t="s">
        <v>874</v>
      </c>
      <c r="R246" s="33"/>
      <c r="S246" s="34"/>
      <c r="T246" s="33"/>
      <c r="U246" s="33"/>
      <c r="V246" s="33"/>
      <c r="W246" s="33"/>
      <c r="X246" s="33"/>
      <c r="Y246" s="33"/>
      <c r="Z246" s="33"/>
      <c r="AA246" s="33"/>
      <c r="AB246" s="33"/>
      <c r="AC246" s="33"/>
      <c r="AD246" s="33"/>
      <c r="AE246" s="33"/>
      <c r="AF246" s="33"/>
      <c r="AG246" s="32" t="s">
        <v>951</v>
      </c>
      <c r="AH246" s="41">
        <v>46</v>
      </c>
      <c r="AI246" s="32"/>
    </row>
    <row r="247" spans="7:35" x14ac:dyDescent="0.15">
      <c r="G247" s="32" t="s">
        <v>843</v>
      </c>
      <c r="H247" s="32" t="s">
        <v>851</v>
      </c>
      <c r="R247" s="33"/>
      <c r="S247" s="34"/>
      <c r="T247" s="33"/>
      <c r="U247" s="33"/>
      <c r="V247" s="33"/>
      <c r="W247" s="33"/>
      <c r="X247" s="33"/>
      <c r="Y247" s="33"/>
      <c r="Z247" s="33"/>
      <c r="AA247" s="33"/>
      <c r="AB247" s="33"/>
      <c r="AC247" s="33"/>
      <c r="AD247" s="33"/>
      <c r="AE247" s="33"/>
      <c r="AF247" s="33"/>
      <c r="AG247" s="32" t="s">
        <v>995</v>
      </c>
      <c r="AH247" s="41">
        <v>47</v>
      </c>
      <c r="AI247" s="32"/>
    </row>
    <row r="248" spans="7:35" x14ac:dyDescent="0.15">
      <c r="G248" s="32" t="s">
        <v>844</v>
      </c>
      <c r="H248" s="32" t="s">
        <v>852</v>
      </c>
      <c r="R248" s="33"/>
      <c r="S248" s="34"/>
      <c r="T248" s="33"/>
      <c r="U248" s="33"/>
      <c r="V248" s="33"/>
      <c r="W248" s="33"/>
      <c r="X248" s="33"/>
      <c r="Y248" s="33"/>
      <c r="Z248" s="33"/>
      <c r="AA248" s="33"/>
      <c r="AB248" s="33"/>
      <c r="AC248" s="33"/>
      <c r="AD248" s="33"/>
      <c r="AE248" s="33"/>
      <c r="AF248" s="33"/>
      <c r="AG248" s="32" t="s">
        <v>996</v>
      </c>
      <c r="AH248" s="41">
        <v>49</v>
      </c>
      <c r="AI248" s="32"/>
    </row>
    <row r="249" spans="7:35" x14ac:dyDescent="0.15">
      <c r="G249" s="32" t="s">
        <v>866</v>
      </c>
      <c r="H249" s="32" t="s">
        <v>853</v>
      </c>
      <c r="R249" s="33"/>
      <c r="S249" s="34"/>
      <c r="T249" s="33"/>
      <c r="U249" s="33"/>
      <c r="V249" s="33"/>
      <c r="W249" s="33"/>
      <c r="X249" s="33"/>
      <c r="Y249" s="33"/>
      <c r="Z249" s="33"/>
      <c r="AA249" s="33"/>
      <c r="AB249" s="33"/>
      <c r="AC249" s="33"/>
      <c r="AD249" s="33"/>
      <c r="AE249" s="33"/>
      <c r="AF249" s="33"/>
      <c r="AG249" s="33"/>
      <c r="AH249" s="33"/>
      <c r="AI249" s="32"/>
    </row>
    <row r="250" spans="7:35" x14ac:dyDescent="0.15">
      <c r="G250" s="32" t="s">
        <v>845</v>
      </c>
      <c r="H250" s="32" t="s">
        <v>854</v>
      </c>
      <c r="R250" s="33"/>
      <c r="S250" s="34"/>
      <c r="T250" s="33"/>
      <c r="U250" s="33"/>
      <c r="V250" s="33"/>
      <c r="W250" s="33"/>
      <c r="X250" s="33"/>
      <c r="Y250" s="33"/>
      <c r="Z250" s="33"/>
      <c r="AA250" s="33"/>
      <c r="AB250" s="33"/>
      <c r="AC250" s="33"/>
      <c r="AD250" s="33"/>
      <c r="AE250" s="33"/>
      <c r="AF250" s="33"/>
      <c r="AG250" s="33"/>
      <c r="AH250" s="33"/>
      <c r="AI250" s="32"/>
    </row>
    <row r="251" spans="7:35" x14ac:dyDescent="0.15">
      <c r="G251" s="32" t="s">
        <v>846</v>
      </c>
      <c r="H251" s="32" t="s">
        <v>855</v>
      </c>
      <c r="R251" s="33"/>
      <c r="S251" s="34"/>
      <c r="T251" s="33"/>
      <c r="U251" s="33"/>
      <c r="V251" s="33"/>
      <c r="W251" s="33"/>
      <c r="X251" s="33"/>
      <c r="Y251" s="33"/>
      <c r="Z251" s="33"/>
      <c r="AA251" s="33"/>
      <c r="AB251" s="33"/>
      <c r="AC251" s="33"/>
      <c r="AD251" s="33"/>
      <c r="AE251" s="33"/>
      <c r="AF251" s="33"/>
      <c r="AG251" s="33"/>
      <c r="AH251" s="33"/>
      <c r="AI251" s="32"/>
    </row>
    <row r="252" spans="7:35" x14ac:dyDescent="0.15">
      <c r="G252" s="32" t="s">
        <v>847</v>
      </c>
      <c r="H252" s="32" t="s">
        <v>856</v>
      </c>
      <c r="R252" s="33"/>
      <c r="S252" s="34"/>
      <c r="T252" s="33"/>
      <c r="U252" s="33"/>
      <c r="V252" s="33"/>
      <c r="W252" s="33"/>
      <c r="X252" s="33"/>
      <c r="Y252" s="33"/>
      <c r="Z252" s="33"/>
      <c r="AA252" s="33"/>
      <c r="AB252" s="33"/>
      <c r="AC252" s="33"/>
      <c r="AD252" s="33"/>
      <c r="AE252" s="33"/>
      <c r="AF252" s="33"/>
      <c r="AG252" s="33"/>
      <c r="AH252" s="33"/>
      <c r="AI252" s="32"/>
    </row>
    <row r="253" spans="7:35" x14ac:dyDescent="0.15">
      <c r="G253" s="32" t="s">
        <v>848</v>
      </c>
      <c r="H253"/>
      <c r="R253" s="33"/>
      <c r="S253" s="34"/>
      <c r="T253" s="33"/>
      <c r="U253" s="33"/>
      <c r="V253" s="33"/>
      <c r="W253" s="33"/>
      <c r="X253" s="33"/>
      <c r="Y253" s="33"/>
      <c r="Z253" s="33"/>
      <c r="AA253" s="33"/>
      <c r="AB253" s="33"/>
      <c r="AC253" s="33"/>
      <c r="AD253" s="33"/>
      <c r="AE253" s="33"/>
      <c r="AF253" s="33"/>
      <c r="AG253" s="33"/>
      <c r="AH253" s="33"/>
      <c r="AI253" s="32"/>
    </row>
    <row r="254" spans="7:35" x14ac:dyDescent="0.15">
      <c r="G254" s="32" t="s">
        <v>849</v>
      </c>
      <c r="H254"/>
      <c r="R254" s="33"/>
      <c r="S254" s="34"/>
      <c r="T254" s="33"/>
      <c r="U254" s="33"/>
      <c r="V254" s="33"/>
      <c r="W254" s="33"/>
      <c r="X254" s="33"/>
      <c r="Y254" s="33"/>
      <c r="Z254" s="33"/>
      <c r="AA254" s="33"/>
      <c r="AB254" s="33"/>
      <c r="AC254" s="33"/>
      <c r="AD254" s="33"/>
      <c r="AE254" s="33"/>
      <c r="AF254" s="33"/>
      <c r="AG254" s="33"/>
      <c r="AH254" s="33"/>
      <c r="AI254" s="32"/>
    </row>
    <row r="255" spans="7:35" x14ac:dyDescent="0.15">
      <c r="G255" s="32" t="s">
        <v>850</v>
      </c>
      <c r="H255"/>
      <c r="R255" s="33"/>
      <c r="S255" s="34"/>
      <c r="T255" s="33"/>
      <c r="U255" s="33"/>
      <c r="V255" s="33"/>
      <c r="W255" s="33"/>
      <c r="X255" s="33"/>
      <c r="Y255" s="33"/>
      <c r="Z255" s="33"/>
      <c r="AA255" s="33"/>
      <c r="AB255" s="33"/>
      <c r="AC255" s="33"/>
      <c r="AD255" s="33"/>
      <c r="AE255" s="33"/>
      <c r="AF255" s="33"/>
      <c r="AG255" s="33"/>
      <c r="AH255" s="33"/>
      <c r="AI255" s="32"/>
    </row>
    <row r="256" spans="7:35" x14ac:dyDescent="0.15">
      <c r="R256" s="33"/>
      <c r="S256" s="34"/>
      <c r="T256" s="33"/>
      <c r="U256" s="33"/>
      <c r="V256" s="33"/>
      <c r="W256" s="33"/>
      <c r="X256" s="33"/>
      <c r="Y256" s="33"/>
      <c r="Z256" s="33"/>
      <c r="AA256" s="33"/>
      <c r="AB256" s="33"/>
      <c r="AC256" s="33"/>
      <c r="AD256" s="33"/>
      <c r="AE256" s="33"/>
      <c r="AF256" s="33"/>
      <c r="AG256" s="33"/>
      <c r="AH256" s="33"/>
      <c r="AI256" s="32"/>
    </row>
    <row r="257" spans="7:35" x14ac:dyDescent="0.15">
      <c r="R257" s="33"/>
      <c r="S257" s="34"/>
      <c r="T257" s="33"/>
      <c r="U257" s="33"/>
      <c r="V257" s="33"/>
      <c r="W257" s="33"/>
      <c r="X257" s="33"/>
      <c r="Y257" s="33"/>
      <c r="Z257" s="33"/>
      <c r="AA257" s="33"/>
      <c r="AB257" s="33"/>
      <c r="AC257" s="33"/>
      <c r="AD257" s="33"/>
      <c r="AE257" s="33"/>
      <c r="AF257" s="33"/>
      <c r="AG257" s="33"/>
      <c r="AH257" s="33"/>
      <c r="AI257" s="32"/>
    </row>
    <row r="258" spans="7:35" x14ac:dyDescent="0.15">
      <c r="R258" s="33"/>
      <c r="S258" s="34"/>
      <c r="T258" s="33"/>
      <c r="U258" s="33"/>
      <c r="V258" s="33"/>
      <c r="W258" s="33"/>
      <c r="X258" s="33"/>
      <c r="Y258" s="33"/>
      <c r="Z258" s="33"/>
      <c r="AA258" s="33"/>
      <c r="AB258" s="33"/>
      <c r="AC258" s="33"/>
      <c r="AD258" s="33"/>
      <c r="AE258" s="33"/>
      <c r="AF258" s="33"/>
      <c r="AG258" s="33"/>
      <c r="AH258" s="33"/>
      <c r="AI258" s="32"/>
    </row>
    <row r="259" spans="7:35" x14ac:dyDescent="0.15">
      <c r="R259" s="33"/>
      <c r="S259" s="34"/>
      <c r="T259" s="33"/>
      <c r="U259" s="33"/>
      <c r="V259" s="33"/>
      <c r="W259" s="33"/>
      <c r="X259" s="33"/>
      <c r="Y259" s="33"/>
      <c r="Z259" s="33"/>
      <c r="AA259" s="33"/>
      <c r="AB259" s="33"/>
      <c r="AC259" s="33"/>
      <c r="AD259" s="33"/>
      <c r="AE259" s="33"/>
      <c r="AF259" s="33"/>
      <c r="AG259" s="33"/>
      <c r="AH259" s="33"/>
      <c r="AI259" s="32"/>
    </row>
    <row r="260" spans="7:35" x14ac:dyDescent="0.15">
      <c r="R260" s="33"/>
      <c r="S260" s="34"/>
      <c r="T260" s="33"/>
      <c r="U260" s="33"/>
      <c r="V260" s="33"/>
      <c r="W260" s="33"/>
      <c r="X260" s="33"/>
      <c r="Y260" s="33"/>
      <c r="Z260" s="33"/>
      <c r="AA260" s="33"/>
      <c r="AB260" s="33"/>
      <c r="AC260" s="33"/>
      <c r="AD260" s="33"/>
      <c r="AE260" s="33"/>
      <c r="AF260" s="33"/>
      <c r="AG260" s="33"/>
      <c r="AH260" s="33"/>
      <c r="AI260" s="32"/>
    </row>
    <row r="261" spans="7:35" x14ac:dyDescent="0.15">
      <c r="R261" s="33"/>
      <c r="S261" s="34"/>
      <c r="T261" s="33"/>
      <c r="U261" s="33"/>
      <c r="V261" s="33"/>
      <c r="W261" s="33"/>
      <c r="X261" s="33"/>
      <c r="Y261" s="33"/>
      <c r="Z261" s="33"/>
      <c r="AA261" s="33"/>
      <c r="AB261" s="33"/>
      <c r="AC261" s="33"/>
      <c r="AD261" s="33"/>
      <c r="AE261" s="33"/>
      <c r="AF261" s="33"/>
      <c r="AG261" s="33"/>
      <c r="AH261" s="33"/>
      <c r="AI261" s="32"/>
    </row>
    <row r="262" spans="7:35" x14ac:dyDescent="0.15">
      <c r="R262" s="33"/>
      <c r="S262" s="34"/>
      <c r="T262" s="33"/>
      <c r="U262" s="33"/>
      <c r="V262" s="33"/>
      <c r="W262" s="33"/>
      <c r="X262" s="33"/>
      <c r="Y262" s="33"/>
      <c r="Z262" s="33"/>
      <c r="AA262" s="33"/>
      <c r="AB262" s="33"/>
      <c r="AC262" s="33"/>
      <c r="AD262" s="33"/>
      <c r="AE262" s="33"/>
      <c r="AF262" s="33"/>
      <c r="AG262" s="33"/>
      <c r="AH262" s="33"/>
      <c r="AI262" s="32"/>
    </row>
    <row r="263" spans="7:35" x14ac:dyDescent="0.15">
      <c r="R263" s="33"/>
      <c r="S263" s="34"/>
      <c r="T263" s="33"/>
      <c r="U263" s="33"/>
      <c r="V263" s="33"/>
      <c r="W263" s="33"/>
      <c r="X263" s="33"/>
      <c r="Y263" s="33"/>
      <c r="Z263" s="33"/>
      <c r="AA263" s="33"/>
      <c r="AB263" s="33"/>
      <c r="AC263" s="33"/>
      <c r="AD263" s="33"/>
      <c r="AE263" s="33"/>
      <c r="AF263" s="33"/>
      <c r="AG263" s="33"/>
      <c r="AH263" s="33"/>
      <c r="AI263" s="32"/>
    </row>
    <row r="264" spans="7:35" x14ac:dyDescent="0.15">
      <c r="R264" s="33"/>
      <c r="S264" s="34"/>
      <c r="T264" s="33"/>
      <c r="U264" s="33"/>
      <c r="V264" s="33"/>
      <c r="W264" s="33"/>
      <c r="X264" s="33"/>
      <c r="Y264" s="33"/>
      <c r="Z264" s="33"/>
      <c r="AA264" s="33"/>
      <c r="AB264" s="33"/>
      <c r="AC264" s="33"/>
      <c r="AD264" s="33"/>
      <c r="AE264" s="33"/>
      <c r="AF264" s="33"/>
      <c r="AG264" s="33"/>
      <c r="AH264" s="33"/>
      <c r="AI264" s="32"/>
    </row>
    <row r="265" spans="7:35" x14ac:dyDescent="0.15">
      <c r="R265" s="33"/>
      <c r="S265" s="34"/>
      <c r="T265" s="33"/>
      <c r="U265" s="33"/>
      <c r="V265" s="33"/>
      <c r="W265" s="33"/>
      <c r="X265" s="33"/>
      <c r="Y265" s="33"/>
      <c r="Z265" s="33"/>
      <c r="AA265" s="33"/>
      <c r="AB265" s="33"/>
      <c r="AC265" s="33"/>
      <c r="AD265" s="33"/>
      <c r="AE265" s="33"/>
      <c r="AF265" s="33"/>
      <c r="AG265" s="33"/>
      <c r="AH265" s="33"/>
      <c r="AI265" s="32"/>
    </row>
    <row r="266" spans="7:35" x14ac:dyDescent="0.15">
      <c r="R266" s="33"/>
      <c r="S266" s="34"/>
      <c r="T266" s="33"/>
      <c r="U266" s="33"/>
      <c r="V266" s="33"/>
      <c r="W266" s="33"/>
      <c r="X266" s="33"/>
      <c r="Y266" s="33"/>
      <c r="Z266" s="33"/>
      <c r="AA266" s="33"/>
      <c r="AB266" s="33"/>
      <c r="AC266" s="33"/>
      <c r="AD266" s="33"/>
      <c r="AE266" s="33"/>
      <c r="AF266" s="33"/>
      <c r="AG266" s="33"/>
      <c r="AH266" s="33"/>
      <c r="AI266" s="32"/>
    </row>
    <row r="267" spans="7:35" x14ac:dyDescent="0.15">
      <c r="G267" s="103" t="s">
        <v>31</v>
      </c>
      <c r="H267" s="103" t="s">
        <v>32</v>
      </c>
      <c r="I267" s="104" t="s">
        <v>30</v>
      </c>
      <c r="J267" s="105"/>
      <c r="K267" s="105" t="s">
        <v>1449</v>
      </c>
      <c r="R267" s="33"/>
      <c r="S267" s="34"/>
      <c r="T267" s="33"/>
      <c r="U267" s="33"/>
      <c r="V267" s="33"/>
      <c r="W267" s="33"/>
      <c r="X267" s="33"/>
      <c r="Y267" s="33"/>
      <c r="Z267" s="33"/>
      <c r="AA267" s="33"/>
      <c r="AB267" s="33"/>
      <c r="AC267" s="33"/>
      <c r="AD267" s="33"/>
      <c r="AE267" s="33"/>
      <c r="AF267" s="33"/>
      <c r="AG267" s="33"/>
      <c r="AH267" s="33"/>
      <c r="AI267" s="32"/>
    </row>
    <row r="268" spans="7:35" x14ac:dyDescent="0.15">
      <c r="G268" s="103" t="s">
        <v>76</v>
      </c>
      <c r="H268" s="103" t="s">
        <v>77</v>
      </c>
      <c r="I268" s="104" t="s">
        <v>75</v>
      </c>
      <c r="J268" s="105"/>
      <c r="K268" s="105" t="s">
        <v>1449</v>
      </c>
      <c r="R268" s="33"/>
      <c r="S268" s="34"/>
      <c r="T268" s="33"/>
      <c r="U268" s="33"/>
      <c r="V268" s="33"/>
      <c r="W268" s="33"/>
      <c r="X268" s="33"/>
      <c r="Y268" s="33"/>
      <c r="Z268" s="33"/>
      <c r="AA268" s="33"/>
      <c r="AB268" s="33"/>
      <c r="AC268" s="33"/>
      <c r="AD268" s="33"/>
      <c r="AE268" s="33"/>
      <c r="AF268" s="33"/>
      <c r="AG268" s="33"/>
      <c r="AH268" s="33"/>
      <c r="AI268" s="32"/>
    </row>
    <row r="269" spans="7:35" x14ac:dyDescent="0.15">
      <c r="G269" s="103" t="s">
        <v>28</v>
      </c>
      <c r="H269" s="103" t="s">
        <v>29</v>
      </c>
      <c r="I269" s="104" t="s">
        <v>27</v>
      </c>
      <c r="J269" s="105"/>
      <c r="K269" s="105" t="s">
        <v>1449</v>
      </c>
      <c r="R269" s="33"/>
      <c r="S269" s="34"/>
      <c r="T269" s="33"/>
      <c r="U269" s="33"/>
      <c r="V269" s="33"/>
      <c r="W269" s="33"/>
      <c r="X269" s="33"/>
      <c r="Y269" s="33"/>
      <c r="Z269" s="33"/>
      <c r="AA269" s="33"/>
      <c r="AB269" s="33"/>
      <c r="AC269" s="33"/>
      <c r="AD269" s="33"/>
      <c r="AE269" s="33"/>
      <c r="AF269" s="33"/>
      <c r="AG269" s="33"/>
      <c r="AH269" s="33"/>
      <c r="AI269" s="32"/>
    </row>
    <row r="270" spans="7:35" x14ac:dyDescent="0.15">
      <c r="G270" s="103" t="s">
        <v>40</v>
      </c>
      <c r="H270" s="103" t="s">
        <v>41</v>
      </c>
      <c r="I270" s="104" t="s">
        <v>39</v>
      </c>
      <c r="J270" s="105"/>
      <c r="K270" s="105" t="s">
        <v>1449</v>
      </c>
      <c r="R270" s="33"/>
      <c r="S270" s="34"/>
      <c r="T270" s="33"/>
      <c r="U270" s="33"/>
      <c r="V270" s="33"/>
      <c r="W270" s="33"/>
      <c r="X270" s="33"/>
      <c r="Y270" s="33"/>
      <c r="Z270" s="33"/>
      <c r="AA270" s="33"/>
      <c r="AB270" s="33"/>
      <c r="AC270" s="33"/>
      <c r="AD270" s="33"/>
      <c r="AE270" s="33"/>
      <c r="AF270" s="33"/>
      <c r="AG270" s="33"/>
      <c r="AH270" s="33"/>
      <c r="AI270" s="32"/>
    </row>
    <row r="271" spans="7:35" x14ac:dyDescent="0.15">
      <c r="G271" s="103" t="s">
        <v>43</v>
      </c>
      <c r="H271" s="103" t="s">
        <v>1212</v>
      </c>
      <c r="I271" s="104" t="s">
        <v>42</v>
      </c>
      <c r="J271" s="105"/>
      <c r="K271" s="105" t="s">
        <v>1449</v>
      </c>
      <c r="R271" s="33"/>
      <c r="S271" s="34"/>
      <c r="T271" s="33"/>
      <c r="U271" s="33"/>
      <c r="V271" s="33"/>
      <c r="W271" s="33"/>
      <c r="X271" s="33"/>
      <c r="Y271" s="33"/>
      <c r="Z271" s="33"/>
      <c r="AA271" s="33"/>
      <c r="AB271" s="33"/>
      <c r="AC271" s="33"/>
      <c r="AD271" s="33"/>
      <c r="AE271" s="33"/>
      <c r="AF271" s="33"/>
      <c r="AG271" s="33"/>
      <c r="AH271" s="33"/>
      <c r="AI271" s="32"/>
    </row>
    <row r="272" spans="7:35" x14ac:dyDescent="0.15">
      <c r="G272" s="103" t="s">
        <v>54</v>
      </c>
      <c r="H272" s="103" t="s">
        <v>55</v>
      </c>
      <c r="I272" s="104" t="s">
        <v>53</v>
      </c>
      <c r="J272" s="105"/>
      <c r="K272" s="105" t="s">
        <v>1449</v>
      </c>
      <c r="R272" s="33"/>
      <c r="S272" s="34"/>
      <c r="T272" s="33"/>
      <c r="U272" s="33"/>
      <c r="V272" s="33"/>
      <c r="W272" s="33"/>
      <c r="X272" s="33"/>
      <c r="Y272" s="33"/>
      <c r="Z272" s="33"/>
      <c r="AA272" s="33"/>
      <c r="AB272" s="33"/>
      <c r="AC272" s="33"/>
      <c r="AD272" s="33"/>
      <c r="AE272" s="33"/>
      <c r="AF272" s="33"/>
      <c r="AG272" s="33"/>
      <c r="AH272" s="33"/>
      <c r="AI272" s="32"/>
    </row>
    <row r="273" spans="7:35" x14ac:dyDescent="0.15">
      <c r="G273" s="103" t="s">
        <v>34</v>
      </c>
      <c r="H273" s="103" t="s">
        <v>35</v>
      </c>
      <c r="I273" s="104" t="s">
        <v>33</v>
      </c>
      <c r="J273" s="105"/>
      <c r="K273" s="105" t="s">
        <v>1449</v>
      </c>
      <c r="R273" s="33"/>
      <c r="S273" s="34"/>
      <c r="T273" s="33"/>
      <c r="U273" s="33"/>
      <c r="V273" s="33"/>
      <c r="W273" s="33"/>
      <c r="X273" s="33"/>
      <c r="Y273" s="33"/>
      <c r="Z273" s="33"/>
      <c r="AA273" s="33"/>
      <c r="AB273" s="33"/>
      <c r="AC273" s="33"/>
      <c r="AD273" s="33"/>
      <c r="AE273" s="33"/>
      <c r="AF273" s="33"/>
      <c r="AG273" s="33"/>
      <c r="AH273" s="33"/>
      <c r="AI273" s="32"/>
    </row>
    <row r="274" spans="7:35" x14ac:dyDescent="0.15">
      <c r="G274" s="103" t="s">
        <v>48</v>
      </c>
      <c r="H274" s="103" t="s">
        <v>49</v>
      </c>
      <c r="I274" s="104" t="s">
        <v>47</v>
      </c>
      <c r="J274" s="105"/>
      <c r="K274" s="105" t="s">
        <v>1449</v>
      </c>
      <c r="R274" s="33"/>
      <c r="S274" s="34"/>
      <c r="T274" s="33"/>
      <c r="U274" s="33"/>
      <c r="V274" s="33"/>
      <c r="W274" s="33"/>
      <c r="X274" s="33"/>
      <c r="Y274" s="33"/>
      <c r="Z274" s="33"/>
      <c r="AA274" s="33"/>
      <c r="AB274" s="33"/>
      <c r="AC274" s="33"/>
      <c r="AD274" s="33"/>
      <c r="AE274" s="33"/>
      <c r="AF274" s="33"/>
      <c r="AG274" s="33"/>
      <c r="AH274" s="33"/>
      <c r="AI274" s="32"/>
    </row>
    <row r="275" spans="7:35" x14ac:dyDescent="0.15">
      <c r="G275" s="103" t="s">
        <v>51</v>
      </c>
      <c r="H275" s="103" t="s">
        <v>52</v>
      </c>
      <c r="I275" s="104" t="s">
        <v>50</v>
      </c>
      <c r="J275" s="105"/>
      <c r="K275" s="105" t="s">
        <v>1449</v>
      </c>
      <c r="R275" s="33"/>
      <c r="S275" s="34"/>
      <c r="T275" s="33"/>
      <c r="U275" s="33"/>
      <c r="V275" s="33"/>
      <c r="W275" s="33"/>
      <c r="X275" s="33"/>
      <c r="Y275" s="33"/>
      <c r="Z275" s="33"/>
      <c r="AA275" s="33"/>
      <c r="AB275" s="33"/>
      <c r="AC275" s="33"/>
      <c r="AD275" s="33"/>
      <c r="AE275" s="33"/>
      <c r="AF275" s="33"/>
      <c r="AG275" s="33"/>
      <c r="AH275" s="33"/>
      <c r="AI275" s="32"/>
    </row>
    <row r="276" spans="7:35" x14ac:dyDescent="0.15">
      <c r="G276" s="103" t="s">
        <v>59</v>
      </c>
      <c r="H276" s="103" t="s">
        <v>60</v>
      </c>
      <c r="I276" s="104" t="s">
        <v>58</v>
      </c>
      <c r="J276" s="105"/>
      <c r="K276" s="105" t="s">
        <v>1449</v>
      </c>
      <c r="R276" s="33"/>
      <c r="S276" s="34"/>
      <c r="T276" s="33"/>
      <c r="U276" s="33"/>
      <c r="V276" s="33"/>
      <c r="W276" s="33"/>
      <c r="X276" s="33"/>
      <c r="Y276" s="33"/>
      <c r="Z276" s="33"/>
      <c r="AA276" s="33"/>
      <c r="AB276" s="33"/>
      <c r="AC276" s="33"/>
      <c r="AD276" s="33"/>
      <c r="AE276" s="33"/>
      <c r="AF276" s="33"/>
      <c r="AG276" s="33"/>
      <c r="AH276" s="33"/>
      <c r="AI276" s="32"/>
    </row>
    <row r="277" spans="7:35" x14ac:dyDescent="0.15">
      <c r="G277" s="103" t="s">
        <v>45</v>
      </c>
      <c r="H277" s="103" t="s">
        <v>46</v>
      </c>
      <c r="I277" s="104" t="s">
        <v>44</v>
      </c>
      <c r="J277" s="105"/>
      <c r="K277" s="105" t="s">
        <v>1449</v>
      </c>
      <c r="R277" s="33"/>
      <c r="S277" s="34"/>
      <c r="T277" s="33"/>
      <c r="U277" s="33"/>
      <c r="V277" s="33"/>
      <c r="W277" s="33"/>
      <c r="X277" s="33"/>
      <c r="Y277" s="33"/>
      <c r="Z277" s="33"/>
      <c r="AA277" s="33"/>
      <c r="AB277" s="33"/>
      <c r="AC277" s="33"/>
      <c r="AD277" s="33"/>
      <c r="AE277" s="33"/>
      <c r="AF277" s="33"/>
      <c r="AG277" s="33"/>
      <c r="AH277" s="33"/>
      <c r="AI277" s="32"/>
    </row>
    <row r="278" spans="7:35" x14ac:dyDescent="0.15">
      <c r="G278" s="103" t="s">
        <v>67</v>
      </c>
      <c r="H278" s="103" t="s">
        <v>68</v>
      </c>
      <c r="I278" s="104" t="s">
        <v>66</v>
      </c>
      <c r="J278" s="105"/>
      <c r="K278" s="105" t="s">
        <v>1449</v>
      </c>
      <c r="R278" s="33"/>
      <c r="S278" s="34"/>
      <c r="T278" s="33"/>
      <c r="U278" s="33"/>
      <c r="V278" s="33"/>
      <c r="W278" s="33"/>
      <c r="X278" s="33"/>
      <c r="Y278" s="33"/>
      <c r="Z278" s="33"/>
      <c r="AA278" s="33"/>
      <c r="AB278" s="33"/>
      <c r="AC278" s="33"/>
      <c r="AD278" s="33"/>
      <c r="AE278" s="33"/>
      <c r="AF278" s="33"/>
      <c r="AG278" s="33"/>
      <c r="AH278" s="33"/>
      <c r="AI278" s="32"/>
    </row>
    <row r="279" spans="7:35" x14ac:dyDescent="0.15">
      <c r="G279" s="103" t="s">
        <v>1213</v>
      </c>
      <c r="H279" s="103" t="s">
        <v>90</v>
      </c>
      <c r="I279" s="104" t="s">
        <v>89</v>
      </c>
      <c r="J279" s="105"/>
      <c r="K279" s="105" t="s">
        <v>1449</v>
      </c>
      <c r="R279" s="33"/>
      <c r="S279" s="34"/>
      <c r="T279" s="33"/>
      <c r="U279" s="33"/>
      <c r="V279" s="33"/>
      <c r="W279" s="33"/>
      <c r="X279" s="33"/>
      <c r="Y279" s="33"/>
      <c r="Z279" s="33"/>
      <c r="AA279" s="33"/>
      <c r="AB279" s="33"/>
      <c r="AC279" s="33"/>
      <c r="AD279" s="33"/>
      <c r="AE279" s="33"/>
      <c r="AF279" s="33"/>
      <c r="AG279" s="33"/>
      <c r="AH279" s="33"/>
      <c r="AI279" s="32"/>
    </row>
    <row r="280" spans="7:35" x14ac:dyDescent="0.15">
      <c r="G280" s="103" t="s">
        <v>62</v>
      </c>
      <c r="H280" s="103" t="s">
        <v>63</v>
      </c>
      <c r="I280" s="104" t="s">
        <v>61</v>
      </c>
      <c r="J280" s="105"/>
      <c r="K280" s="105" t="s">
        <v>1449</v>
      </c>
      <c r="R280" s="33"/>
      <c r="S280" s="34"/>
      <c r="T280" s="33"/>
      <c r="U280" s="33"/>
      <c r="V280" s="33"/>
      <c r="W280" s="33"/>
      <c r="X280" s="33"/>
      <c r="Y280" s="33"/>
      <c r="Z280" s="33"/>
      <c r="AA280" s="33"/>
      <c r="AB280" s="33"/>
      <c r="AC280" s="33"/>
      <c r="AD280" s="33"/>
      <c r="AE280" s="33"/>
      <c r="AF280" s="33"/>
      <c r="AG280" s="33"/>
      <c r="AH280" s="33"/>
      <c r="AI280" s="32"/>
    </row>
    <row r="281" spans="7:35" x14ac:dyDescent="0.15">
      <c r="G281" s="103" t="s">
        <v>73</v>
      </c>
      <c r="H281" s="103" t="s">
        <v>74</v>
      </c>
      <c r="I281" s="104" t="s">
        <v>72</v>
      </c>
      <c r="J281" s="105"/>
      <c r="K281" s="105" t="s">
        <v>1449</v>
      </c>
      <c r="R281" s="33"/>
      <c r="S281" s="34"/>
      <c r="T281" s="33"/>
      <c r="U281" s="33"/>
      <c r="V281" s="33"/>
      <c r="W281" s="33"/>
      <c r="X281" s="33"/>
      <c r="Y281" s="33"/>
      <c r="Z281" s="33"/>
      <c r="AA281" s="33"/>
      <c r="AB281" s="33"/>
      <c r="AC281" s="33"/>
      <c r="AD281" s="33"/>
      <c r="AE281" s="33"/>
      <c r="AF281" s="33"/>
      <c r="AG281" s="33"/>
      <c r="AH281" s="33"/>
      <c r="AI281" s="32"/>
    </row>
    <row r="282" spans="7:35" x14ac:dyDescent="0.15">
      <c r="G282" s="103" t="s">
        <v>1214</v>
      </c>
      <c r="H282" s="103" t="s">
        <v>65</v>
      </c>
      <c r="I282" s="104" t="s">
        <v>64</v>
      </c>
      <c r="J282" s="105"/>
      <c r="K282" s="105" t="s">
        <v>1449</v>
      </c>
      <c r="R282" s="33"/>
      <c r="S282" s="34"/>
      <c r="T282" s="33"/>
      <c r="U282" s="33"/>
      <c r="V282" s="33"/>
      <c r="W282" s="33"/>
      <c r="X282" s="33"/>
      <c r="Y282" s="33"/>
      <c r="Z282" s="33"/>
      <c r="AA282" s="33"/>
      <c r="AB282" s="33"/>
      <c r="AC282" s="33"/>
      <c r="AD282" s="33"/>
      <c r="AE282" s="33"/>
      <c r="AF282" s="33"/>
      <c r="AG282" s="33"/>
      <c r="AH282" s="33"/>
      <c r="AI282" s="32"/>
    </row>
    <row r="283" spans="7:35" x14ac:dyDescent="0.15">
      <c r="G283" s="103" t="s">
        <v>81</v>
      </c>
      <c r="H283" s="103" t="s">
        <v>82</v>
      </c>
      <c r="I283" s="104" t="s">
        <v>80</v>
      </c>
      <c r="J283" s="105"/>
      <c r="K283" s="105" t="s">
        <v>1449</v>
      </c>
      <c r="R283" s="33"/>
      <c r="S283" s="34"/>
      <c r="T283" s="33"/>
      <c r="U283" s="33"/>
      <c r="V283" s="33"/>
      <c r="W283" s="33"/>
      <c r="X283" s="33"/>
      <c r="Y283" s="33"/>
      <c r="Z283" s="33"/>
      <c r="AA283" s="33"/>
      <c r="AB283" s="33"/>
      <c r="AC283" s="33"/>
      <c r="AD283" s="33"/>
      <c r="AE283" s="33"/>
      <c r="AF283" s="33"/>
      <c r="AG283" s="33"/>
      <c r="AH283" s="33"/>
      <c r="AI283" s="32"/>
    </row>
    <row r="284" spans="7:35" x14ac:dyDescent="0.15">
      <c r="G284" s="103" t="s">
        <v>1215</v>
      </c>
      <c r="H284" s="103" t="s">
        <v>84</v>
      </c>
      <c r="I284" s="104" t="s">
        <v>83</v>
      </c>
      <c r="J284" s="105"/>
      <c r="K284" s="105" t="s">
        <v>1449</v>
      </c>
      <c r="R284" s="33"/>
      <c r="S284" s="34"/>
      <c r="T284" s="33"/>
      <c r="U284" s="33"/>
      <c r="V284" s="33"/>
      <c r="W284" s="33"/>
      <c r="X284" s="33"/>
      <c r="Y284" s="33"/>
      <c r="Z284" s="33"/>
      <c r="AA284" s="33"/>
      <c r="AB284" s="33"/>
      <c r="AC284" s="33"/>
      <c r="AD284" s="33"/>
      <c r="AE284" s="33"/>
      <c r="AF284" s="33"/>
      <c r="AG284" s="33"/>
      <c r="AH284" s="33"/>
      <c r="AI284" s="32"/>
    </row>
    <row r="285" spans="7:35" x14ac:dyDescent="0.15">
      <c r="G285" s="103" t="s">
        <v>1216</v>
      </c>
      <c r="H285" s="103" t="s">
        <v>86</v>
      </c>
      <c r="I285" s="104" t="s">
        <v>85</v>
      </c>
      <c r="J285" s="105"/>
      <c r="K285" s="105" t="s">
        <v>1449</v>
      </c>
      <c r="R285" s="33"/>
      <c r="S285" s="34"/>
      <c r="T285" s="33"/>
      <c r="U285" s="33"/>
      <c r="V285" s="33"/>
      <c r="W285" s="33"/>
      <c r="X285" s="33"/>
      <c r="Y285" s="33"/>
      <c r="Z285" s="33"/>
      <c r="AA285" s="33"/>
      <c r="AB285" s="33"/>
      <c r="AC285" s="33"/>
      <c r="AD285" s="33"/>
      <c r="AE285" s="33"/>
      <c r="AF285" s="33"/>
      <c r="AG285" s="33"/>
      <c r="AH285" s="33"/>
      <c r="AI285" s="32"/>
    </row>
    <row r="286" spans="7:35" x14ac:dyDescent="0.15">
      <c r="G286" s="103" t="s">
        <v>1217</v>
      </c>
      <c r="H286" s="103" t="s">
        <v>88</v>
      </c>
      <c r="I286" s="104" t="s">
        <v>87</v>
      </c>
      <c r="J286" s="105"/>
      <c r="K286" s="105" t="s">
        <v>1449</v>
      </c>
      <c r="R286" s="33"/>
      <c r="S286" s="34"/>
      <c r="T286" s="33"/>
      <c r="U286" s="33"/>
      <c r="V286" s="33"/>
      <c r="W286" s="33"/>
      <c r="X286" s="33"/>
      <c r="Y286" s="33"/>
      <c r="Z286" s="33"/>
      <c r="AA286" s="33"/>
      <c r="AB286" s="33"/>
      <c r="AC286" s="33"/>
      <c r="AD286" s="33"/>
      <c r="AE286" s="33"/>
      <c r="AF286" s="33"/>
      <c r="AG286" s="33"/>
      <c r="AH286" s="33"/>
      <c r="AI286" s="32"/>
    </row>
    <row r="287" spans="7:35" x14ac:dyDescent="0.15">
      <c r="G287" s="103" t="s">
        <v>70</v>
      </c>
      <c r="H287" s="103" t="s">
        <v>71</v>
      </c>
      <c r="I287" s="104" t="s">
        <v>69</v>
      </c>
      <c r="J287" s="105"/>
      <c r="K287" s="105" t="s">
        <v>1449</v>
      </c>
      <c r="R287" s="33"/>
      <c r="S287" s="34"/>
      <c r="T287" s="33"/>
      <c r="U287" s="33"/>
      <c r="V287" s="33"/>
      <c r="W287" s="33"/>
      <c r="X287" s="33"/>
      <c r="Y287" s="33"/>
      <c r="Z287" s="33"/>
      <c r="AA287" s="33"/>
      <c r="AB287" s="33"/>
      <c r="AC287" s="33"/>
      <c r="AD287" s="33"/>
      <c r="AE287" s="33"/>
      <c r="AF287" s="33"/>
      <c r="AG287" s="33"/>
      <c r="AH287" s="33"/>
      <c r="AI287" s="32"/>
    </row>
    <row r="288" spans="7:35" x14ac:dyDescent="0.15">
      <c r="G288" s="103" t="s">
        <v>1218</v>
      </c>
      <c r="H288" s="103" t="s">
        <v>57</v>
      </c>
      <c r="I288" s="104" t="s">
        <v>56</v>
      </c>
      <c r="J288" s="105"/>
      <c r="K288" s="105" t="s">
        <v>1449</v>
      </c>
      <c r="R288" s="33"/>
      <c r="S288" s="34"/>
      <c r="T288" s="33"/>
      <c r="U288" s="33"/>
      <c r="V288" s="33"/>
      <c r="W288" s="33"/>
      <c r="X288" s="33"/>
      <c r="Y288" s="33"/>
      <c r="Z288" s="33"/>
      <c r="AA288" s="33"/>
      <c r="AB288" s="33"/>
      <c r="AC288" s="33"/>
      <c r="AD288" s="33"/>
      <c r="AE288" s="33"/>
      <c r="AF288" s="33"/>
      <c r="AG288" s="33"/>
      <c r="AH288" s="33"/>
      <c r="AI288" s="32"/>
    </row>
    <row r="289" spans="7:35" x14ac:dyDescent="0.15">
      <c r="G289" s="103" t="s">
        <v>1219</v>
      </c>
      <c r="H289" s="103" t="s">
        <v>79</v>
      </c>
      <c r="I289" s="104" t="s">
        <v>78</v>
      </c>
      <c r="J289" s="105"/>
      <c r="K289" s="105" t="s">
        <v>1449</v>
      </c>
      <c r="R289" s="33"/>
      <c r="S289" s="34"/>
      <c r="T289" s="33"/>
      <c r="U289" s="33"/>
      <c r="V289" s="33"/>
      <c r="W289" s="33"/>
      <c r="X289" s="33"/>
      <c r="Y289" s="33"/>
      <c r="Z289" s="33"/>
      <c r="AA289" s="33"/>
      <c r="AB289" s="33"/>
      <c r="AC289" s="33"/>
      <c r="AD289" s="33"/>
      <c r="AE289" s="33"/>
      <c r="AF289" s="33"/>
      <c r="AG289" s="33"/>
      <c r="AH289" s="33"/>
      <c r="AI289" s="32"/>
    </row>
    <row r="290" spans="7:35" x14ac:dyDescent="0.15">
      <c r="G290" s="103" t="s">
        <v>37</v>
      </c>
      <c r="H290" s="103" t="s">
        <v>38</v>
      </c>
      <c r="I290" s="104" t="s">
        <v>36</v>
      </c>
      <c r="J290" s="105"/>
      <c r="K290" s="105" t="s">
        <v>1449</v>
      </c>
      <c r="R290" s="33"/>
      <c r="S290" s="34"/>
      <c r="T290" s="33"/>
      <c r="U290" s="33"/>
      <c r="V290" s="33"/>
      <c r="W290" s="33"/>
      <c r="X290" s="33"/>
      <c r="Y290" s="33"/>
      <c r="Z290" s="33"/>
      <c r="AA290" s="33"/>
      <c r="AB290" s="33"/>
      <c r="AC290" s="33"/>
      <c r="AD290" s="33"/>
      <c r="AE290" s="33"/>
      <c r="AF290" s="33"/>
      <c r="AG290" s="33"/>
      <c r="AH290" s="33"/>
      <c r="AI290" s="32"/>
    </row>
    <row r="291" spans="7:35" x14ac:dyDescent="0.15">
      <c r="G291" s="103" t="s">
        <v>1220</v>
      </c>
      <c r="H291" s="103" t="s">
        <v>1221</v>
      </c>
      <c r="I291" s="104" t="s">
        <v>998</v>
      </c>
      <c r="J291" s="105"/>
      <c r="K291" s="105" t="s">
        <v>1449</v>
      </c>
      <c r="R291" s="33"/>
      <c r="S291" s="34"/>
      <c r="T291" s="33"/>
      <c r="U291" s="33"/>
      <c r="V291" s="33"/>
      <c r="W291" s="33"/>
      <c r="X291" s="33"/>
      <c r="Y291" s="33"/>
      <c r="Z291" s="33"/>
      <c r="AA291" s="33"/>
      <c r="AB291" s="33"/>
      <c r="AC291" s="33"/>
      <c r="AD291" s="33"/>
      <c r="AE291" s="33"/>
      <c r="AF291" s="33"/>
      <c r="AG291" s="33"/>
      <c r="AH291" s="33"/>
      <c r="AI291" s="32"/>
    </row>
    <row r="292" spans="7:35" x14ac:dyDescent="0.15">
      <c r="G292" s="103" t="s">
        <v>1293</v>
      </c>
      <c r="H292" s="103" t="s">
        <v>1222</v>
      </c>
      <c r="I292" s="104" t="s">
        <v>999</v>
      </c>
      <c r="J292" s="105"/>
      <c r="K292" s="105" t="s">
        <v>1449</v>
      </c>
      <c r="R292" s="33"/>
      <c r="S292" s="34"/>
      <c r="T292" s="33"/>
      <c r="U292" s="33"/>
      <c r="V292" s="33"/>
      <c r="W292" s="33"/>
      <c r="X292" s="33"/>
      <c r="Y292" s="33"/>
      <c r="Z292" s="33"/>
      <c r="AA292" s="33"/>
      <c r="AB292" s="33"/>
      <c r="AC292" s="33"/>
      <c r="AD292" s="33"/>
      <c r="AE292" s="33"/>
      <c r="AF292" s="33"/>
      <c r="AG292" s="33"/>
      <c r="AH292" s="33"/>
      <c r="AI292" s="32"/>
    </row>
    <row r="293" spans="7:35" x14ac:dyDescent="0.15">
      <c r="G293" s="103" t="s">
        <v>1223</v>
      </c>
      <c r="H293" s="103" t="s">
        <v>1224</v>
      </c>
      <c r="I293" s="104" t="s">
        <v>1225</v>
      </c>
      <c r="J293" s="105"/>
      <c r="K293" s="105" t="s">
        <v>1449</v>
      </c>
      <c r="R293" s="33"/>
      <c r="S293" s="34"/>
      <c r="T293" s="33"/>
      <c r="U293" s="33"/>
      <c r="V293" s="33"/>
      <c r="W293" s="33"/>
      <c r="X293" s="33"/>
      <c r="Y293" s="33"/>
      <c r="Z293" s="33"/>
      <c r="AA293" s="33"/>
      <c r="AB293" s="33"/>
      <c r="AC293" s="33"/>
      <c r="AD293" s="33"/>
      <c r="AE293" s="33"/>
      <c r="AF293" s="33"/>
      <c r="AG293" s="33"/>
      <c r="AH293" s="33"/>
      <c r="AI293" s="32"/>
    </row>
    <row r="294" spans="7:35" x14ac:dyDescent="0.15">
      <c r="G294" s="103" t="s">
        <v>228</v>
      </c>
      <c r="H294" s="103" t="s">
        <v>229</v>
      </c>
      <c r="I294" s="104" t="s">
        <v>227</v>
      </c>
      <c r="J294" s="105"/>
      <c r="K294" s="105" t="s">
        <v>1450</v>
      </c>
      <c r="R294" s="33"/>
      <c r="S294" s="34"/>
      <c r="T294" s="33"/>
      <c r="U294" s="33"/>
      <c r="V294" s="33"/>
      <c r="W294" s="33"/>
      <c r="X294" s="33"/>
      <c r="Y294" s="33"/>
      <c r="Z294" s="33"/>
      <c r="AA294" s="33"/>
      <c r="AB294" s="33"/>
      <c r="AC294" s="33"/>
      <c r="AD294" s="33"/>
      <c r="AE294" s="33"/>
      <c r="AF294" s="33"/>
      <c r="AG294" s="33"/>
      <c r="AH294" s="33"/>
      <c r="AI294" s="32"/>
    </row>
    <row r="295" spans="7:35" x14ac:dyDescent="0.15">
      <c r="G295" s="103" t="s">
        <v>97</v>
      </c>
      <c r="H295" s="103" t="s">
        <v>98</v>
      </c>
      <c r="I295" s="104" t="s">
        <v>96</v>
      </c>
      <c r="J295" s="105"/>
      <c r="K295" s="105" t="s">
        <v>1450</v>
      </c>
      <c r="R295" s="33"/>
      <c r="S295" s="34"/>
      <c r="T295" s="33"/>
      <c r="U295" s="33"/>
      <c r="V295" s="33"/>
      <c r="W295" s="33"/>
      <c r="X295" s="33"/>
      <c r="Y295" s="33"/>
      <c r="Z295" s="33"/>
      <c r="AA295" s="33"/>
      <c r="AB295" s="33"/>
      <c r="AC295" s="33"/>
      <c r="AD295" s="33"/>
      <c r="AE295" s="33"/>
      <c r="AF295" s="33"/>
      <c r="AG295" s="33"/>
      <c r="AH295" s="33"/>
      <c r="AI295" s="32"/>
    </row>
    <row r="296" spans="7:35" x14ac:dyDescent="0.15">
      <c r="G296" s="103" t="s">
        <v>100</v>
      </c>
      <c r="H296" s="103" t="s">
        <v>101</v>
      </c>
      <c r="I296" s="104" t="s">
        <v>99</v>
      </c>
      <c r="J296" s="105"/>
      <c r="K296" s="105" t="s">
        <v>1450</v>
      </c>
      <c r="R296" s="33"/>
      <c r="S296" s="34"/>
      <c r="T296" s="33"/>
      <c r="U296" s="33"/>
      <c r="V296" s="33"/>
      <c r="W296" s="33"/>
      <c r="X296" s="33"/>
      <c r="Y296" s="33"/>
      <c r="Z296" s="33"/>
      <c r="AA296" s="33"/>
      <c r="AB296" s="33"/>
      <c r="AC296" s="33"/>
      <c r="AD296" s="33"/>
      <c r="AE296" s="33"/>
      <c r="AF296" s="33"/>
      <c r="AG296" s="33"/>
      <c r="AH296" s="33"/>
      <c r="AI296" s="32"/>
    </row>
    <row r="297" spans="7:35" x14ac:dyDescent="0.15">
      <c r="G297" s="103" t="s">
        <v>466</v>
      </c>
      <c r="H297" s="103" t="s">
        <v>467</v>
      </c>
      <c r="I297" s="104" t="s">
        <v>465</v>
      </c>
      <c r="J297" s="105"/>
      <c r="K297" s="105" t="s">
        <v>1450</v>
      </c>
      <c r="R297" s="33"/>
      <c r="S297" s="34"/>
      <c r="T297" s="33"/>
      <c r="U297" s="33"/>
      <c r="V297" s="33"/>
      <c r="W297" s="33"/>
      <c r="X297" s="33"/>
      <c r="Y297" s="33"/>
      <c r="Z297" s="33"/>
      <c r="AA297" s="33"/>
      <c r="AB297" s="33"/>
      <c r="AC297" s="33"/>
      <c r="AD297" s="33"/>
      <c r="AE297" s="33"/>
      <c r="AF297" s="33"/>
      <c r="AG297" s="33"/>
      <c r="AH297" s="33"/>
      <c r="AI297" s="32"/>
    </row>
    <row r="298" spans="7:35" x14ac:dyDescent="0.15">
      <c r="G298" s="103" t="s">
        <v>469</v>
      </c>
      <c r="H298" s="103" t="s">
        <v>470</v>
      </c>
      <c r="I298" s="104" t="s">
        <v>468</v>
      </c>
      <c r="J298" s="105"/>
      <c r="K298" s="105" t="s">
        <v>1450</v>
      </c>
      <c r="R298" s="33"/>
      <c r="S298" s="34"/>
      <c r="T298" s="33"/>
      <c r="U298" s="33"/>
      <c r="V298" s="33"/>
      <c r="W298" s="33"/>
      <c r="X298" s="33"/>
      <c r="Y298" s="33"/>
      <c r="Z298" s="33"/>
      <c r="AA298" s="33"/>
      <c r="AB298" s="33"/>
      <c r="AC298" s="33"/>
      <c r="AD298" s="33"/>
      <c r="AE298" s="33"/>
      <c r="AF298" s="33"/>
      <c r="AG298" s="33"/>
      <c r="AH298" s="33"/>
      <c r="AI298" s="32"/>
    </row>
    <row r="299" spans="7:35" x14ac:dyDescent="0.15">
      <c r="G299" s="103" t="s">
        <v>103</v>
      </c>
      <c r="H299" s="103" t="s">
        <v>104</v>
      </c>
      <c r="I299" s="104" t="s">
        <v>102</v>
      </c>
      <c r="J299" s="105"/>
      <c r="K299" s="105" t="s">
        <v>1450</v>
      </c>
      <c r="R299" s="33"/>
      <c r="S299" s="34"/>
      <c r="T299" s="33"/>
      <c r="U299" s="33"/>
      <c r="V299" s="33"/>
      <c r="W299" s="33"/>
      <c r="X299" s="33"/>
      <c r="Y299" s="33"/>
      <c r="Z299" s="33"/>
      <c r="AA299" s="33"/>
      <c r="AB299" s="33"/>
      <c r="AC299" s="33"/>
      <c r="AD299" s="33"/>
      <c r="AE299" s="33"/>
      <c r="AF299" s="33"/>
      <c r="AG299" s="33"/>
      <c r="AH299" s="33"/>
      <c r="AI299" s="32"/>
    </row>
    <row r="300" spans="7:35" x14ac:dyDescent="0.15">
      <c r="G300" s="103" t="s">
        <v>106</v>
      </c>
      <c r="H300" s="103" t="s">
        <v>107</v>
      </c>
      <c r="I300" s="104" t="s">
        <v>105</v>
      </c>
      <c r="J300" s="105"/>
      <c r="K300" s="105" t="s">
        <v>1450</v>
      </c>
      <c r="R300" s="33"/>
      <c r="S300" s="34"/>
      <c r="T300" s="33"/>
      <c r="U300" s="33"/>
      <c r="V300" s="33"/>
      <c r="W300" s="33"/>
      <c r="X300" s="33"/>
      <c r="Y300" s="33"/>
      <c r="Z300" s="33"/>
      <c r="AA300" s="33"/>
      <c r="AB300" s="33"/>
      <c r="AC300" s="33"/>
      <c r="AD300" s="33"/>
      <c r="AE300" s="33"/>
      <c r="AF300" s="33"/>
      <c r="AG300" s="33"/>
      <c r="AH300" s="33"/>
      <c r="AI300" s="32"/>
    </row>
    <row r="301" spans="7:35" x14ac:dyDescent="0.15">
      <c r="G301" s="103" t="s">
        <v>109</v>
      </c>
      <c r="H301" s="103" t="s">
        <v>110</v>
      </c>
      <c r="I301" s="104" t="s">
        <v>108</v>
      </c>
      <c r="J301" s="105"/>
      <c r="K301" s="105" t="s">
        <v>1450</v>
      </c>
      <c r="R301" s="33"/>
      <c r="S301" s="34"/>
      <c r="T301" s="33"/>
      <c r="U301" s="33"/>
      <c r="V301" s="33"/>
      <c r="W301" s="33"/>
      <c r="X301" s="33"/>
      <c r="Y301" s="33"/>
      <c r="Z301" s="33"/>
      <c r="AA301" s="33"/>
      <c r="AB301" s="33"/>
      <c r="AC301" s="33"/>
      <c r="AD301" s="33"/>
      <c r="AE301" s="33"/>
      <c r="AF301" s="33"/>
      <c r="AG301" s="33"/>
      <c r="AH301" s="33"/>
      <c r="AI301" s="32"/>
    </row>
    <row r="302" spans="7:35" x14ac:dyDescent="0.15">
      <c r="G302" s="103" t="s">
        <v>125</v>
      </c>
      <c r="H302" s="103" t="s">
        <v>126</v>
      </c>
      <c r="I302" s="104" t="s">
        <v>1226</v>
      </c>
      <c r="J302" s="105"/>
      <c r="K302" s="105" t="s">
        <v>1450</v>
      </c>
      <c r="R302" s="33"/>
      <c r="S302" s="34"/>
      <c r="T302" s="33"/>
      <c r="U302" s="33"/>
      <c r="V302" s="33"/>
      <c r="W302" s="33"/>
      <c r="X302" s="33"/>
      <c r="Y302" s="33"/>
      <c r="Z302" s="33"/>
      <c r="AA302" s="33"/>
      <c r="AB302" s="33"/>
      <c r="AC302" s="33"/>
      <c r="AD302" s="33"/>
      <c r="AE302" s="33"/>
      <c r="AF302" s="33"/>
      <c r="AG302" s="33"/>
      <c r="AH302" s="33"/>
      <c r="AI302" s="32"/>
    </row>
    <row r="303" spans="7:35" x14ac:dyDescent="0.15">
      <c r="G303" s="103" t="s">
        <v>112</v>
      </c>
      <c r="H303" s="103" t="s">
        <v>113</v>
      </c>
      <c r="I303" s="104" t="s">
        <v>111</v>
      </c>
      <c r="J303" s="105"/>
      <c r="K303" s="105" t="s">
        <v>1450</v>
      </c>
      <c r="R303" s="33"/>
      <c r="S303" s="34"/>
      <c r="T303" s="33"/>
      <c r="U303" s="33"/>
      <c r="V303" s="33"/>
      <c r="W303" s="33"/>
      <c r="X303" s="33"/>
      <c r="Y303" s="33"/>
      <c r="Z303" s="33"/>
      <c r="AA303" s="33"/>
      <c r="AB303" s="33"/>
      <c r="AC303" s="33"/>
      <c r="AD303" s="33"/>
      <c r="AE303" s="33"/>
      <c r="AF303" s="33"/>
      <c r="AG303" s="33"/>
      <c r="AH303" s="33"/>
      <c r="AI303" s="32"/>
    </row>
    <row r="304" spans="7:35" x14ac:dyDescent="0.15">
      <c r="G304" s="103" t="s">
        <v>115</v>
      </c>
      <c r="H304" s="103" t="s">
        <v>116</v>
      </c>
      <c r="I304" s="104" t="s">
        <v>114</v>
      </c>
      <c r="J304" s="105"/>
      <c r="K304" s="105" t="s">
        <v>1450</v>
      </c>
      <c r="R304" s="33"/>
      <c r="S304" s="34"/>
      <c r="T304" s="33"/>
      <c r="U304" s="33"/>
      <c r="V304" s="33"/>
      <c r="W304" s="33"/>
      <c r="X304" s="33"/>
      <c r="Y304" s="33"/>
      <c r="Z304" s="33"/>
      <c r="AA304" s="33"/>
      <c r="AB304" s="33"/>
      <c r="AC304" s="33"/>
      <c r="AD304" s="33"/>
      <c r="AE304" s="33"/>
      <c r="AF304" s="33"/>
      <c r="AG304" s="33"/>
      <c r="AH304" s="33"/>
      <c r="AI304" s="32"/>
    </row>
    <row r="305" spans="7:35" x14ac:dyDescent="0.15">
      <c r="G305" s="103" t="s">
        <v>118</v>
      </c>
      <c r="H305" s="103" t="s">
        <v>119</v>
      </c>
      <c r="I305" s="104" t="s">
        <v>117</v>
      </c>
      <c r="J305" s="105"/>
      <c r="K305" s="105" t="s">
        <v>1450</v>
      </c>
      <c r="R305" s="33"/>
      <c r="S305" s="34"/>
      <c r="T305" s="33"/>
      <c r="U305" s="33"/>
      <c r="V305" s="33"/>
      <c r="W305" s="33"/>
      <c r="X305" s="33"/>
      <c r="Y305" s="33"/>
      <c r="Z305" s="33"/>
      <c r="AA305" s="33"/>
      <c r="AB305" s="33"/>
      <c r="AC305" s="33"/>
      <c r="AD305" s="33"/>
      <c r="AE305" s="33"/>
      <c r="AF305" s="33"/>
      <c r="AG305" s="33"/>
      <c r="AH305" s="33"/>
      <c r="AI305" s="32"/>
    </row>
    <row r="306" spans="7:35" x14ac:dyDescent="0.15">
      <c r="G306" s="103" t="s">
        <v>121</v>
      </c>
      <c r="H306" s="103" t="s">
        <v>122</v>
      </c>
      <c r="I306" s="104" t="s">
        <v>120</v>
      </c>
      <c r="J306" s="105"/>
      <c r="K306" s="105" t="s">
        <v>1450</v>
      </c>
      <c r="R306" s="33"/>
      <c r="S306" s="34"/>
      <c r="T306" s="33"/>
      <c r="U306" s="33"/>
      <c r="V306" s="33"/>
      <c r="W306" s="33"/>
      <c r="X306" s="33"/>
      <c r="Y306" s="33"/>
      <c r="Z306" s="33"/>
      <c r="AA306" s="33"/>
      <c r="AB306" s="33"/>
      <c r="AC306" s="33"/>
      <c r="AD306" s="33"/>
      <c r="AE306" s="33"/>
      <c r="AF306" s="33"/>
      <c r="AG306" s="33"/>
      <c r="AH306" s="33"/>
      <c r="AI306" s="32"/>
    </row>
    <row r="307" spans="7:35" x14ac:dyDescent="0.15">
      <c r="G307" s="103" t="s">
        <v>1227</v>
      </c>
      <c r="H307" s="103" t="s">
        <v>124</v>
      </c>
      <c r="I307" s="104" t="s">
        <v>123</v>
      </c>
      <c r="J307" s="105"/>
      <c r="K307" s="105" t="s">
        <v>1450</v>
      </c>
      <c r="R307" s="33"/>
      <c r="S307" s="34"/>
      <c r="T307" s="33"/>
      <c r="U307" s="33"/>
      <c r="V307" s="33"/>
      <c r="W307" s="33"/>
      <c r="X307" s="33"/>
      <c r="Y307" s="33"/>
      <c r="Z307" s="33"/>
      <c r="AA307" s="33"/>
      <c r="AB307" s="33"/>
      <c r="AC307" s="33"/>
      <c r="AD307" s="33"/>
      <c r="AE307" s="33"/>
      <c r="AF307" s="33"/>
      <c r="AG307" s="33"/>
      <c r="AH307" s="33"/>
      <c r="AI307" s="32"/>
    </row>
    <row r="308" spans="7:35" x14ac:dyDescent="0.15">
      <c r="G308" s="103" t="s">
        <v>1294</v>
      </c>
      <c r="H308" s="103" t="s">
        <v>1228</v>
      </c>
      <c r="I308" s="104" t="s">
        <v>168</v>
      </c>
      <c r="J308" s="105"/>
      <c r="K308" s="105" t="s">
        <v>1450</v>
      </c>
      <c r="R308" s="33"/>
      <c r="S308" s="34"/>
      <c r="T308" s="33"/>
      <c r="U308" s="33"/>
      <c r="V308" s="33"/>
      <c r="W308" s="33"/>
      <c r="X308" s="33"/>
      <c r="Y308" s="33"/>
      <c r="Z308" s="33"/>
      <c r="AA308" s="33"/>
      <c r="AB308" s="33"/>
      <c r="AC308" s="33"/>
      <c r="AD308" s="33"/>
      <c r="AE308" s="33"/>
      <c r="AF308" s="33"/>
      <c r="AG308" s="33"/>
      <c r="AH308" s="33"/>
      <c r="AI308" s="32"/>
    </row>
    <row r="309" spans="7:35" x14ac:dyDescent="0.15">
      <c r="G309" s="103" t="s">
        <v>152</v>
      </c>
      <c r="H309" s="103" t="s">
        <v>153</v>
      </c>
      <c r="I309" s="104" t="s">
        <v>151</v>
      </c>
      <c r="J309" s="105"/>
      <c r="K309" s="105" t="s">
        <v>1450</v>
      </c>
      <c r="R309" s="33"/>
      <c r="S309" s="34"/>
      <c r="T309" s="33"/>
      <c r="U309" s="33"/>
      <c r="V309" s="33"/>
      <c r="W309" s="33"/>
      <c r="X309" s="33"/>
      <c r="Y309" s="33"/>
      <c r="Z309" s="33"/>
      <c r="AA309" s="33"/>
      <c r="AB309" s="33"/>
      <c r="AC309" s="33"/>
      <c r="AD309" s="33"/>
      <c r="AE309" s="33"/>
      <c r="AF309" s="33"/>
      <c r="AG309" s="33"/>
      <c r="AH309" s="33"/>
      <c r="AI309" s="32"/>
    </row>
    <row r="310" spans="7:35" x14ac:dyDescent="0.15">
      <c r="G310" s="103" t="s">
        <v>154</v>
      </c>
      <c r="H310" s="103" t="s">
        <v>155</v>
      </c>
      <c r="I310" s="104" t="s">
        <v>1229</v>
      </c>
      <c r="J310" s="105"/>
      <c r="K310" s="105" t="s">
        <v>1450</v>
      </c>
      <c r="R310" s="33"/>
      <c r="S310" s="34"/>
      <c r="T310" s="33"/>
      <c r="U310" s="33"/>
      <c r="V310" s="33"/>
      <c r="W310" s="33"/>
      <c r="X310" s="33"/>
      <c r="Y310" s="33"/>
      <c r="Z310" s="33"/>
      <c r="AA310" s="33"/>
      <c r="AB310" s="33"/>
      <c r="AC310" s="33"/>
      <c r="AD310" s="33"/>
      <c r="AE310" s="33"/>
      <c r="AF310" s="33"/>
      <c r="AG310" s="33"/>
      <c r="AH310" s="33"/>
      <c r="AI310" s="32"/>
    </row>
    <row r="311" spans="7:35" x14ac:dyDescent="0.15">
      <c r="G311" s="103" t="s">
        <v>163</v>
      </c>
      <c r="H311" s="103" t="s">
        <v>164</v>
      </c>
      <c r="I311" s="104" t="s">
        <v>162</v>
      </c>
      <c r="J311" s="105"/>
      <c r="K311" s="105" t="s">
        <v>1450</v>
      </c>
      <c r="R311" s="33"/>
      <c r="S311" s="34"/>
      <c r="T311" s="33"/>
      <c r="U311" s="33"/>
      <c r="V311" s="33"/>
      <c r="W311" s="33"/>
      <c r="X311" s="33"/>
      <c r="Y311" s="33"/>
      <c r="Z311" s="33"/>
      <c r="AA311" s="33"/>
      <c r="AB311" s="33"/>
      <c r="AC311" s="33"/>
      <c r="AD311" s="33"/>
      <c r="AE311" s="33"/>
      <c r="AF311" s="33"/>
      <c r="AG311" s="33"/>
      <c r="AH311" s="33"/>
      <c r="AI311" s="32"/>
    </row>
    <row r="312" spans="7:35" x14ac:dyDescent="0.15">
      <c r="G312" s="103" t="s">
        <v>160</v>
      </c>
      <c r="H312" s="103" t="s">
        <v>161</v>
      </c>
      <c r="I312" s="104" t="s">
        <v>159</v>
      </c>
      <c r="J312" s="105"/>
      <c r="K312" s="105" t="s">
        <v>1450</v>
      </c>
      <c r="R312" s="33"/>
      <c r="S312" s="34"/>
      <c r="T312" s="33"/>
      <c r="U312" s="33"/>
      <c r="V312" s="33"/>
      <c r="W312" s="33"/>
      <c r="X312" s="33"/>
      <c r="Y312" s="33"/>
      <c r="Z312" s="33"/>
      <c r="AA312" s="33"/>
      <c r="AB312" s="33"/>
      <c r="AC312" s="33"/>
      <c r="AD312" s="33"/>
      <c r="AE312" s="33"/>
      <c r="AF312" s="33"/>
      <c r="AG312" s="33"/>
      <c r="AH312" s="33"/>
      <c r="AI312" s="32"/>
    </row>
    <row r="313" spans="7:35" x14ac:dyDescent="0.15">
      <c r="G313" s="103" t="s">
        <v>157</v>
      </c>
      <c r="H313" s="103" t="s">
        <v>158</v>
      </c>
      <c r="I313" s="104" t="s">
        <v>156</v>
      </c>
      <c r="J313" s="105"/>
      <c r="K313" s="105" t="s">
        <v>1450</v>
      </c>
      <c r="R313" s="33"/>
      <c r="S313" s="34"/>
      <c r="T313" s="33"/>
      <c r="U313" s="33"/>
      <c r="V313" s="33"/>
      <c r="W313" s="33"/>
      <c r="X313" s="33"/>
      <c r="Y313" s="33"/>
      <c r="Z313" s="33"/>
      <c r="AA313" s="33"/>
      <c r="AB313" s="33"/>
      <c r="AC313" s="33"/>
      <c r="AD313" s="33"/>
      <c r="AE313" s="33"/>
      <c r="AF313" s="33"/>
      <c r="AG313" s="33"/>
      <c r="AH313" s="33"/>
      <c r="AI313" s="32"/>
    </row>
    <row r="314" spans="7:35" x14ac:dyDescent="0.15">
      <c r="G314" s="103" t="s">
        <v>1116</v>
      </c>
      <c r="H314" s="103" t="s">
        <v>1230</v>
      </c>
      <c r="I314" s="104" t="s">
        <v>150</v>
      </c>
      <c r="J314" s="105"/>
      <c r="K314" s="105" t="s">
        <v>1450</v>
      </c>
      <c r="R314" s="33"/>
      <c r="S314" s="34"/>
      <c r="T314" s="33"/>
      <c r="U314" s="33"/>
      <c r="V314" s="33"/>
      <c r="W314" s="33"/>
      <c r="X314" s="33"/>
      <c r="Y314" s="33"/>
      <c r="Z314" s="33"/>
      <c r="AA314" s="33"/>
      <c r="AB314" s="33"/>
      <c r="AC314" s="33"/>
      <c r="AD314" s="33"/>
      <c r="AE314" s="33"/>
      <c r="AF314" s="33"/>
      <c r="AG314" s="33"/>
      <c r="AH314" s="33"/>
      <c r="AI314" s="32"/>
    </row>
    <row r="315" spans="7:35" x14ac:dyDescent="0.15">
      <c r="G315" s="103" t="s">
        <v>173</v>
      </c>
      <c r="H315" s="103" t="s">
        <v>174</v>
      </c>
      <c r="I315" s="104" t="s">
        <v>172</v>
      </c>
      <c r="J315" s="105"/>
      <c r="K315" s="105" t="s">
        <v>1450</v>
      </c>
      <c r="R315" s="33"/>
      <c r="S315" s="34"/>
      <c r="T315" s="33"/>
      <c r="U315" s="33"/>
      <c r="V315" s="33"/>
      <c r="W315" s="33"/>
      <c r="X315" s="33"/>
      <c r="Y315" s="33"/>
      <c r="Z315" s="33"/>
      <c r="AA315" s="33"/>
      <c r="AB315" s="33"/>
      <c r="AC315" s="33"/>
      <c r="AD315" s="33"/>
      <c r="AE315" s="33"/>
      <c r="AF315" s="33"/>
      <c r="AG315" s="33"/>
      <c r="AH315" s="33"/>
      <c r="AI315" s="32"/>
    </row>
    <row r="316" spans="7:35" x14ac:dyDescent="0.15">
      <c r="G316" s="103" t="s">
        <v>176</v>
      </c>
      <c r="H316" s="103" t="s">
        <v>177</v>
      </c>
      <c r="I316" s="104" t="s">
        <v>175</v>
      </c>
      <c r="J316" s="105"/>
      <c r="K316" s="105" t="s">
        <v>1450</v>
      </c>
      <c r="R316" s="33"/>
      <c r="S316" s="34"/>
      <c r="T316" s="33"/>
      <c r="U316" s="33"/>
      <c r="V316" s="33"/>
      <c r="W316" s="33"/>
      <c r="X316" s="33"/>
      <c r="Y316" s="33"/>
      <c r="Z316" s="33"/>
      <c r="AA316" s="33"/>
      <c r="AB316" s="33"/>
      <c r="AC316" s="33"/>
      <c r="AD316" s="33"/>
      <c r="AE316" s="33"/>
      <c r="AF316" s="33"/>
      <c r="AG316" s="33"/>
      <c r="AH316" s="33"/>
      <c r="AI316" s="32"/>
    </row>
    <row r="317" spans="7:35" x14ac:dyDescent="0.15">
      <c r="G317" s="103" t="s">
        <v>208</v>
      </c>
      <c r="H317" s="103" t="s">
        <v>209</v>
      </c>
      <c r="I317" s="104" t="s">
        <v>207</v>
      </c>
      <c r="J317" s="105"/>
      <c r="K317" s="105" t="s">
        <v>1450</v>
      </c>
      <c r="R317" s="33"/>
      <c r="S317" s="34"/>
      <c r="T317" s="33"/>
      <c r="U317" s="33"/>
      <c r="V317" s="33"/>
      <c r="W317" s="33"/>
      <c r="X317" s="33"/>
      <c r="Y317" s="33"/>
      <c r="Z317" s="33"/>
      <c r="AA317" s="33"/>
      <c r="AB317" s="33"/>
      <c r="AC317" s="33"/>
      <c r="AD317" s="33"/>
      <c r="AE317" s="33"/>
      <c r="AF317" s="33"/>
      <c r="AG317" s="33"/>
      <c r="AH317" s="33"/>
      <c r="AI317" s="32"/>
    </row>
    <row r="318" spans="7:35" x14ac:dyDescent="0.15">
      <c r="G318" s="103" t="s">
        <v>199</v>
      </c>
      <c r="H318" s="103" t="s">
        <v>200</v>
      </c>
      <c r="I318" s="104" t="s">
        <v>198</v>
      </c>
      <c r="J318" s="105"/>
      <c r="K318" s="105" t="s">
        <v>1450</v>
      </c>
      <c r="R318" s="33"/>
      <c r="S318" s="34"/>
      <c r="T318" s="33"/>
      <c r="U318" s="33"/>
      <c r="V318" s="33"/>
      <c r="W318" s="33"/>
      <c r="X318" s="33"/>
      <c r="Y318" s="33"/>
      <c r="Z318" s="33"/>
      <c r="AA318" s="33"/>
      <c r="AB318" s="33"/>
      <c r="AC318" s="33"/>
      <c r="AD318" s="33"/>
      <c r="AE318" s="33"/>
      <c r="AF318" s="33"/>
      <c r="AG318" s="33"/>
      <c r="AH318" s="33"/>
      <c r="AI318" s="32"/>
    </row>
    <row r="319" spans="7:35" x14ac:dyDescent="0.15">
      <c r="G319" s="103" t="s">
        <v>182</v>
      </c>
      <c r="H319" s="103" t="s">
        <v>183</v>
      </c>
      <c r="I319" s="104" t="s">
        <v>181</v>
      </c>
      <c r="J319" s="105"/>
      <c r="K319" s="105" t="s">
        <v>1450</v>
      </c>
      <c r="R319" s="33"/>
      <c r="S319" s="34"/>
      <c r="T319" s="33"/>
      <c r="U319" s="33"/>
      <c r="V319" s="33"/>
      <c r="W319" s="33"/>
      <c r="X319" s="33"/>
      <c r="Y319" s="33"/>
      <c r="Z319" s="33"/>
      <c r="AA319" s="33"/>
      <c r="AB319" s="33"/>
      <c r="AC319" s="33"/>
      <c r="AD319" s="33"/>
      <c r="AE319" s="33"/>
      <c r="AF319" s="33"/>
      <c r="AG319" s="33"/>
      <c r="AH319" s="33"/>
      <c r="AI319" s="32"/>
    </row>
    <row r="320" spans="7:35" x14ac:dyDescent="0.15">
      <c r="G320" s="103" t="s">
        <v>187</v>
      </c>
      <c r="H320" s="103" t="s">
        <v>188</v>
      </c>
      <c r="I320" s="104" t="s">
        <v>186</v>
      </c>
      <c r="J320" s="105"/>
      <c r="K320" s="105" t="s">
        <v>1450</v>
      </c>
      <c r="R320" s="33"/>
      <c r="S320" s="34"/>
      <c r="T320" s="33"/>
      <c r="U320" s="33"/>
      <c r="V320" s="33"/>
      <c r="W320" s="33"/>
      <c r="X320" s="33"/>
      <c r="Y320" s="33"/>
      <c r="Z320" s="33"/>
      <c r="AA320" s="33"/>
      <c r="AB320" s="33"/>
      <c r="AC320" s="33"/>
      <c r="AD320" s="33"/>
      <c r="AE320" s="33"/>
      <c r="AF320" s="33"/>
      <c r="AG320" s="33"/>
      <c r="AH320" s="33"/>
      <c r="AI320" s="32"/>
    </row>
    <row r="321" spans="7:35" x14ac:dyDescent="0.15">
      <c r="G321" s="103" t="s">
        <v>184</v>
      </c>
      <c r="H321" s="103" t="s">
        <v>185</v>
      </c>
      <c r="I321" s="104" t="s">
        <v>1231</v>
      </c>
      <c r="J321" s="105"/>
      <c r="K321" s="105" t="s">
        <v>1450</v>
      </c>
      <c r="R321" s="33"/>
      <c r="S321" s="34"/>
      <c r="T321" s="33"/>
      <c r="U321" s="33"/>
      <c r="V321" s="33"/>
      <c r="W321" s="33"/>
      <c r="X321" s="33"/>
      <c r="Y321" s="33"/>
      <c r="Z321" s="33"/>
      <c r="AA321" s="33"/>
      <c r="AB321" s="33"/>
      <c r="AC321" s="33"/>
      <c r="AD321" s="33"/>
      <c r="AE321" s="33"/>
      <c r="AF321" s="33"/>
      <c r="AG321" s="33"/>
      <c r="AH321" s="33"/>
      <c r="AI321" s="32"/>
    </row>
    <row r="322" spans="7:35" x14ac:dyDescent="0.15">
      <c r="G322" s="103" t="s">
        <v>190</v>
      </c>
      <c r="H322" s="103" t="s">
        <v>191</v>
      </c>
      <c r="I322" s="104" t="s">
        <v>189</v>
      </c>
      <c r="J322" s="105"/>
      <c r="K322" s="105" t="s">
        <v>1450</v>
      </c>
      <c r="R322" s="33"/>
      <c r="S322" s="34"/>
      <c r="T322" s="33"/>
      <c r="U322" s="33"/>
      <c r="V322" s="33"/>
      <c r="W322" s="33"/>
      <c r="X322" s="33"/>
      <c r="Y322" s="33"/>
      <c r="Z322" s="33"/>
      <c r="AA322" s="33"/>
      <c r="AB322" s="33"/>
      <c r="AC322" s="33"/>
      <c r="AD322" s="33"/>
      <c r="AE322" s="33"/>
      <c r="AF322" s="33"/>
      <c r="AG322" s="33"/>
      <c r="AH322" s="33"/>
      <c r="AI322" s="32"/>
    </row>
    <row r="323" spans="7:35" x14ac:dyDescent="0.15">
      <c r="G323" s="103" t="s">
        <v>193</v>
      </c>
      <c r="H323" s="103" t="s">
        <v>194</v>
      </c>
      <c r="I323" s="104" t="s">
        <v>192</v>
      </c>
      <c r="J323" s="105"/>
      <c r="K323" s="105" t="s">
        <v>1450</v>
      </c>
      <c r="R323" s="33"/>
      <c r="S323" s="34"/>
      <c r="T323" s="33"/>
      <c r="U323" s="33"/>
      <c r="V323" s="33"/>
      <c r="W323" s="33"/>
      <c r="X323" s="33"/>
      <c r="Y323" s="33"/>
      <c r="Z323" s="33"/>
      <c r="AA323" s="33"/>
      <c r="AB323" s="33"/>
      <c r="AC323" s="33"/>
      <c r="AD323" s="33"/>
      <c r="AE323" s="33"/>
      <c r="AF323" s="33"/>
      <c r="AG323" s="33"/>
      <c r="AH323" s="33"/>
      <c r="AI323" s="32"/>
    </row>
    <row r="324" spans="7:35" x14ac:dyDescent="0.15">
      <c r="G324" s="103" t="s">
        <v>205</v>
      </c>
      <c r="H324" s="103" t="s">
        <v>206</v>
      </c>
      <c r="I324" s="104" t="s">
        <v>204</v>
      </c>
      <c r="J324" s="105"/>
      <c r="K324" s="105" t="s">
        <v>1450</v>
      </c>
      <c r="R324" s="33"/>
      <c r="S324" s="34"/>
      <c r="T324" s="33"/>
      <c r="U324" s="33"/>
      <c r="V324" s="33"/>
      <c r="W324" s="33"/>
      <c r="X324" s="33"/>
      <c r="Y324" s="33"/>
      <c r="Z324" s="33"/>
      <c r="AA324" s="33"/>
      <c r="AB324" s="33"/>
      <c r="AC324" s="33"/>
      <c r="AD324" s="33"/>
      <c r="AE324" s="33"/>
      <c r="AF324" s="33"/>
      <c r="AG324" s="33"/>
      <c r="AH324" s="33"/>
      <c r="AI324" s="32"/>
    </row>
    <row r="325" spans="7:35" x14ac:dyDescent="0.15">
      <c r="G325" s="103" t="s">
        <v>196</v>
      </c>
      <c r="H325" s="103" t="s">
        <v>197</v>
      </c>
      <c r="I325" s="104" t="s">
        <v>195</v>
      </c>
      <c r="J325" s="105"/>
      <c r="K325" s="105" t="s">
        <v>1450</v>
      </c>
      <c r="R325" s="33"/>
      <c r="S325" s="34"/>
      <c r="T325" s="33"/>
      <c r="U325" s="33"/>
      <c r="V325" s="33"/>
      <c r="W325" s="33"/>
      <c r="X325" s="33"/>
      <c r="Y325" s="33"/>
      <c r="Z325" s="33"/>
      <c r="AA325" s="33"/>
      <c r="AB325" s="33"/>
      <c r="AC325" s="33"/>
      <c r="AD325" s="33"/>
      <c r="AE325" s="33"/>
      <c r="AF325" s="33"/>
      <c r="AG325" s="33"/>
      <c r="AH325" s="33"/>
      <c r="AI325" s="32"/>
    </row>
    <row r="326" spans="7:35" x14ac:dyDescent="0.15">
      <c r="G326" s="103" t="s">
        <v>211</v>
      </c>
      <c r="H326" s="103" t="s">
        <v>212</v>
      </c>
      <c r="I326" s="104" t="s">
        <v>210</v>
      </c>
      <c r="J326" s="105"/>
      <c r="K326" s="105" t="s">
        <v>1450</v>
      </c>
      <c r="R326" s="33"/>
      <c r="S326" s="34"/>
      <c r="T326" s="33"/>
      <c r="U326" s="33"/>
      <c r="V326" s="33"/>
      <c r="W326" s="33"/>
      <c r="X326" s="33"/>
      <c r="Y326" s="33"/>
      <c r="Z326" s="33"/>
      <c r="AA326" s="33"/>
      <c r="AB326" s="33"/>
      <c r="AC326" s="33"/>
      <c r="AD326" s="33"/>
      <c r="AE326" s="33"/>
      <c r="AF326" s="33"/>
      <c r="AG326" s="33"/>
      <c r="AH326" s="33"/>
      <c r="AI326" s="32"/>
    </row>
    <row r="327" spans="7:35" x14ac:dyDescent="0.15">
      <c r="G327" s="103" t="s">
        <v>472</v>
      </c>
      <c r="H327" s="103" t="s">
        <v>473</v>
      </c>
      <c r="I327" s="104" t="s">
        <v>471</v>
      </c>
      <c r="J327" s="105"/>
      <c r="K327" s="105" t="s">
        <v>1450</v>
      </c>
      <c r="R327" s="33"/>
      <c r="S327" s="34"/>
      <c r="T327" s="33"/>
      <c r="U327" s="33"/>
      <c r="V327" s="33"/>
      <c r="W327" s="33"/>
      <c r="X327" s="33"/>
      <c r="Y327" s="33"/>
      <c r="Z327" s="33"/>
      <c r="AA327" s="33"/>
      <c r="AB327" s="33"/>
      <c r="AC327" s="33"/>
      <c r="AD327" s="33"/>
      <c r="AE327" s="33"/>
      <c r="AF327" s="33"/>
      <c r="AG327" s="33"/>
      <c r="AH327" s="33"/>
      <c r="AI327" s="32"/>
    </row>
    <row r="328" spans="7:35" x14ac:dyDescent="0.15">
      <c r="G328" s="103" t="s">
        <v>216</v>
      </c>
      <c r="H328" s="103" t="s">
        <v>217</v>
      </c>
      <c r="I328" s="104" t="s">
        <v>215</v>
      </c>
      <c r="J328" s="105"/>
      <c r="K328" s="105" t="s">
        <v>1450</v>
      </c>
      <c r="R328" s="33"/>
      <c r="S328" s="34"/>
      <c r="T328" s="33"/>
      <c r="U328" s="33"/>
      <c r="V328" s="33"/>
      <c r="W328" s="33"/>
      <c r="X328" s="33"/>
      <c r="Y328" s="33"/>
      <c r="Z328" s="33"/>
      <c r="AA328" s="33"/>
      <c r="AB328" s="33"/>
      <c r="AC328" s="33"/>
      <c r="AD328" s="33"/>
      <c r="AE328" s="33"/>
      <c r="AF328" s="33"/>
      <c r="AG328" s="33"/>
      <c r="AH328" s="33"/>
      <c r="AI328" s="32"/>
    </row>
    <row r="329" spans="7:35" x14ac:dyDescent="0.15">
      <c r="G329" s="103" t="s">
        <v>213</v>
      </c>
      <c r="H329" s="103" t="s">
        <v>214</v>
      </c>
      <c r="I329" s="104" t="s">
        <v>1232</v>
      </c>
      <c r="J329" s="105"/>
      <c r="K329" s="105" t="s">
        <v>1450</v>
      </c>
      <c r="R329" s="33"/>
      <c r="S329" s="34"/>
      <c r="T329" s="33"/>
      <c r="U329" s="33"/>
      <c r="V329" s="33"/>
      <c r="W329" s="33"/>
      <c r="X329" s="33"/>
      <c r="Y329" s="33"/>
      <c r="Z329" s="33"/>
      <c r="AA329" s="33"/>
      <c r="AB329" s="33"/>
      <c r="AC329" s="33"/>
      <c r="AD329" s="33"/>
      <c r="AE329" s="33"/>
      <c r="AF329" s="33"/>
      <c r="AG329" s="33"/>
      <c r="AH329" s="33"/>
      <c r="AI329" s="32"/>
    </row>
    <row r="330" spans="7:35" x14ac:dyDescent="0.15">
      <c r="G330" s="103" t="s">
        <v>222</v>
      </c>
      <c r="H330" s="103" t="s">
        <v>223</v>
      </c>
      <c r="I330" s="104" t="s">
        <v>221</v>
      </c>
      <c r="J330" s="105"/>
      <c r="K330" s="105" t="s">
        <v>1450</v>
      </c>
      <c r="R330" s="33"/>
      <c r="S330" s="34"/>
      <c r="T330" s="33"/>
      <c r="U330" s="33"/>
      <c r="V330" s="33"/>
      <c r="W330" s="33"/>
      <c r="X330" s="33"/>
      <c r="Y330" s="33"/>
      <c r="Z330" s="33"/>
      <c r="AA330" s="33"/>
      <c r="AB330" s="33"/>
      <c r="AC330" s="33"/>
      <c r="AD330" s="33"/>
      <c r="AE330" s="33"/>
      <c r="AF330" s="33"/>
      <c r="AG330" s="33"/>
      <c r="AH330" s="33"/>
      <c r="AI330" s="32"/>
    </row>
    <row r="331" spans="7:35" x14ac:dyDescent="0.15">
      <c r="G331" s="103" t="s">
        <v>219</v>
      </c>
      <c r="H331" s="103" t="s">
        <v>220</v>
      </c>
      <c r="I331" s="104" t="s">
        <v>218</v>
      </c>
      <c r="J331" s="105"/>
      <c r="K331" s="105" t="s">
        <v>1450</v>
      </c>
      <c r="R331" s="33"/>
      <c r="S331" s="34"/>
      <c r="T331" s="33"/>
      <c r="U331" s="33"/>
      <c r="V331" s="33"/>
      <c r="W331" s="33"/>
      <c r="X331" s="33"/>
      <c r="Y331" s="33"/>
      <c r="Z331" s="33"/>
      <c r="AA331" s="33"/>
      <c r="AB331" s="33"/>
      <c r="AC331" s="33"/>
      <c r="AD331" s="33"/>
      <c r="AE331" s="33"/>
      <c r="AF331" s="33"/>
      <c r="AG331" s="33"/>
      <c r="AH331" s="33"/>
      <c r="AI331" s="32"/>
    </row>
    <row r="332" spans="7:35" x14ac:dyDescent="0.15">
      <c r="G332" s="103" t="s">
        <v>243</v>
      </c>
      <c r="H332" s="103" t="s">
        <v>244</v>
      </c>
      <c r="I332" s="104" t="s">
        <v>242</v>
      </c>
      <c r="J332" s="105"/>
      <c r="K332" s="105" t="s">
        <v>1450</v>
      </c>
      <c r="R332" s="33"/>
      <c r="S332" s="34"/>
      <c r="T332" s="33"/>
      <c r="U332" s="33"/>
      <c r="V332" s="33"/>
      <c r="W332" s="33"/>
      <c r="X332" s="33"/>
      <c r="Y332" s="33"/>
      <c r="Z332" s="33"/>
      <c r="AA332" s="33"/>
      <c r="AB332" s="33"/>
      <c r="AC332" s="33"/>
      <c r="AD332" s="33"/>
      <c r="AE332" s="33"/>
      <c r="AF332" s="33"/>
      <c r="AG332" s="33"/>
      <c r="AH332" s="33"/>
      <c r="AI332" s="32"/>
    </row>
    <row r="333" spans="7:35" x14ac:dyDescent="0.15">
      <c r="G333" s="103" t="s">
        <v>240</v>
      </c>
      <c r="H333" s="103" t="s">
        <v>241</v>
      </c>
      <c r="I333" s="104" t="s">
        <v>239</v>
      </c>
      <c r="J333" s="105"/>
      <c r="K333" s="105" t="s">
        <v>1450</v>
      </c>
      <c r="R333" s="33"/>
      <c r="S333" s="34"/>
      <c r="T333" s="33"/>
      <c r="U333" s="33"/>
      <c r="V333" s="33"/>
      <c r="W333" s="33"/>
      <c r="X333" s="33"/>
      <c r="Y333" s="33"/>
      <c r="Z333" s="33"/>
      <c r="AA333" s="33"/>
      <c r="AB333" s="33"/>
      <c r="AC333" s="33"/>
      <c r="AD333" s="33"/>
      <c r="AE333" s="33"/>
      <c r="AF333" s="33"/>
      <c r="AG333" s="33"/>
      <c r="AH333" s="33"/>
      <c r="AI333" s="32"/>
    </row>
    <row r="334" spans="7:35" x14ac:dyDescent="0.15">
      <c r="G334" s="103" t="s">
        <v>237</v>
      </c>
      <c r="H334" s="103" t="s">
        <v>238</v>
      </c>
      <c r="I334" s="104" t="s">
        <v>236</v>
      </c>
      <c r="J334" s="105"/>
      <c r="K334" s="105" t="s">
        <v>1450</v>
      </c>
      <c r="R334" s="33"/>
      <c r="S334" s="34"/>
      <c r="T334" s="33"/>
      <c r="U334" s="33"/>
      <c r="V334" s="33"/>
      <c r="W334" s="33"/>
      <c r="X334" s="33"/>
      <c r="Y334" s="33"/>
      <c r="Z334" s="33"/>
      <c r="AA334" s="33"/>
      <c r="AB334" s="33"/>
      <c r="AC334" s="33"/>
      <c r="AD334" s="33"/>
      <c r="AE334" s="33"/>
      <c r="AF334" s="33"/>
      <c r="AG334" s="33"/>
      <c r="AH334" s="33"/>
      <c r="AI334" s="32"/>
    </row>
    <row r="335" spans="7:35" x14ac:dyDescent="0.15">
      <c r="G335" s="103" t="s">
        <v>234</v>
      </c>
      <c r="H335" s="103" t="s">
        <v>235</v>
      </c>
      <c r="I335" s="104" t="s">
        <v>233</v>
      </c>
      <c r="J335" s="105"/>
      <c r="K335" s="105" t="s">
        <v>1450</v>
      </c>
      <c r="R335" s="33"/>
      <c r="S335" s="34"/>
      <c r="T335" s="33"/>
      <c r="U335" s="33"/>
      <c r="V335" s="33"/>
      <c r="W335" s="33"/>
      <c r="X335" s="33"/>
      <c r="Y335" s="33"/>
      <c r="Z335" s="33"/>
      <c r="AA335" s="33"/>
      <c r="AB335" s="33"/>
      <c r="AC335" s="33"/>
      <c r="AD335" s="33"/>
      <c r="AE335" s="33"/>
      <c r="AF335" s="33"/>
      <c r="AG335" s="33"/>
      <c r="AH335" s="33"/>
      <c r="AI335" s="32"/>
    </row>
    <row r="336" spans="7:35" x14ac:dyDescent="0.15">
      <c r="G336" s="103" t="s">
        <v>128</v>
      </c>
      <c r="H336" s="103" t="s">
        <v>1233</v>
      </c>
      <c r="I336" s="104" t="s">
        <v>127</v>
      </c>
      <c r="J336" s="105"/>
      <c r="K336" s="105" t="s">
        <v>1450</v>
      </c>
      <c r="R336" s="33"/>
      <c r="S336" s="34"/>
      <c r="T336" s="33"/>
      <c r="U336" s="33"/>
      <c r="V336" s="33"/>
      <c r="W336" s="33"/>
      <c r="X336" s="33"/>
      <c r="Y336" s="33"/>
      <c r="Z336" s="33"/>
      <c r="AA336" s="33"/>
      <c r="AB336" s="33"/>
      <c r="AC336" s="33"/>
      <c r="AD336" s="33"/>
      <c r="AE336" s="33"/>
      <c r="AF336" s="33"/>
      <c r="AG336" s="33"/>
      <c r="AH336" s="33"/>
      <c r="AI336" s="32"/>
    </row>
    <row r="337" spans="7:35" x14ac:dyDescent="0.15">
      <c r="G337" s="103" t="s">
        <v>130</v>
      </c>
      <c r="H337" s="103" t="s">
        <v>131</v>
      </c>
      <c r="I337" s="104" t="s">
        <v>129</v>
      </c>
      <c r="J337" s="105"/>
      <c r="K337" s="105" t="s">
        <v>1450</v>
      </c>
      <c r="R337" s="33"/>
      <c r="S337" s="34"/>
      <c r="T337" s="33"/>
      <c r="U337" s="33"/>
      <c r="V337" s="33"/>
      <c r="W337" s="33"/>
      <c r="X337" s="33"/>
      <c r="Y337" s="33"/>
      <c r="Z337" s="33"/>
      <c r="AA337" s="33"/>
      <c r="AB337" s="33"/>
      <c r="AC337" s="33"/>
      <c r="AD337" s="33"/>
      <c r="AE337" s="33"/>
      <c r="AF337" s="33"/>
      <c r="AG337" s="33"/>
      <c r="AH337" s="33"/>
      <c r="AI337" s="32"/>
    </row>
    <row r="338" spans="7:35" x14ac:dyDescent="0.15">
      <c r="G338" s="103" t="s">
        <v>133</v>
      </c>
      <c r="H338" s="103" t="s">
        <v>134</v>
      </c>
      <c r="I338" s="104" t="s">
        <v>132</v>
      </c>
      <c r="J338" s="105"/>
      <c r="K338" s="105" t="s">
        <v>1450</v>
      </c>
      <c r="R338" s="33"/>
      <c r="S338" s="34"/>
      <c r="T338" s="33"/>
      <c r="U338" s="33"/>
      <c r="V338" s="33"/>
      <c r="W338" s="33"/>
      <c r="X338" s="33"/>
      <c r="Y338" s="33"/>
      <c r="Z338" s="33"/>
      <c r="AA338" s="33"/>
      <c r="AB338" s="33"/>
      <c r="AC338" s="33"/>
      <c r="AD338" s="33"/>
      <c r="AE338" s="33"/>
      <c r="AF338" s="33"/>
      <c r="AG338" s="33"/>
      <c r="AH338" s="33"/>
      <c r="AI338" s="32"/>
    </row>
    <row r="339" spans="7:35" x14ac:dyDescent="0.15">
      <c r="G339" s="103" t="s">
        <v>136</v>
      </c>
      <c r="H339" s="103" t="s">
        <v>137</v>
      </c>
      <c r="I339" s="104" t="s">
        <v>135</v>
      </c>
      <c r="J339" s="105"/>
      <c r="K339" s="105" t="s">
        <v>1450</v>
      </c>
      <c r="R339" s="33"/>
      <c r="S339" s="34"/>
      <c r="T339" s="33"/>
      <c r="U339" s="33"/>
      <c r="V339" s="33"/>
      <c r="W339" s="33"/>
      <c r="X339" s="33"/>
      <c r="Y339" s="33"/>
      <c r="Z339" s="33"/>
      <c r="AA339" s="33"/>
      <c r="AB339" s="33"/>
      <c r="AC339" s="33"/>
      <c r="AD339" s="33"/>
      <c r="AE339" s="33"/>
      <c r="AF339" s="33"/>
      <c r="AG339" s="33"/>
      <c r="AH339" s="33"/>
      <c r="AI339" s="32"/>
    </row>
    <row r="340" spans="7:35" x14ac:dyDescent="0.15">
      <c r="G340" s="103" t="s">
        <v>139</v>
      </c>
      <c r="H340" s="103" t="s">
        <v>140</v>
      </c>
      <c r="I340" s="104" t="s">
        <v>138</v>
      </c>
      <c r="J340" s="105"/>
      <c r="K340" s="105" t="s">
        <v>1450</v>
      </c>
      <c r="R340" s="33"/>
      <c r="S340" s="34"/>
      <c r="T340" s="33"/>
      <c r="U340" s="33"/>
      <c r="V340" s="33"/>
      <c r="W340" s="33"/>
      <c r="X340" s="33"/>
      <c r="Y340" s="33"/>
      <c r="Z340" s="33"/>
      <c r="AA340" s="33"/>
      <c r="AB340" s="33"/>
      <c r="AC340" s="33"/>
      <c r="AD340" s="33"/>
      <c r="AE340" s="33"/>
      <c r="AF340" s="33"/>
      <c r="AG340" s="33"/>
      <c r="AH340" s="33"/>
      <c r="AI340" s="32"/>
    </row>
    <row r="341" spans="7:35" x14ac:dyDescent="0.15">
      <c r="G341" s="103" t="s">
        <v>142</v>
      </c>
      <c r="H341" s="103" t="s">
        <v>143</v>
      </c>
      <c r="I341" s="104" t="s">
        <v>141</v>
      </c>
      <c r="J341" s="105"/>
      <c r="K341" s="105" t="s">
        <v>1450</v>
      </c>
      <c r="R341" s="33"/>
      <c r="S341" s="34"/>
      <c r="T341" s="33"/>
      <c r="U341" s="33"/>
      <c r="V341" s="33"/>
      <c r="W341" s="33"/>
      <c r="X341" s="33"/>
      <c r="Y341" s="33"/>
      <c r="Z341" s="33"/>
      <c r="AA341" s="33"/>
      <c r="AB341" s="33"/>
      <c r="AC341" s="33"/>
      <c r="AD341" s="33"/>
      <c r="AE341" s="33"/>
      <c r="AF341" s="33"/>
      <c r="AG341" s="33"/>
      <c r="AH341" s="33"/>
      <c r="AI341" s="32"/>
    </row>
    <row r="342" spans="7:35" x14ac:dyDescent="0.15">
      <c r="G342" s="103" t="s">
        <v>145</v>
      </c>
      <c r="H342" s="103" t="s">
        <v>146</v>
      </c>
      <c r="I342" s="104" t="s">
        <v>144</v>
      </c>
      <c r="J342" s="105"/>
      <c r="K342" s="105" t="s">
        <v>1450</v>
      </c>
      <c r="R342" s="33"/>
      <c r="S342" s="34"/>
      <c r="T342" s="33"/>
      <c r="U342" s="33"/>
      <c r="V342" s="33"/>
      <c r="W342" s="33"/>
      <c r="X342" s="33"/>
      <c r="Y342" s="33"/>
      <c r="Z342" s="33"/>
      <c r="AA342" s="33"/>
      <c r="AB342" s="33"/>
      <c r="AC342" s="33"/>
      <c r="AD342" s="33"/>
      <c r="AE342" s="33"/>
      <c r="AF342" s="33"/>
      <c r="AG342" s="33"/>
      <c r="AH342" s="33"/>
      <c r="AI342" s="32"/>
    </row>
    <row r="343" spans="7:35" x14ac:dyDescent="0.15">
      <c r="G343" s="103" t="s">
        <v>148</v>
      </c>
      <c r="H343" s="103" t="s">
        <v>149</v>
      </c>
      <c r="I343" s="104" t="s">
        <v>147</v>
      </c>
      <c r="J343" s="105"/>
      <c r="K343" s="105" t="s">
        <v>1450</v>
      </c>
      <c r="R343" s="33"/>
      <c r="S343" s="34"/>
      <c r="T343" s="33"/>
      <c r="U343" s="33"/>
      <c r="V343" s="33"/>
      <c r="W343" s="33"/>
      <c r="X343" s="33"/>
      <c r="Y343" s="33"/>
      <c r="Z343" s="33"/>
      <c r="AA343" s="33"/>
      <c r="AB343" s="33"/>
      <c r="AC343" s="33"/>
      <c r="AD343" s="33"/>
      <c r="AE343" s="33"/>
      <c r="AF343" s="33"/>
      <c r="AG343" s="33"/>
      <c r="AH343" s="33"/>
      <c r="AI343" s="32"/>
    </row>
    <row r="344" spans="7:35" x14ac:dyDescent="0.15">
      <c r="G344" s="103" t="s">
        <v>166</v>
      </c>
      <c r="H344" s="103" t="s">
        <v>167</v>
      </c>
      <c r="I344" s="104" t="s">
        <v>165</v>
      </c>
      <c r="J344" s="105"/>
      <c r="K344" s="105" t="s">
        <v>1450</v>
      </c>
      <c r="R344" s="33"/>
      <c r="S344" s="34"/>
      <c r="T344" s="33"/>
      <c r="U344" s="33"/>
      <c r="V344" s="33"/>
      <c r="W344" s="33"/>
      <c r="X344" s="33"/>
      <c r="Y344" s="33"/>
      <c r="Z344" s="33"/>
      <c r="AA344" s="33"/>
      <c r="AB344" s="33"/>
      <c r="AC344" s="33"/>
      <c r="AD344" s="33"/>
      <c r="AE344" s="33"/>
      <c r="AF344" s="33"/>
      <c r="AG344" s="33"/>
      <c r="AH344" s="33"/>
      <c r="AI344" s="32"/>
    </row>
    <row r="345" spans="7:35" x14ac:dyDescent="0.15">
      <c r="G345" s="103" t="s">
        <v>179</v>
      </c>
      <c r="H345" s="103" t="s">
        <v>180</v>
      </c>
      <c r="I345" s="104" t="s">
        <v>178</v>
      </c>
      <c r="J345" s="105"/>
      <c r="K345" s="105" t="s">
        <v>1450</v>
      </c>
      <c r="R345" s="33"/>
      <c r="S345" s="34"/>
      <c r="T345" s="33"/>
      <c r="U345" s="33"/>
      <c r="V345" s="33"/>
      <c r="W345" s="33"/>
      <c r="X345" s="33"/>
      <c r="Y345" s="33"/>
      <c r="Z345" s="33"/>
      <c r="AA345" s="33"/>
      <c r="AB345" s="33"/>
      <c r="AC345" s="33"/>
      <c r="AD345" s="33"/>
      <c r="AE345" s="33"/>
      <c r="AF345" s="33"/>
      <c r="AG345" s="33"/>
      <c r="AH345" s="33"/>
      <c r="AI345" s="32"/>
    </row>
    <row r="346" spans="7:35" x14ac:dyDescent="0.15">
      <c r="G346" s="103" t="s">
        <v>202</v>
      </c>
      <c r="H346" s="103" t="s">
        <v>203</v>
      </c>
      <c r="I346" s="104" t="s">
        <v>201</v>
      </c>
      <c r="J346" s="105"/>
      <c r="K346" s="105" t="s">
        <v>1450</v>
      </c>
      <c r="R346" s="33"/>
      <c r="S346" s="34"/>
      <c r="T346" s="33"/>
      <c r="U346" s="33"/>
      <c r="V346" s="33"/>
      <c r="W346" s="33"/>
      <c r="X346" s="33"/>
      <c r="Y346" s="33"/>
      <c r="Z346" s="33"/>
      <c r="AA346" s="33"/>
      <c r="AB346" s="33"/>
      <c r="AC346" s="33"/>
      <c r="AD346" s="33"/>
      <c r="AE346" s="33"/>
      <c r="AF346" s="33"/>
      <c r="AG346" s="33"/>
      <c r="AH346" s="33"/>
      <c r="AI346" s="32"/>
    </row>
    <row r="347" spans="7:35" x14ac:dyDescent="0.15">
      <c r="G347" s="103" t="s">
        <v>225</v>
      </c>
      <c r="H347" s="103" t="s">
        <v>226</v>
      </c>
      <c r="I347" s="104" t="s">
        <v>224</v>
      </c>
      <c r="J347" s="105"/>
      <c r="K347" s="105" t="s">
        <v>1450</v>
      </c>
      <c r="R347" s="33"/>
      <c r="S347" s="34"/>
      <c r="T347" s="33"/>
      <c r="U347" s="33"/>
      <c r="V347" s="33"/>
      <c r="W347" s="33"/>
      <c r="X347" s="33"/>
      <c r="Y347" s="33"/>
      <c r="Z347" s="33"/>
      <c r="AA347" s="33"/>
      <c r="AB347" s="33"/>
      <c r="AC347" s="33"/>
      <c r="AD347" s="33"/>
      <c r="AE347" s="33"/>
      <c r="AF347" s="33"/>
      <c r="AG347" s="33"/>
      <c r="AH347" s="33"/>
      <c r="AI347" s="32"/>
    </row>
    <row r="348" spans="7:35" x14ac:dyDescent="0.15">
      <c r="G348" s="103" t="s">
        <v>249</v>
      </c>
      <c r="H348" s="103" t="s">
        <v>250</v>
      </c>
      <c r="I348" s="104" t="s">
        <v>248</v>
      </c>
      <c r="J348" s="105"/>
      <c r="K348" s="105" t="s">
        <v>1450</v>
      </c>
      <c r="R348" s="33"/>
      <c r="S348" s="34"/>
      <c r="T348" s="33"/>
      <c r="U348" s="33"/>
      <c r="V348" s="33"/>
      <c r="W348" s="33"/>
      <c r="X348" s="33"/>
      <c r="Y348" s="33"/>
      <c r="Z348" s="33"/>
      <c r="AA348" s="33"/>
      <c r="AB348" s="33"/>
      <c r="AC348" s="33"/>
      <c r="AD348" s="33"/>
      <c r="AE348" s="33"/>
      <c r="AF348" s="33"/>
      <c r="AG348" s="33"/>
      <c r="AH348" s="33"/>
      <c r="AI348" s="32"/>
    </row>
    <row r="349" spans="7:35" x14ac:dyDescent="0.15">
      <c r="G349" s="103" t="s">
        <v>246</v>
      </c>
      <c r="H349" s="103" t="s">
        <v>247</v>
      </c>
      <c r="I349" s="104" t="s">
        <v>245</v>
      </c>
      <c r="J349" s="105"/>
      <c r="K349" s="105" t="s">
        <v>1450</v>
      </c>
      <c r="R349" s="33"/>
      <c r="S349" s="34"/>
      <c r="T349" s="33"/>
      <c r="U349" s="33"/>
      <c r="V349" s="33"/>
      <c r="W349" s="33"/>
      <c r="X349" s="33"/>
      <c r="Y349" s="33"/>
      <c r="Z349" s="33"/>
      <c r="AA349" s="33"/>
      <c r="AB349" s="33"/>
      <c r="AC349" s="33"/>
      <c r="AD349" s="33"/>
      <c r="AE349" s="33"/>
      <c r="AF349" s="33"/>
      <c r="AG349" s="33"/>
      <c r="AH349" s="33"/>
      <c r="AI349" s="32"/>
    </row>
    <row r="350" spans="7:35" x14ac:dyDescent="0.15">
      <c r="G350" s="103" t="s">
        <v>1234</v>
      </c>
      <c r="H350" s="103" t="s">
        <v>256</v>
      </c>
      <c r="I350" s="104" t="s">
        <v>255</v>
      </c>
      <c r="J350" s="105"/>
      <c r="K350" s="105" t="s">
        <v>1450</v>
      </c>
      <c r="R350" s="33"/>
      <c r="S350" s="34"/>
      <c r="T350" s="33"/>
      <c r="U350" s="33"/>
      <c r="V350" s="33"/>
      <c r="W350" s="33"/>
      <c r="X350" s="33"/>
      <c r="Y350" s="33"/>
      <c r="Z350" s="33"/>
      <c r="AA350" s="33"/>
      <c r="AB350" s="33"/>
      <c r="AC350" s="33"/>
      <c r="AD350" s="33"/>
      <c r="AE350" s="33"/>
      <c r="AF350" s="33"/>
      <c r="AG350" s="33"/>
      <c r="AH350" s="33"/>
      <c r="AI350" s="32"/>
    </row>
    <row r="351" spans="7:35" x14ac:dyDescent="0.15">
      <c r="G351" s="103" t="s">
        <v>258</v>
      </c>
      <c r="H351" s="103" t="s">
        <v>259</v>
      </c>
      <c r="I351" s="104" t="s">
        <v>257</v>
      </c>
      <c r="J351" s="105"/>
      <c r="K351" s="105" t="s">
        <v>1450</v>
      </c>
      <c r="R351" s="33"/>
      <c r="S351" s="34"/>
      <c r="T351" s="33"/>
      <c r="U351" s="33"/>
      <c r="V351" s="33"/>
      <c r="W351" s="33"/>
      <c r="X351" s="33"/>
      <c r="Y351" s="33"/>
      <c r="Z351" s="33"/>
      <c r="AA351" s="33"/>
      <c r="AB351" s="33"/>
      <c r="AC351" s="33"/>
      <c r="AD351" s="33"/>
      <c r="AE351" s="33"/>
      <c r="AF351" s="33"/>
      <c r="AG351" s="33"/>
      <c r="AH351" s="33"/>
      <c r="AI351" s="32"/>
    </row>
    <row r="352" spans="7:35" x14ac:dyDescent="0.15">
      <c r="G352" s="103" t="s">
        <v>170</v>
      </c>
      <c r="H352" s="103" t="s">
        <v>171</v>
      </c>
      <c r="I352" s="104" t="s">
        <v>169</v>
      </c>
      <c r="J352" s="105"/>
      <c r="K352" s="105" t="s">
        <v>1450</v>
      </c>
      <c r="R352" s="33"/>
      <c r="S352" s="34"/>
      <c r="T352" s="33"/>
      <c r="U352" s="33"/>
      <c r="V352" s="33"/>
      <c r="W352" s="33"/>
      <c r="X352" s="33"/>
      <c r="Y352" s="33"/>
      <c r="Z352" s="33"/>
      <c r="AA352" s="33"/>
      <c r="AB352" s="33"/>
      <c r="AC352" s="33"/>
      <c r="AD352" s="33"/>
      <c r="AE352" s="33"/>
      <c r="AF352" s="33"/>
      <c r="AG352" s="33"/>
      <c r="AH352" s="33"/>
      <c r="AI352" s="32"/>
    </row>
    <row r="353" spans="7:35" x14ac:dyDescent="0.15">
      <c r="G353" s="103" t="s">
        <v>253</v>
      </c>
      <c r="H353" s="103" t="s">
        <v>254</v>
      </c>
      <c r="I353" s="104" t="s">
        <v>252</v>
      </c>
      <c r="J353" s="105"/>
      <c r="K353" s="105" t="s">
        <v>1450</v>
      </c>
      <c r="R353" s="33"/>
      <c r="S353" s="34"/>
      <c r="T353" s="33"/>
      <c r="U353" s="33"/>
      <c r="V353" s="33"/>
      <c r="W353" s="33"/>
      <c r="X353" s="33"/>
      <c r="Y353" s="33"/>
      <c r="Z353" s="33"/>
      <c r="AA353" s="33"/>
      <c r="AB353" s="33"/>
      <c r="AC353" s="33"/>
      <c r="AD353" s="33"/>
      <c r="AE353" s="33"/>
      <c r="AF353" s="33"/>
      <c r="AG353" s="33"/>
      <c r="AH353" s="33"/>
      <c r="AI353" s="32"/>
    </row>
    <row r="354" spans="7:35" x14ac:dyDescent="0.15">
      <c r="G354" s="103" t="s">
        <v>231</v>
      </c>
      <c r="H354" s="103" t="s">
        <v>232</v>
      </c>
      <c r="I354" s="104" t="s">
        <v>230</v>
      </c>
      <c r="J354" s="105"/>
      <c r="K354" s="105" t="s">
        <v>1450</v>
      </c>
      <c r="R354" s="33"/>
      <c r="S354" s="34"/>
      <c r="T354" s="33"/>
      <c r="U354" s="33"/>
      <c r="V354" s="33"/>
      <c r="W354" s="33"/>
      <c r="X354" s="33"/>
      <c r="Y354" s="33"/>
      <c r="Z354" s="33"/>
      <c r="AA354" s="33"/>
      <c r="AB354" s="33"/>
      <c r="AC354" s="33"/>
      <c r="AD354" s="33"/>
      <c r="AE354" s="33"/>
      <c r="AF354" s="33"/>
      <c r="AG354" s="33"/>
      <c r="AH354" s="33"/>
      <c r="AI354" s="32"/>
    </row>
    <row r="355" spans="7:35" x14ac:dyDescent="0.15">
      <c r="G355" s="103" t="s">
        <v>251</v>
      </c>
      <c r="H355" s="103" t="s">
        <v>1235</v>
      </c>
      <c r="I355" s="104" t="s">
        <v>230</v>
      </c>
      <c r="J355" s="105"/>
      <c r="K355" s="105" t="s">
        <v>1450</v>
      </c>
      <c r="R355" s="33"/>
      <c r="S355" s="34"/>
      <c r="T355" s="33"/>
      <c r="U355" s="33"/>
      <c r="V355" s="33"/>
      <c r="W355" s="33"/>
      <c r="X355" s="33"/>
      <c r="Y355" s="33"/>
      <c r="Z355" s="33"/>
      <c r="AA355" s="33"/>
      <c r="AB355" s="33"/>
      <c r="AC355" s="33"/>
      <c r="AD355" s="33"/>
      <c r="AE355" s="33"/>
      <c r="AF355" s="33"/>
      <c r="AG355" s="33"/>
      <c r="AH355" s="33"/>
      <c r="AI355" s="32"/>
    </row>
    <row r="356" spans="7:35" x14ac:dyDescent="0.15">
      <c r="G356" s="103" t="s">
        <v>313</v>
      </c>
      <c r="H356" s="103" t="s">
        <v>314</v>
      </c>
      <c r="I356" s="104" t="s">
        <v>312</v>
      </c>
      <c r="J356" s="105"/>
      <c r="K356" s="105" t="s">
        <v>1451</v>
      </c>
      <c r="R356" s="33"/>
      <c r="S356" s="34"/>
      <c r="T356" s="33"/>
      <c r="U356" s="33"/>
      <c r="V356" s="33"/>
      <c r="W356" s="33"/>
      <c r="X356" s="33"/>
      <c r="Y356" s="33"/>
      <c r="Z356" s="33"/>
      <c r="AA356" s="33"/>
      <c r="AB356" s="33"/>
      <c r="AC356" s="33"/>
      <c r="AD356" s="33"/>
      <c r="AE356" s="33"/>
      <c r="AF356" s="33"/>
      <c r="AG356" s="33"/>
      <c r="AH356" s="33"/>
      <c r="AI356" s="32"/>
    </row>
    <row r="357" spans="7:35" x14ac:dyDescent="0.15">
      <c r="G357" s="103" t="s">
        <v>316</v>
      </c>
      <c r="H357" s="103" t="s">
        <v>317</v>
      </c>
      <c r="I357" s="104" t="s">
        <v>315</v>
      </c>
      <c r="J357" s="105"/>
      <c r="K357" s="105" t="s">
        <v>1451</v>
      </c>
      <c r="R357" s="33"/>
      <c r="S357" s="34"/>
      <c r="T357" s="33"/>
      <c r="U357" s="33"/>
      <c r="V357" s="33"/>
      <c r="W357" s="33"/>
      <c r="X357" s="33"/>
      <c r="Y357" s="33"/>
      <c r="Z357" s="33"/>
      <c r="AA357" s="33"/>
      <c r="AB357" s="33"/>
      <c r="AC357" s="33"/>
      <c r="AD357" s="33"/>
      <c r="AE357" s="33"/>
      <c r="AF357" s="33"/>
      <c r="AG357" s="33"/>
      <c r="AH357" s="33"/>
      <c r="AI357" s="32"/>
    </row>
    <row r="358" spans="7:35" x14ac:dyDescent="0.15">
      <c r="G358" s="103" t="s">
        <v>319</v>
      </c>
      <c r="H358" s="103" t="s">
        <v>320</v>
      </c>
      <c r="I358" s="104" t="s">
        <v>318</v>
      </c>
      <c r="J358" s="105"/>
      <c r="K358" s="105" t="s">
        <v>1451</v>
      </c>
      <c r="R358" s="33"/>
      <c r="S358" s="34"/>
      <c r="T358" s="33"/>
      <c r="U358" s="33"/>
      <c r="V358" s="33"/>
      <c r="W358" s="33"/>
      <c r="X358" s="33"/>
      <c r="Y358" s="33"/>
      <c r="Z358" s="33"/>
      <c r="AA358" s="33"/>
      <c r="AB358" s="33"/>
      <c r="AC358" s="33"/>
      <c r="AD358" s="33"/>
      <c r="AE358" s="33"/>
      <c r="AF358" s="33"/>
      <c r="AG358" s="33"/>
      <c r="AH358" s="33"/>
      <c r="AI358" s="32"/>
    </row>
    <row r="359" spans="7:35" x14ac:dyDescent="0.15">
      <c r="G359" s="103" t="s">
        <v>322</v>
      </c>
      <c r="H359" s="103" t="s">
        <v>323</v>
      </c>
      <c r="I359" s="104" t="s">
        <v>321</v>
      </c>
      <c r="J359" s="105"/>
      <c r="K359" s="105" t="s">
        <v>1451</v>
      </c>
      <c r="R359" s="33"/>
      <c r="S359" s="34"/>
      <c r="T359" s="33"/>
      <c r="U359" s="33"/>
      <c r="V359" s="33"/>
      <c r="W359" s="33"/>
      <c r="X359" s="33"/>
      <c r="Y359" s="33"/>
      <c r="Z359" s="33"/>
      <c r="AA359" s="33"/>
      <c r="AB359" s="33"/>
      <c r="AC359" s="33"/>
      <c r="AD359" s="33"/>
      <c r="AE359" s="33"/>
      <c r="AF359" s="33"/>
      <c r="AG359" s="33"/>
      <c r="AH359" s="33"/>
      <c r="AI359" s="32"/>
    </row>
    <row r="360" spans="7:35" x14ac:dyDescent="0.15">
      <c r="G360" s="103" t="s">
        <v>325</v>
      </c>
      <c r="H360" s="103" t="s">
        <v>326</v>
      </c>
      <c r="I360" s="104" t="s">
        <v>324</v>
      </c>
      <c r="J360" s="105"/>
      <c r="K360" s="105" t="s">
        <v>1451</v>
      </c>
      <c r="R360" s="33"/>
      <c r="S360" s="34"/>
      <c r="T360" s="33"/>
      <c r="U360" s="33"/>
      <c r="V360" s="33"/>
      <c r="W360" s="33"/>
      <c r="X360" s="33"/>
      <c r="Y360" s="33"/>
      <c r="Z360" s="33"/>
      <c r="AA360" s="33"/>
      <c r="AB360" s="33"/>
      <c r="AC360" s="33"/>
      <c r="AD360" s="33"/>
      <c r="AE360" s="33"/>
      <c r="AF360" s="33"/>
      <c r="AG360" s="33"/>
      <c r="AH360" s="33"/>
      <c r="AI360" s="32"/>
    </row>
    <row r="361" spans="7:35" x14ac:dyDescent="0.15">
      <c r="G361" s="103" t="s">
        <v>328</v>
      </c>
      <c r="H361" s="103" t="s">
        <v>329</v>
      </c>
      <c r="I361" s="104" t="s">
        <v>327</v>
      </c>
      <c r="J361" s="105"/>
      <c r="K361" s="105" t="s">
        <v>1451</v>
      </c>
      <c r="R361" s="33"/>
      <c r="S361" s="34"/>
      <c r="T361" s="33"/>
      <c r="U361" s="33"/>
      <c r="V361" s="33"/>
      <c r="W361" s="33"/>
      <c r="X361" s="33"/>
      <c r="Y361" s="33"/>
      <c r="Z361" s="33"/>
      <c r="AA361" s="33"/>
      <c r="AB361" s="33"/>
      <c r="AC361" s="33"/>
      <c r="AD361" s="33"/>
      <c r="AE361" s="33"/>
      <c r="AF361" s="33"/>
      <c r="AG361" s="33"/>
      <c r="AH361" s="33"/>
      <c r="AI361" s="32"/>
    </row>
    <row r="362" spans="7:35" x14ac:dyDescent="0.15">
      <c r="G362" s="103" t="s">
        <v>331</v>
      </c>
      <c r="H362" s="103" t="s">
        <v>332</v>
      </c>
      <c r="I362" s="104" t="s">
        <v>330</v>
      </c>
      <c r="J362" s="105"/>
      <c r="K362" s="105" t="s">
        <v>1451</v>
      </c>
      <c r="R362" s="33"/>
      <c r="S362" s="34"/>
      <c r="T362" s="33"/>
      <c r="U362" s="33"/>
      <c r="V362" s="33"/>
      <c r="W362" s="33"/>
      <c r="X362" s="33"/>
      <c r="Y362" s="33"/>
      <c r="Z362" s="33"/>
      <c r="AA362" s="33"/>
      <c r="AB362" s="33"/>
      <c r="AC362" s="33"/>
      <c r="AD362" s="33"/>
      <c r="AE362" s="33"/>
      <c r="AF362" s="33"/>
      <c r="AG362" s="33"/>
      <c r="AH362" s="33"/>
      <c r="AI362" s="32"/>
    </row>
    <row r="363" spans="7:35" x14ac:dyDescent="0.15">
      <c r="G363" s="103" t="s">
        <v>1295</v>
      </c>
      <c r="H363" s="103" t="s">
        <v>1236</v>
      </c>
      <c r="I363" s="104" t="s">
        <v>475</v>
      </c>
      <c r="J363" s="105"/>
      <c r="K363" s="105" t="s">
        <v>1451</v>
      </c>
      <c r="R363" s="33"/>
      <c r="S363" s="34"/>
      <c r="T363" s="33"/>
      <c r="U363" s="33"/>
      <c r="V363" s="33"/>
      <c r="W363" s="33"/>
      <c r="X363" s="33"/>
      <c r="Y363" s="33"/>
      <c r="Z363" s="33"/>
      <c r="AA363" s="33"/>
      <c r="AB363" s="33"/>
      <c r="AC363" s="33"/>
      <c r="AD363" s="33"/>
      <c r="AE363" s="33"/>
      <c r="AF363" s="33"/>
      <c r="AG363" s="33"/>
      <c r="AH363" s="33"/>
      <c r="AI363" s="32"/>
    </row>
    <row r="364" spans="7:35" x14ac:dyDescent="0.15">
      <c r="G364" s="103" t="s">
        <v>476</v>
      </c>
      <c r="H364" s="103" t="s">
        <v>477</v>
      </c>
      <c r="I364" s="104" t="s">
        <v>333</v>
      </c>
      <c r="J364" s="105"/>
      <c r="K364" s="105" t="s">
        <v>1451</v>
      </c>
      <c r="R364" s="33"/>
      <c r="S364" s="34"/>
      <c r="T364" s="33"/>
      <c r="U364" s="33"/>
      <c r="V364" s="33"/>
      <c r="W364" s="33"/>
      <c r="X364" s="33"/>
      <c r="Y364" s="33"/>
      <c r="Z364" s="33"/>
      <c r="AA364" s="33"/>
      <c r="AB364" s="33"/>
      <c r="AC364" s="33"/>
      <c r="AD364" s="33"/>
      <c r="AE364" s="33"/>
      <c r="AF364" s="33"/>
      <c r="AG364" s="33"/>
      <c r="AH364" s="33"/>
      <c r="AI364" s="32"/>
    </row>
    <row r="365" spans="7:35" x14ac:dyDescent="0.15">
      <c r="G365" s="103" t="s">
        <v>334</v>
      </c>
      <c r="H365" s="103" t="s">
        <v>335</v>
      </c>
      <c r="I365" s="104" t="s">
        <v>336</v>
      </c>
      <c r="J365" s="105"/>
      <c r="K365" s="105" t="s">
        <v>1451</v>
      </c>
      <c r="R365" s="33"/>
      <c r="S365" s="34"/>
      <c r="T365" s="33"/>
      <c r="U365" s="33"/>
      <c r="V365" s="33"/>
      <c r="W365" s="33"/>
      <c r="X365" s="33"/>
      <c r="Y365" s="33"/>
      <c r="Z365" s="33"/>
      <c r="AA365" s="33"/>
      <c r="AB365" s="33"/>
      <c r="AC365" s="33"/>
      <c r="AD365" s="33"/>
      <c r="AE365" s="33"/>
      <c r="AF365" s="33"/>
      <c r="AG365" s="33"/>
      <c r="AH365" s="33"/>
      <c r="AI365" s="32"/>
    </row>
    <row r="366" spans="7:35" x14ac:dyDescent="0.15">
      <c r="G366" s="103" t="s">
        <v>1117</v>
      </c>
      <c r="H366" s="103" t="s">
        <v>337</v>
      </c>
      <c r="I366" s="104" t="s">
        <v>478</v>
      </c>
      <c r="J366" s="105"/>
      <c r="K366" s="105" t="s">
        <v>1451</v>
      </c>
      <c r="R366" s="33"/>
      <c r="S366" s="34"/>
      <c r="T366" s="33"/>
      <c r="U366" s="33"/>
      <c r="V366" s="33"/>
      <c r="W366" s="33"/>
      <c r="X366" s="33"/>
      <c r="Y366" s="33"/>
      <c r="Z366" s="33"/>
      <c r="AA366" s="33"/>
      <c r="AB366" s="33"/>
      <c r="AC366" s="33"/>
      <c r="AD366" s="33"/>
      <c r="AE366" s="33"/>
      <c r="AF366" s="33"/>
      <c r="AG366" s="33"/>
      <c r="AH366" s="33"/>
      <c r="AI366" s="32"/>
    </row>
    <row r="367" spans="7:35" x14ac:dyDescent="0.15">
      <c r="G367" s="103" t="s">
        <v>1118</v>
      </c>
      <c r="H367" s="103" t="s">
        <v>479</v>
      </c>
      <c r="I367" s="104" t="s">
        <v>338</v>
      </c>
      <c r="J367" s="105"/>
      <c r="K367" s="105" t="s">
        <v>1451</v>
      </c>
      <c r="R367" s="33"/>
      <c r="S367" s="34"/>
      <c r="T367" s="33"/>
      <c r="U367" s="33"/>
      <c r="V367" s="33"/>
      <c r="W367" s="33"/>
      <c r="X367" s="33"/>
      <c r="Y367" s="33"/>
      <c r="Z367" s="33"/>
      <c r="AA367" s="33"/>
      <c r="AB367" s="33"/>
      <c r="AC367" s="33"/>
      <c r="AD367" s="33"/>
      <c r="AE367" s="33"/>
      <c r="AF367" s="33"/>
      <c r="AG367" s="33"/>
      <c r="AH367" s="33"/>
      <c r="AI367" s="32"/>
    </row>
    <row r="368" spans="7:35" x14ac:dyDescent="0.15">
      <c r="G368" s="103" t="s">
        <v>1119</v>
      </c>
      <c r="H368" s="103" t="s">
        <v>339</v>
      </c>
      <c r="I368" s="104" t="s">
        <v>340</v>
      </c>
      <c r="J368" s="105"/>
      <c r="K368" s="105" t="s">
        <v>1451</v>
      </c>
      <c r="R368" s="33"/>
      <c r="S368" s="34"/>
      <c r="T368" s="33"/>
      <c r="U368" s="33"/>
      <c r="V368" s="33"/>
      <c r="W368" s="33"/>
      <c r="X368" s="33"/>
      <c r="Y368" s="33"/>
      <c r="Z368" s="33"/>
      <c r="AA368" s="33"/>
      <c r="AB368" s="33"/>
      <c r="AC368" s="33"/>
      <c r="AD368" s="33"/>
      <c r="AE368" s="33"/>
      <c r="AF368" s="33"/>
      <c r="AG368" s="33"/>
      <c r="AH368" s="33"/>
      <c r="AI368" s="32"/>
    </row>
    <row r="369" spans="7:35" x14ac:dyDescent="0.15">
      <c r="G369" s="103" t="s">
        <v>1120</v>
      </c>
      <c r="H369" s="103" t="s">
        <v>341</v>
      </c>
      <c r="I369" s="104" t="s">
        <v>342</v>
      </c>
      <c r="J369" s="105"/>
      <c r="K369" s="105" t="s">
        <v>1451</v>
      </c>
      <c r="R369" s="33"/>
      <c r="S369" s="34"/>
      <c r="T369" s="33"/>
      <c r="U369" s="33"/>
      <c r="V369" s="33"/>
      <c r="W369" s="33"/>
      <c r="X369" s="33"/>
      <c r="Y369" s="33"/>
      <c r="Z369" s="33"/>
      <c r="AA369" s="33"/>
      <c r="AB369" s="33"/>
      <c r="AC369" s="33"/>
      <c r="AD369" s="33"/>
      <c r="AE369" s="33"/>
      <c r="AF369" s="33"/>
      <c r="AG369" s="33"/>
      <c r="AH369" s="33"/>
      <c r="AI369" s="32"/>
    </row>
    <row r="370" spans="7:35" x14ac:dyDescent="0.15">
      <c r="G370" s="103" t="s">
        <v>1121</v>
      </c>
      <c r="H370" s="103" t="s">
        <v>343</v>
      </c>
      <c r="I370" s="104" t="s">
        <v>344</v>
      </c>
      <c r="J370" s="105"/>
      <c r="K370" s="105" t="s">
        <v>1451</v>
      </c>
      <c r="R370" s="33"/>
      <c r="S370" s="34"/>
      <c r="T370" s="33"/>
      <c r="U370" s="33"/>
      <c r="V370" s="33"/>
      <c r="W370" s="33"/>
      <c r="X370" s="33"/>
      <c r="Y370" s="33"/>
      <c r="Z370" s="33"/>
      <c r="AA370" s="33"/>
      <c r="AB370" s="33"/>
      <c r="AC370" s="33"/>
      <c r="AD370" s="33"/>
      <c r="AE370" s="33"/>
      <c r="AF370" s="33"/>
      <c r="AG370" s="33"/>
      <c r="AH370" s="33"/>
      <c r="AI370" s="32"/>
    </row>
    <row r="371" spans="7:35" x14ac:dyDescent="0.15">
      <c r="G371" s="103" t="s">
        <v>345</v>
      </c>
      <c r="H371" s="103" t="s">
        <v>346</v>
      </c>
      <c r="I371" s="104" t="s">
        <v>480</v>
      </c>
      <c r="J371" s="105"/>
      <c r="K371" s="105" t="s">
        <v>1451</v>
      </c>
      <c r="R371" s="33"/>
      <c r="S371" s="34"/>
      <c r="T371" s="33"/>
      <c r="U371" s="33"/>
      <c r="V371" s="33"/>
      <c r="W371" s="33"/>
      <c r="X371" s="33"/>
      <c r="Y371" s="33"/>
      <c r="Z371" s="33"/>
      <c r="AA371" s="33"/>
      <c r="AB371" s="33"/>
      <c r="AC371" s="33"/>
      <c r="AD371" s="33"/>
      <c r="AE371" s="33"/>
      <c r="AF371" s="33"/>
      <c r="AG371" s="33"/>
      <c r="AH371" s="33"/>
      <c r="AI371" s="32"/>
    </row>
    <row r="372" spans="7:35" x14ac:dyDescent="0.15">
      <c r="G372" s="103" t="s">
        <v>481</v>
      </c>
      <c r="H372" s="103" t="s">
        <v>1237</v>
      </c>
      <c r="I372" s="104" t="s">
        <v>304</v>
      </c>
      <c r="J372" s="105"/>
      <c r="K372" s="105" t="s">
        <v>1451</v>
      </c>
      <c r="R372" s="33"/>
      <c r="S372" s="34"/>
      <c r="T372" s="33"/>
      <c r="U372" s="33"/>
      <c r="V372" s="33"/>
      <c r="W372" s="33"/>
      <c r="X372" s="33"/>
      <c r="Y372" s="33"/>
      <c r="Z372" s="33"/>
      <c r="AA372" s="33"/>
      <c r="AB372" s="33"/>
      <c r="AC372" s="33"/>
      <c r="AD372" s="33"/>
      <c r="AE372" s="33"/>
      <c r="AF372" s="33"/>
      <c r="AG372" s="33"/>
      <c r="AH372" s="33"/>
      <c r="AI372" s="32"/>
    </row>
    <row r="373" spans="7:35" x14ac:dyDescent="0.15">
      <c r="G373" s="103" t="s">
        <v>305</v>
      </c>
      <c r="H373" s="103" t="s">
        <v>306</v>
      </c>
      <c r="I373" s="104" t="s">
        <v>307</v>
      </c>
      <c r="J373" s="105"/>
      <c r="K373" s="105" t="s">
        <v>1451</v>
      </c>
      <c r="R373" s="33"/>
      <c r="S373" s="34"/>
      <c r="T373" s="33"/>
      <c r="U373" s="33"/>
      <c r="V373" s="33"/>
      <c r="W373" s="33"/>
      <c r="X373" s="33"/>
      <c r="Y373" s="33"/>
      <c r="Z373" s="33"/>
      <c r="AA373" s="33"/>
      <c r="AB373" s="33"/>
      <c r="AC373" s="33"/>
      <c r="AD373" s="33"/>
      <c r="AE373" s="33"/>
      <c r="AF373" s="33"/>
      <c r="AG373" s="33"/>
      <c r="AH373" s="33"/>
      <c r="AI373" s="32"/>
    </row>
    <row r="374" spans="7:35" x14ac:dyDescent="0.15">
      <c r="G374" s="103" t="s">
        <v>308</v>
      </c>
      <c r="H374" s="103" t="s">
        <v>309</v>
      </c>
      <c r="I374" s="104" t="s">
        <v>310</v>
      </c>
      <c r="J374" s="105"/>
      <c r="K374" s="105" t="s">
        <v>1451</v>
      </c>
      <c r="R374" s="33"/>
      <c r="S374" s="34"/>
      <c r="T374" s="33"/>
      <c r="U374" s="33"/>
      <c r="V374" s="33"/>
      <c r="W374" s="33"/>
      <c r="X374" s="33"/>
      <c r="Y374" s="33"/>
      <c r="Z374" s="33"/>
      <c r="AA374" s="33"/>
      <c r="AB374" s="33"/>
      <c r="AC374" s="33"/>
      <c r="AD374" s="33"/>
      <c r="AE374" s="33"/>
      <c r="AF374" s="33"/>
      <c r="AG374" s="33"/>
      <c r="AH374" s="33"/>
      <c r="AI374" s="32"/>
    </row>
    <row r="375" spans="7:35" x14ac:dyDescent="0.15">
      <c r="G375" s="103" t="s">
        <v>1238</v>
      </c>
      <c r="H375" s="103" t="s">
        <v>311</v>
      </c>
      <c r="I375" s="104" t="s">
        <v>347</v>
      </c>
      <c r="J375" s="105"/>
      <c r="K375" s="105" t="s">
        <v>1451</v>
      </c>
      <c r="R375" s="33"/>
      <c r="S375" s="34"/>
      <c r="T375" s="33"/>
      <c r="U375" s="33"/>
      <c r="V375" s="33"/>
      <c r="W375" s="33"/>
      <c r="X375" s="33"/>
      <c r="Y375" s="33"/>
      <c r="Z375" s="33"/>
      <c r="AA375" s="33"/>
      <c r="AB375" s="33"/>
      <c r="AC375" s="33"/>
      <c r="AD375" s="33"/>
      <c r="AE375" s="33"/>
      <c r="AF375" s="33"/>
      <c r="AG375" s="33"/>
      <c r="AH375" s="33"/>
      <c r="AI375" s="32"/>
    </row>
    <row r="376" spans="7:35" x14ac:dyDescent="0.15">
      <c r="G376" s="103" t="s">
        <v>1296</v>
      </c>
      <c r="H376" s="103" t="s">
        <v>1239</v>
      </c>
      <c r="I376" s="104" t="s">
        <v>350</v>
      </c>
      <c r="J376" s="105"/>
      <c r="K376" s="105" t="s">
        <v>1451</v>
      </c>
      <c r="R376" s="33"/>
      <c r="S376" s="34"/>
      <c r="T376" s="33"/>
      <c r="U376" s="33"/>
      <c r="V376" s="33"/>
      <c r="W376" s="33"/>
      <c r="X376" s="33"/>
      <c r="Y376" s="33"/>
      <c r="Z376" s="33"/>
      <c r="AA376" s="33"/>
      <c r="AB376" s="33"/>
      <c r="AC376" s="33"/>
      <c r="AD376" s="33"/>
      <c r="AE376" s="33"/>
      <c r="AF376" s="33"/>
      <c r="AG376" s="33"/>
      <c r="AH376" s="33"/>
      <c r="AI376" s="32"/>
    </row>
    <row r="377" spans="7:35" x14ac:dyDescent="0.15">
      <c r="G377" s="103" t="s">
        <v>348</v>
      </c>
      <c r="H377" s="103" t="s">
        <v>349</v>
      </c>
      <c r="I377" s="104" t="s">
        <v>353</v>
      </c>
      <c r="J377" s="105"/>
      <c r="K377" s="105" t="s">
        <v>1451</v>
      </c>
      <c r="R377" s="33"/>
      <c r="S377" s="34"/>
      <c r="T377" s="33"/>
      <c r="U377" s="33"/>
      <c r="V377" s="33"/>
      <c r="W377" s="33"/>
      <c r="X377" s="33"/>
      <c r="Y377" s="33"/>
      <c r="Z377" s="33"/>
      <c r="AA377" s="33"/>
      <c r="AB377" s="33"/>
      <c r="AC377" s="33"/>
      <c r="AD377" s="33"/>
      <c r="AE377" s="33"/>
      <c r="AF377" s="33"/>
      <c r="AG377" s="33"/>
      <c r="AH377" s="33"/>
      <c r="AI377" s="32"/>
    </row>
    <row r="378" spans="7:35" x14ac:dyDescent="0.15">
      <c r="G378" s="103" t="s">
        <v>351</v>
      </c>
      <c r="H378" s="103" t="s">
        <v>352</v>
      </c>
      <c r="I378" s="104" t="s">
        <v>356</v>
      </c>
      <c r="J378" s="105"/>
      <c r="K378" s="105" t="s">
        <v>1451</v>
      </c>
      <c r="R378" s="33"/>
      <c r="S378" s="34"/>
      <c r="T378" s="33"/>
      <c r="U378" s="33"/>
      <c r="V378" s="33"/>
      <c r="W378" s="33"/>
      <c r="X378" s="33"/>
      <c r="Y378" s="33"/>
      <c r="Z378" s="33"/>
      <c r="AA378" s="33"/>
      <c r="AB378" s="33"/>
      <c r="AC378" s="33"/>
      <c r="AD378" s="33"/>
      <c r="AE378" s="33"/>
      <c r="AF378" s="33"/>
      <c r="AG378" s="33"/>
      <c r="AH378" s="33"/>
      <c r="AI378" s="32"/>
    </row>
    <row r="379" spans="7:35" x14ac:dyDescent="0.15">
      <c r="G379" s="103" t="s">
        <v>354</v>
      </c>
      <c r="H379" s="103" t="s">
        <v>355</v>
      </c>
      <c r="I379" s="104" t="s">
        <v>359</v>
      </c>
      <c r="J379" s="105"/>
      <c r="K379" s="105" t="s">
        <v>1451</v>
      </c>
      <c r="R379" s="33"/>
      <c r="S379" s="34"/>
      <c r="T379" s="33"/>
      <c r="U379" s="33"/>
      <c r="V379" s="33"/>
      <c r="W379" s="33"/>
      <c r="X379" s="33"/>
      <c r="Y379" s="33"/>
      <c r="Z379" s="33"/>
      <c r="AA379" s="33"/>
      <c r="AB379" s="33"/>
      <c r="AC379" s="33"/>
      <c r="AD379" s="33"/>
      <c r="AE379" s="33"/>
      <c r="AF379" s="33"/>
      <c r="AG379" s="33"/>
      <c r="AH379" s="33"/>
      <c r="AI379" s="32"/>
    </row>
    <row r="380" spans="7:35" x14ac:dyDescent="0.15">
      <c r="G380" s="103" t="s">
        <v>357</v>
      </c>
      <c r="H380" s="103" t="s">
        <v>358</v>
      </c>
      <c r="I380" s="104" t="s">
        <v>362</v>
      </c>
      <c r="J380" s="105"/>
      <c r="K380" s="105" t="s">
        <v>1451</v>
      </c>
      <c r="R380" s="33"/>
      <c r="S380" s="34"/>
      <c r="T380" s="33"/>
      <c r="U380" s="33"/>
      <c r="V380" s="33"/>
      <c r="W380" s="33"/>
      <c r="X380" s="33"/>
      <c r="Y380" s="33"/>
      <c r="Z380" s="33"/>
      <c r="AA380" s="33"/>
      <c r="AB380" s="33"/>
      <c r="AC380" s="33"/>
      <c r="AD380" s="33"/>
      <c r="AE380" s="33"/>
      <c r="AF380" s="33"/>
      <c r="AG380" s="33"/>
      <c r="AH380" s="33"/>
      <c r="AI380" s="32"/>
    </row>
    <row r="381" spans="7:35" x14ac:dyDescent="0.15">
      <c r="G381" s="103" t="s">
        <v>1297</v>
      </c>
      <c r="H381" s="103" t="s">
        <v>1240</v>
      </c>
      <c r="I381" s="104" t="s">
        <v>364</v>
      </c>
      <c r="J381" s="105"/>
      <c r="K381" s="105" t="s">
        <v>1451</v>
      </c>
      <c r="R381" s="33"/>
      <c r="S381" s="34"/>
      <c r="T381" s="33"/>
      <c r="U381" s="33"/>
      <c r="V381" s="33"/>
      <c r="W381" s="33"/>
      <c r="X381" s="33"/>
      <c r="Y381" s="33"/>
      <c r="Z381" s="33"/>
      <c r="AA381" s="33"/>
      <c r="AB381" s="33"/>
      <c r="AC381" s="33"/>
      <c r="AD381" s="33"/>
      <c r="AE381" s="33"/>
      <c r="AF381" s="33"/>
      <c r="AG381" s="33"/>
      <c r="AH381" s="33"/>
      <c r="AI381" s="32"/>
    </row>
    <row r="382" spans="7:35" x14ac:dyDescent="0.15">
      <c r="G382" s="103" t="s">
        <v>360</v>
      </c>
      <c r="H382" s="103" t="s">
        <v>361</v>
      </c>
      <c r="I382" s="104" t="s">
        <v>366</v>
      </c>
      <c r="J382" s="105"/>
      <c r="K382" s="105" t="s">
        <v>1451</v>
      </c>
      <c r="R382" s="33"/>
      <c r="S382" s="34"/>
      <c r="T382" s="33"/>
      <c r="U382" s="33"/>
      <c r="V382" s="33"/>
      <c r="W382" s="33"/>
      <c r="X382" s="33"/>
      <c r="Y382" s="33"/>
      <c r="Z382" s="33"/>
      <c r="AA382" s="33"/>
      <c r="AB382" s="33"/>
      <c r="AC382" s="33"/>
      <c r="AD382" s="33"/>
      <c r="AE382" s="33"/>
      <c r="AF382" s="33"/>
      <c r="AG382" s="33"/>
      <c r="AH382" s="33"/>
      <c r="AI382" s="32"/>
    </row>
    <row r="383" spans="7:35" x14ac:dyDescent="0.15">
      <c r="G383" s="103" t="s">
        <v>1122</v>
      </c>
      <c r="H383" s="103" t="s">
        <v>363</v>
      </c>
      <c r="I383" s="104" t="s">
        <v>368</v>
      </c>
      <c r="J383" s="105"/>
      <c r="K383" s="105" t="s">
        <v>1451</v>
      </c>
      <c r="R383" s="33"/>
      <c r="S383" s="34"/>
      <c r="T383" s="33"/>
      <c r="U383" s="33"/>
      <c r="V383" s="33"/>
      <c r="W383" s="33"/>
      <c r="X383" s="33"/>
      <c r="Y383" s="33"/>
      <c r="Z383" s="33"/>
      <c r="AA383" s="33"/>
      <c r="AB383" s="33"/>
      <c r="AC383" s="33"/>
      <c r="AD383" s="33"/>
      <c r="AE383" s="33"/>
      <c r="AF383" s="33"/>
      <c r="AG383" s="33"/>
      <c r="AH383" s="33"/>
      <c r="AI383" s="32"/>
    </row>
    <row r="384" spans="7:35" x14ac:dyDescent="0.15">
      <c r="G384" s="103" t="s">
        <v>1123</v>
      </c>
      <c r="H384" s="103" t="s">
        <v>365</v>
      </c>
      <c r="I384" s="104" t="s">
        <v>482</v>
      </c>
      <c r="J384" s="105"/>
      <c r="K384" s="105" t="s">
        <v>1451</v>
      </c>
      <c r="R384" s="33"/>
      <c r="S384" s="34"/>
      <c r="T384" s="33"/>
      <c r="U384" s="33"/>
      <c r="V384" s="33"/>
      <c r="W384" s="33"/>
      <c r="X384" s="33"/>
      <c r="Y384" s="33"/>
      <c r="Z384" s="33"/>
      <c r="AA384" s="33"/>
      <c r="AB384" s="33"/>
      <c r="AC384" s="33"/>
      <c r="AD384" s="33"/>
      <c r="AE384" s="33"/>
      <c r="AF384" s="33"/>
      <c r="AG384" s="33"/>
      <c r="AH384" s="33"/>
      <c r="AI384" s="32"/>
    </row>
    <row r="385" spans="7:35" x14ac:dyDescent="0.15">
      <c r="G385" s="103" t="s">
        <v>1124</v>
      </c>
      <c r="H385" s="103" t="s">
        <v>367</v>
      </c>
      <c r="I385" s="104" t="s">
        <v>371</v>
      </c>
      <c r="J385" s="105"/>
      <c r="K385" s="105" t="s">
        <v>1451</v>
      </c>
      <c r="R385" s="33"/>
      <c r="S385" s="34"/>
      <c r="T385" s="33"/>
      <c r="U385" s="33"/>
      <c r="V385" s="33"/>
      <c r="W385" s="33"/>
      <c r="X385" s="33"/>
      <c r="Y385" s="33"/>
      <c r="Z385" s="33"/>
      <c r="AA385" s="33"/>
      <c r="AB385" s="33"/>
      <c r="AC385" s="33"/>
      <c r="AD385" s="33"/>
      <c r="AE385" s="33"/>
      <c r="AF385" s="33"/>
      <c r="AG385" s="33"/>
      <c r="AH385" s="33"/>
      <c r="AI385" s="32"/>
    </row>
    <row r="386" spans="7:35" x14ac:dyDescent="0.15">
      <c r="G386" s="103" t="s">
        <v>369</v>
      </c>
      <c r="H386" s="103" t="s">
        <v>370</v>
      </c>
      <c r="I386" s="104" t="s">
        <v>374</v>
      </c>
      <c r="J386" s="105"/>
      <c r="K386" s="105" t="s">
        <v>1451</v>
      </c>
      <c r="R386" s="33"/>
      <c r="S386" s="34"/>
      <c r="T386" s="33"/>
      <c r="U386" s="33"/>
      <c r="V386" s="33"/>
      <c r="W386" s="33"/>
      <c r="X386" s="33"/>
      <c r="Y386" s="33"/>
      <c r="Z386" s="33"/>
      <c r="AA386" s="33"/>
      <c r="AB386" s="33"/>
      <c r="AC386" s="33"/>
      <c r="AD386" s="33"/>
      <c r="AE386" s="33"/>
      <c r="AF386" s="33"/>
      <c r="AG386" s="33"/>
      <c r="AH386" s="33"/>
      <c r="AI386" s="32"/>
    </row>
    <row r="387" spans="7:35" x14ac:dyDescent="0.15">
      <c r="G387" s="103" t="s">
        <v>483</v>
      </c>
      <c r="H387" s="103" t="s">
        <v>484</v>
      </c>
      <c r="I387" s="104" t="s">
        <v>376</v>
      </c>
      <c r="J387" s="105"/>
      <c r="K387" s="105" t="s">
        <v>1451</v>
      </c>
      <c r="R387" s="33"/>
      <c r="S387" s="34"/>
      <c r="T387" s="33"/>
      <c r="U387" s="33"/>
      <c r="V387" s="33"/>
      <c r="W387" s="33"/>
      <c r="X387" s="33"/>
      <c r="Y387" s="33"/>
      <c r="Z387" s="33"/>
      <c r="AA387" s="33"/>
      <c r="AB387" s="33"/>
      <c r="AC387" s="33"/>
      <c r="AD387" s="33"/>
      <c r="AE387" s="33"/>
      <c r="AF387" s="33"/>
      <c r="AG387" s="33"/>
      <c r="AH387" s="33"/>
      <c r="AI387" s="32"/>
    </row>
    <row r="388" spans="7:35" x14ac:dyDescent="0.15">
      <c r="G388" s="103" t="s">
        <v>1298</v>
      </c>
      <c r="H388" s="103" t="s">
        <v>1241</v>
      </c>
      <c r="I388" s="104" t="s">
        <v>378</v>
      </c>
      <c r="J388" s="105"/>
      <c r="K388" s="105" t="s">
        <v>1451</v>
      </c>
      <c r="R388" s="33"/>
      <c r="S388" s="34"/>
      <c r="T388" s="33"/>
      <c r="U388" s="33"/>
      <c r="V388" s="33"/>
      <c r="W388" s="33"/>
      <c r="X388" s="33"/>
      <c r="Y388" s="33"/>
      <c r="Z388" s="33"/>
      <c r="AA388" s="33"/>
      <c r="AB388" s="33"/>
      <c r="AC388" s="33"/>
      <c r="AD388" s="33"/>
      <c r="AE388" s="33"/>
      <c r="AF388" s="33"/>
      <c r="AG388" s="33"/>
      <c r="AH388" s="33"/>
      <c r="AI388" s="32"/>
    </row>
    <row r="389" spans="7:35" x14ac:dyDescent="0.15">
      <c r="G389" s="103" t="s">
        <v>372</v>
      </c>
      <c r="H389" s="103" t="s">
        <v>373</v>
      </c>
      <c r="I389" s="104" t="s">
        <v>381</v>
      </c>
      <c r="J389" s="105"/>
      <c r="K389" s="105" t="s">
        <v>1451</v>
      </c>
      <c r="R389" s="33"/>
      <c r="S389" s="34"/>
      <c r="T389" s="33"/>
      <c r="U389" s="33"/>
      <c r="V389" s="33"/>
      <c r="W389" s="33"/>
      <c r="X389" s="33"/>
      <c r="Y389" s="33"/>
      <c r="Z389" s="33"/>
      <c r="AA389" s="33"/>
      <c r="AB389" s="33"/>
      <c r="AC389" s="33"/>
      <c r="AD389" s="33"/>
      <c r="AE389" s="33"/>
      <c r="AF389" s="33"/>
      <c r="AG389" s="33"/>
      <c r="AH389" s="33"/>
      <c r="AI389" s="32"/>
    </row>
    <row r="390" spans="7:35" x14ac:dyDescent="0.15">
      <c r="G390" s="103" t="s">
        <v>1125</v>
      </c>
      <c r="H390" s="103" t="s">
        <v>375</v>
      </c>
      <c r="I390" s="104" t="s">
        <v>395</v>
      </c>
      <c r="J390" s="105"/>
      <c r="K390" s="105" t="s">
        <v>1451</v>
      </c>
      <c r="R390" s="33"/>
      <c r="S390" s="34"/>
      <c r="T390" s="33"/>
      <c r="U390" s="33"/>
      <c r="V390" s="33"/>
      <c r="W390" s="33"/>
      <c r="X390" s="33"/>
      <c r="Y390" s="33"/>
      <c r="Z390" s="33"/>
      <c r="AA390" s="33"/>
      <c r="AB390" s="33"/>
      <c r="AC390" s="33"/>
      <c r="AD390" s="33"/>
      <c r="AE390" s="33"/>
      <c r="AF390" s="33"/>
      <c r="AG390" s="33"/>
      <c r="AH390" s="33"/>
      <c r="AI390" s="32"/>
    </row>
    <row r="391" spans="7:35" x14ac:dyDescent="0.15">
      <c r="G391" s="103" t="s">
        <v>1126</v>
      </c>
      <c r="H391" s="103" t="s">
        <v>377</v>
      </c>
      <c r="I391" s="104" t="s">
        <v>383</v>
      </c>
      <c r="J391" s="105"/>
      <c r="K391" s="105" t="s">
        <v>1451</v>
      </c>
      <c r="R391" s="33"/>
      <c r="S391" s="34"/>
      <c r="T391" s="33"/>
      <c r="U391" s="33"/>
      <c r="V391" s="33"/>
      <c r="W391" s="33"/>
      <c r="X391" s="33"/>
      <c r="Y391" s="33"/>
      <c r="Z391" s="33"/>
      <c r="AA391" s="33"/>
      <c r="AB391" s="33"/>
      <c r="AC391" s="33"/>
      <c r="AD391" s="33"/>
      <c r="AE391" s="33"/>
      <c r="AF391" s="33"/>
      <c r="AG391" s="33"/>
      <c r="AH391" s="33"/>
      <c r="AI391" s="32"/>
    </row>
    <row r="392" spans="7:35" x14ac:dyDescent="0.15">
      <c r="G392" s="103" t="s">
        <v>379</v>
      </c>
      <c r="H392" s="103" t="s">
        <v>380</v>
      </c>
      <c r="I392" s="104" t="s">
        <v>385</v>
      </c>
      <c r="J392" s="105"/>
      <c r="K392" s="105" t="s">
        <v>1451</v>
      </c>
      <c r="R392" s="33"/>
      <c r="S392" s="34"/>
      <c r="T392" s="33"/>
      <c r="U392" s="33"/>
      <c r="V392" s="33"/>
      <c r="W392" s="33"/>
      <c r="X392" s="33"/>
      <c r="Y392" s="33"/>
      <c r="Z392" s="33"/>
      <c r="AA392" s="33"/>
      <c r="AB392" s="33"/>
      <c r="AC392" s="33"/>
      <c r="AD392" s="33"/>
      <c r="AE392" s="33"/>
      <c r="AF392" s="33"/>
      <c r="AG392" s="33"/>
      <c r="AH392" s="33"/>
      <c r="AI392" s="32"/>
    </row>
    <row r="393" spans="7:35" x14ac:dyDescent="0.15">
      <c r="G393" s="103" t="s">
        <v>1242</v>
      </c>
      <c r="H393" s="103" t="s">
        <v>382</v>
      </c>
      <c r="I393" s="104" t="s">
        <v>387</v>
      </c>
      <c r="J393" s="105"/>
      <c r="K393" s="105" t="s">
        <v>1451</v>
      </c>
      <c r="R393" s="33"/>
      <c r="S393" s="34"/>
      <c r="T393" s="33"/>
      <c r="U393" s="33"/>
      <c r="V393" s="33"/>
      <c r="W393" s="33"/>
      <c r="X393" s="33"/>
      <c r="Y393" s="33"/>
      <c r="Z393" s="33"/>
      <c r="AA393" s="33"/>
      <c r="AB393" s="33"/>
      <c r="AC393" s="33"/>
      <c r="AD393" s="33"/>
      <c r="AE393" s="33"/>
      <c r="AF393" s="33"/>
      <c r="AG393" s="33"/>
      <c r="AH393" s="33"/>
      <c r="AI393" s="32"/>
    </row>
    <row r="394" spans="7:35" x14ac:dyDescent="0.15">
      <c r="G394" s="103" t="s">
        <v>1299</v>
      </c>
      <c r="H394" s="103" t="s">
        <v>1243</v>
      </c>
      <c r="I394" s="104" t="s">
        <v>390</v>
      </c>
      <c r="J394" s="105"/>
      <c r="K394" s="105" t="s">
        <v>1451</v>
      </c>
      <c r="R394" s="33"/>
      <c r="S394" s="34"/>
      <c r="T394" s="33"/>
      <c r="U394" s="33"/>
      <c r="V394" s="33"/>
      <c r="W394" s="33"/>
      <c r="X394" s="33"/>
      <c r="Y394" s="33"/>
      <c r="Z394" s="33"/>
      <c r="AA394" s="33"/>
      <c r="AB394" s="33"/>
      <c r="AC394" s="33"/>
      <c r="AD394" s="33"/>
      <c r="AE394" s="33"/>
      <c r="AF394" s="33"/>
      <c r="AG394" s="33"/>
      <c r="AH394" s="33"/>
      <c r="AI394" s="32"/>
    </row>
    <row r="395" spans="7:35" x14ac:dyDescent="0.15">
      <c r="G395" s="103" t="s">
        <v>1127</v>
      </c>
      <c r="H395" s="103" t="s">
        <v>396</v>
      </c>
      <c r="I395" s="104" t="s">
        <v>485</v>
      </c>
      <c r="J395" s="105"/>
      <c r="K395" s="105" t="s">
        <v>1451</v>
      </c>
      <c r="R395" s="33"/>
      <c r="S395" s="34"/>
      <c r="T395" s="33"/>
      <c r="U395" s="33"/>
      <c r="V395" s="33"/>
      <c r="W395" s="33"/>
      <c r="X395" s="33"/>
      <c r="Y395" s="33"/>
      <c r="Z395" s="33"/>
      <c r="AA395" s="33"/>
      <c r="AB395" s="33"/>
      <c r="AC395" s="33"/>
      <c r="AD395" s="33"/>
      <c r="AE395" s="33"/>
      <c r="AF395" s="33"/>
      <c r="AG395" s="33"/>
      <c r="AH395" s="33"/>
      <c r="AI395" s="32"/>
    </row>
    <row r="396" spans="7:35" x14ac:dyDescent="0.15">
      <c r="G396" s="103" t="s">
        <v>1128</v>
      </c>
      <c r="H396" s="103" t="s">
        <v>384</v>
      </c>
      <c r="I396" s="104" t="s">
        <v>392</v>
      </c>
      <c r="J396" s="105"/>
      <c r="K396" s="105" t="s">
        <v>1451</v>
      </c>
      <c r="R396" s="33"/>
      <c r="S396" s="34"/>
      <c r="T396" s="33"/>
      <c r="U396" s="33"/>
      <c r="V396" s="33"/>
      <c r="W396" s="33"/>
      <c r="X396" s="33"/>
      <c r="Y396" s="33"/>
      <c r="Z396" s="33"/>
      <c r="AA396" s="33"/>
      <c r="AB396" s="33"/>
      <c r="AC396" s="33"/>
      <c r="AD396" s="33"/>
      <c r="AE396" s="33"/>
      <c r="AF396" s="33"/>
      <c r="AG396" s="33"/>
      <c r="AH396" s="33"/>
      <c r="AI396" s="32"/>
    </row>
    <row r="397" spans="7:35" x14ac:dyDescent="0.15">
      <c r="G397" s="103" t="s">
        <v>1244</v>
      </c>
      <c r="H397" s="103" t="s">
        <v>386</v>
      </c>
      <c r="I397" s="104" t="s">
        <v>397</v>
      </c>
      <c r="J397" s="105"/>
      <c r="K397" s="105" t="s">
        <v>1451</v>
      </c>
      <c r="R397" s="33"/>
      <c r="S397" s="34"/>
      <c r="T397" s="33"/>
      <c r="U397" s="33"/>
      <c r="V397" s="33"/>
      <c r="W397" s="33"/>
      <c r="X397" s="33"/>
      <c r="Y397" s="33"/>
      <c r="Z397" s="33"/>
      <c r="AA397" s="33"/>
      <c r="AB397" s="33"/>
      <c r="AC397" s="33"/>
      <c r="AD397" s="33"/>
      <c r="AE397" s="33"/>
      <c r="AF397" s="33"/>
      <c r="AG397" s="33"/>
      <c r="AH397" s="33"/>
      <c r="AI397" s="32"/>
    </row>
    <row r="398" spans="7:35" x14ac:dyDescent="0.15">
      <c r="G398" s="103" t="s">
        <v>1300</v>
      </c>
      <c r="H398" s="103" t="s">
        <v>1301</v>
      </c>
      <c r="I398" s="104" t="s">
        <v>400</v>
      </c>
      <c r="J398" s="105"/>
      <c r="K398" s="105" t="s">
        <v>1451</v>
      </c>
      <c r="R398" s="33"/>
      <c r="S398" s="34"/>
      <c r="T398" s="33"/>
      <c r="U398" s="33"/>
      <c r="V398" s="33"/>
      <c r="W398" s="33"/>
      <c r="X398" s="33"/>
      <c r="Y398" s="33"/>
      <c r="Z398" s="33"/>
      <c r="AA398" s="33"/>
      <c r="AB398" s="33"/>
      <c r="AC398" s="33"/>
      <c r="AD398" s="33"/>
      <c r="AE398" s="33"/>
      <c r="AF398" s="33"/>
      <c r="AG398" s="33"/>
      <c r="AH398" s="33"/>
      <c r="AI398" s="32"/>
    </row>
    <row r="399" spans="7:35" x14ac:dyDescent="0.15">
      <c r="G399" s="103" t="s">
        <v>388</v>
      </c>
      <c r="H399" s="103" t="s">
        <v>389</v>
      </c>
      <c r="I399" s="104" t="s">
        <v>402</v>
      </c>
      <c r="J399" s="105"/>
      <c r="K399" s="105" t="s">
        <v>1451</v>
      </c>
      <c r="R399" s="33"/>
      <c r="S399" s="34"/>
      <c r="T399" s="33"/>
      <c r="U399" s="33"/>
      <c r="V399" s="33"/>
      <c r="W399" s="33"/>
      <c r="X399" s="33"/>
      <c r="Y399" s="33"/>
      <c r="Z399" s="33"/>
      <c r="AA399" s="33"/>
      <c r="AB399" s="33"/>
      <c r="AC399" s="33"/>
      <c r="AD399" s="33"/>
      <c r="AE399" s="33"/>
      <c r="AF399" s="33"/>
      <c r="AG399" s="33"/>
      <c r="AH399" s="33"/>
      <c r="AI399" s="32"/>
    </row>
    <row r="400" spans="7:35" x14ac:dyDescent="0.15">
      <c r="G400" s="103" t="s">
        <v>1245</v>
      </c>
      <c r="H400" s="103" t="s">
        <v>391</v>
      </c>
      <c r="I400" s="104" t="s">
        <v>486</v>
      </c>
      <c r="J400" s="105"/>
      <c r="K400" s="105" t="s">
        <v>1451</v>
      </c>
      <c r="R400" s="33"/>
      <c r="S400" s="34"/>
      <c r="T400" s="33"/>
      <c r="U400" s="33"/>
      <c r="V400" s="33"/>
      <c r="W400" s="33"/>
      <c r="X400" s="33"/>
      <c r="Y400" s="33"/>
      <c r="Z400" s="33"/>
      <c r="AA400" s="33"/>
      <c r="AB400" s="33"/>
      <c r="AC400" s="33"/>
      <c r="AD400" s="33"/>
      <c r="AE400" s="33"/>
      <c r="AF400" s="33"/>
      <c r="AG400" s="33"/>
      <c r="AH400" s="33"/>
      <c r="AI400" s="32"/>
    </row>
    <row r="401" spans="7:35" x14ac:dyDescent="0.15">
      <c r="G401" s="103" t="s">
        <v>393</v>
      </c>
      <c r="H401" s="103" t="s">
        <v>394</v>
      </c>
      <c r="I401" s="104" t="s">
        <v>405</v>
      </c>
      <c r="J401" s="105"/>
      <c r="K401" s="105" t="s">
        <v>1451</v>
      </c>
      <c r="R401" s="33"/>
      <c r="S401" s="34"/>
      <c r="T401" s="33"/>
      <c r="U401" s="33"/>
      <c r="V401" s="33"/>
      <c r="W401" s="33"/>
      <c r="X401" s="33"/>
      <c r="Y401" s="33"/>
      <c r="Z401" s="33"/>
      <c r="AA401" s="33"/>
      <c r="AB401" s="33"/>
      <c r="AC401" s="33"/>
      <c r="AD401" s="33"/>
      <c r="AE401" s="33"/>
      <c r="AF401" s="33"/>
      <c r="AG401" s="33"/>
      <c r="AH401" s="33"/>
      <c r="AI401" s="32"/>
    </row>
    <row r="402" spans="7:35" x14ac:dyDescent="0.15">
      <c r="G402" s="103" t="s">
        <v>398</v>
      </c>
      <c r="H402" s="103" t="s">
        <v>399</v>
      </c>
      <c r="I402" s="104" t="s">
        <v>260</v>
      </c>
      <c r="J402" s="105"/>
      <c r="K402" s="105" t="s">
        <v>1451</v>
      </c>
      <c r="R402" s="33"/>
      <c r="S402" s="34"/>
      <c r="T402" s="33"/>
      <c r="U402" s="33"/>
      <c r="V402" s="33"/>
      <c r="W402" s="33"/>
      <c r="X402" s="33"/>
      <c r="Y402" s="33"/>
      <c r="Z402" s="33"/>
      <c r="AA402" s="33"/>
      <c r="AB402" s="33"/>
      <c r="AC402" s="33"/>
      <c r="AD402" s="33"/>
      <c r="AE402" s="33"/>
      <c r="AF402" s="33"/>
      <c r="AG402" s="33"/>
      <c r="AH402" s="33"/>
      <c r="AI402" s="32"/>
    </row>
    <row r="403" spans="7:35" x14ac:dyDescent="0.15">
      <c r="G403" s="103" t="s">
        <v>1129</v>
      </c>
      <c r="H403" s="103" t="s">
        <v>401</v>
      </c>
      <c r="I403" s="104" t="s">
        <v>263</v>
      </c>
      <c r="J403" s="105"/>
      <c r="K403" s="105" t="s">
        <v>1451</v>
      </c>
      <c r="R403" s="33"/>
      <c r="S403" s="34"/>
      <c r="T403" s="33"/>
      <c r="U403" s="33"/>
      <c r="V403" s="33"/>
      <c r="W403" s="33"/>
      <c r="X403" s="33"/>
      <c r="Y403" s="33"/>
      <c r="Z403" s="33"/>
      <c r="AA403" s="33"/>
      <c r="AB403" s="33"/>
      <c r="AC403" s="33"/>
      <c r="AD403" s="33"/>
      <c r="AE403" s="33"/>
      <c r="AF403" s="33"/>
      <c r="AG403" s="33"/>
      <c r="AH403" s="33"/>
      <c r="AI403" s="32"/>
    </row>
    <row r="404" spans="7:35" x14ac:dyDescent="0.15">
      <c r="G404" s="103" t="s">
        <v>1302</v>
      </c>
      <c r="H404" s="103" t="s">
        <v>1246</v>
      </c>
      <c r="I404" s="104" t="s">
        <v>266</v>
      </c>
      <c r="J404" s="105"/>
      <c r="K404" s="105" t="s">
        <v>1451</v>
      </c>
      <c r="R404" s="33"/>
      <c r="S404" s="34"/>
      <c r="T404" s="33"/>
      <c r="U404" s="33"/>
      <c r="V404" s="33"/>
      <c r="W404" s="33"/>
      <c r="X404" s="33"/>
      <c r="Y404" s="33"/>
      <c r="Z404" s="33"/>
      <c r="AA404" s="33"/>
      <c r="AB404" s="33"/>
      <c r="AC404" s="33"/>
      <c r="AD404" s="33"/>
      <c r="AE404" s="33"/>
      <c r="AF404" s="33"/>
      <c r="AG404" s="33"/>
      <c r="AH404" s="33"/>
      <c r="AI404" s="32"/>
    </row>
    <row r="405" spans="7:35" x14ac:dyDescent="0.15">
      <c r="G405" s="103" t="s">
        <v>1303</v>
      </c>
      <c r="H405" s="103" t="s">
        <v>1247</v>
      </c>
      <c r="I405" s="104" t="s">
        <v>269</v>
      </c>
      <c r="J405" s="105"/>
      <c r="K405" s="105" t="s">
        <v>1451</v>
      </c>
      <c r="R405" s="33"/>
      <c r="S405" s="34"/>
      <c r="T405" s="33"/>
      <c r="U405" s="33"/>
      <c r="V405" s="33"/>
      <c r="W405" s="33"/>
      <c r="X405" s="33"/>
      <c r="Y405" s="33"/>
      <c r="Z405" s="33"/>
      <c r="AA405" s="33"/>
      <c r="AB405" s="33"/>
      <c r="AC405" s="33"/>
      <c r="AD405" s="33"/>
      <c r="AE405" s="33"/>
      <c r="AF405" s="33"/>
      <c r="AG405" s="33"/>
      <c r="AH405" s="33"/>
      <c r="AI405" s="32"/>
    </row>
    <row r="406" spans="7:35" x14ac:dyDescent="0.15">
      <c r="G406" s="103" t="s">
        <v>1304</v>
      </c>
      <c r="H406" s="103" t="s">
        <v>1248</v>
      </c>
      <c r="I406" s="104" t="s">
        <v>272</v>
      </c>
      <c r="J406" s="105"/>
      <c r="K406" s="105" t="s">
        <v>1451</v>
      </c>
      <c r="R406" s="33"/>
      <c r="S406" s="34"/>
      <c r="T406" s="33"/>
      <c r="U406" s="33"/>
      <c r="V406" s="33"/>
      <c r="W406" s="33"/>
      <c r="X406" s="33"/>
      <c r="Y406" s="33"/>
      <c r="Z406" s="33"/>
      <c r="AA406" s="33"/>
      <c r="AB406" s="33"/>
      <c r="AC406" s="33"/>
      <c r="AD406" s="33"/>
      <c r="AE406" s="33"/>
      <c r="AF406" s="33"/>
      <c r="AG406" s="33"/>
      <c r="AH406" s="33"/>
      <c r="AI406" s="32"/>
    </row>
    <row r="407" spans="7:35" x14ac:dyDescent="0.15">
      <c r="G407" s="103" t="s">
        <v>1305</v>
      </c>
      <c r="H407" s="103" t="s">
        <v>1249</v>
      </c>
      <c r="I407" s="104" t="s">
        <v>275</v>
      </c>
      <c r="J407" s="105"/>
      <c r="K407" s="105" t="s">
        <v>1451</v>
      </c>
      <c r="R407" s="33"/>
      <c r="S407" s="34"/>
      <c r="T407" s="33"/>
      <c r="U407" s="33"/>
      <c r="V407" s="33"/>
      <c r="W407" s="33"/>
      <c r="X407" s="33"/>
      <c r="Y407" s="33"/>
      <c r="Z407" s="33"/>
      <c r="AA407" s="33"/>
      <c r="AB407" s="33"/>
      <c r="AC407" s="33"/>
      <c r="AD407" s="33"/>
      <c r="AE407" s="33"/>
      <c r="AF407" s="33"/>
      <c r="AG407" s="33"/>
      <c r="AH407" s="33"/>
      <c r="AI407" s="32"/>
    </row>
    <row r="408" spans="7:35" x14ac:dyDescent="0.15">
      <c r="G408" s="103" t="s">
        <v>403</v>
      </c>
      <c r="H408" s="103" t="s">
        <v>404</v>
      </c>
      <c r="I408" s="104" t="s">
        <v>278</v>
      </c>
      <c r="J408" s="105"/>
      <c r="K408" s="105" t="s">
        <v>1451</v>
      </c>
      <c r="R408" s="33"/>
      <c r="S408" s="34"/>
      <c r="T408" s="33"/>
      <c r="U408" s="33"/>
      <c r="V408" s="33"/>
      <c r="W408" s="33"/>
      <c r="X408" s="33"/>
      <c r="Y408" s="33"/>
      <c r="Z408" s="33"/>
      <c r="AA408" s="33"/>
      <c r="AB408" s="33"/>
      <c r="AC408" s="33"/>
      <c r="AD408" s="33"/>
      <c r="AE408" s="33"/>
      <c r="AF408" s="33"/>
      <c r="AG408" s="33"/>
      <c r="AH408" s="33"/>
      <c r="AI408" s="32"/>
    </row>
    <row r="409" spans="7:35" x14ac:dyDescent="0.15">
      <c r="G409" s="103" t="s">
        <v>487</v>
      </c>
      <c r="H409" s="103" t="s">
        <v>488</v>
      </c>
      <c r="I409" s="104" t="s">
        <v>281</v>
      </c>
      <c r="J409" s="105"/>
      <c r="K409" s="105" t="s">
        <v>1451</v>
      </c>
      <c r="R409" s="33"/>
      <c r="S409" s="34"/>
      <c r="T409" s="33"/>
      <c r="U409" s="33"/>
      <c r="V409" s="33"/>
      <c r="W409" s="33"/>
      <c r="X409" s="33"/>
      <c r="Y409" s="33"/>
      <c r="Z409" s="33"/>
      <c r="AA409" s="33"/>
      <c r="AB409" s="33"/>
      <c r="AC409" s="33"/>
      <c r="AD409" s="33"/>
      <c r="AE409" s="33"/>
      <c r="AF409" s="33"/>
      <c r="AG409" s="33"/>
      <c r="AH409" s="33"/>
      <c r="AI409" s="32"/>
    </row>
    <row r="410" spans="7:35" x14ac:dyDescent="0.15">
      <c r="G410" s="103" t="s">
        <v>406</v>
      </c>
      <c r="H410" s="103" t="s">
        <v>407</v>
      </c>
      <c r="I410" s="104" t="s">
        <v>288</v>
      </c>
      <c r="J410" s="105"/>
      <c r="K410" s="105" t="s">
        <v>1451</v>
      </c>
      <c r="R410" s="33"/>
      <c r="S410" s="34"/>
      <c r="T410" s="33"/>
      <c r="U410" s="33"/>
      <c r="V410" s="33"/>
      <c r="W410" s="33"/>
      <c r="X410" s="33"/>
      <c r="Y410" s="33"/>
      <c r="Z410" s="33"/>
      <c r="AA410" s="33"/>
      <c r="AB410" s="33"/>
      <c r="AC410" s="33"/>
      <c r="AD410" s="33"/>
      <c r="AE410" s="33"/>
      <c r="AF410" s="33"/>
      <c r="AG410" s="33"/>
      <c r="AH410" s="33"/>
      <c r="AI410" s="32"/>
    </row>
    <row r="411" spans="7:35" x14ac:dyDescent="0.15">
      <c r="G411" s="103" t="s">
        <v>1306</v>
      </c>
      <c r="H411" s="103" t="s">
        <v>1250</v>
      </c>
      <c r="I411" s="104" t="s">
        <v>280</v>
      </c>
      <c r="J411" s="105"/>
      <c r="K411" s="105" t="s">
        <v>1451</v>
      </c>
      <c r="R411" s="33"/>
      <c r="S411" s="34"/>
      <c r="T411" s="33"/>
      <c r="U411" s="33"/>
      <c r="V411" s="33"/>
      <c r="W411" s="33"/>
      <c r="X411" s="33"/>
      <c r="Y411" s="33"/>
      <c r="Z411" s="33"/>
      <c r="AA411" s="33"/>
      <c r="AB411" s="33"/>
      <c r="AC411" s="33"/>
      <c r="AD411" s="33"/>
      <c r="AE411" s="33"/>
      <c r="AF411" s="33"/>
      <c r="AG411" s="33"/>
      <c r="AH411" s="33"/>
      <c r="AI411" s="32"/>
    </row>
    <row r="412" spans="7:35" x14ac:dyDescent="0.15">
      <c r="G412" s="103" t="s">
        <v>1307</v>
      </c>
      <c r="H412" s="103" t="s">
        <v>1251</v>
      </c>
      <c r="I412" s="104" t="s">
        <v>287</v>
      </c>
      <c r="J412" s="105"/>
      <c r="K412" s="105" t="s">
        <v>1451</v>
      </c>
      <c r="R412" s="33"/>
      <c r="S412" s="34"/>
      <c r="T412" s="33"/>
      <c r="U412" s="33"/>
      <c r="V412" s="33"/>
      <c r="W412" s="33"/>
      <c r="X412" s="33"/>
      <c r="Y412" s="33"/>
      <c r="Z412" s="33"/>
      <c r="AA412" s="33"/>
      <c r="AB412" s="33"/>
      <c r="AC412" s="33"/>
      <c r="AD412" s="33"/>
      <c r="AE412" s="33"/>
      <c r="AF412" s="33"/>
      <c r="AG412" s="33"/>
      <c r="AH412" s="33"/>
      <c r="AI412" s="32"/>
    </row>
    <row r="413" spans="7:35" x14ac:dyDescent="0.15">
      <c r="G413" s="103" t="s">
        <v>1308</v>
      </c>
      <c r="H413" s="103" t="s">
        <v>1252</v>
      </c>
      <c r="I413" s="104" t="s">
        <v>286</v>
      </c>
      <c r="J413" s="105"/>
      <c r="K413" s="105" t="s">
        <v>1451</v>
      </c>
      <c r="R413" s="33"/>
      <c r="S413" s="34"/>
      <c r="T413" s="33"/>
      <c r="U413" s="33"/>
      <c r="V413" s="33"/>
      <c r="W413" s="33"/>
      <c r="X413" s="33"/>
      <c r="Y413" s="33"/>
      <c r="Z413" s="33"/>
      <c r="AA413" s="33"/>
      <c r="AB413" s="33"/>
      <c r="AC413" s="33"/>
      <c r="AD413" s="33"/>
      <c r="AE413" s="33"/>
      <c r="AF413" s="33"/>
      <c r="AG413" s="33"/>
      <c r="AH413" s="33"/>
      <c r="AI413" s="32"/>
    </row>
    <row r="414" spans="7:35" x14ac:dyDescent="0.15">
      <c r="G414" s="103" t="s">
        <v>261</v>
      </c>
      <c r="H414" s="103" t="s">
        <v>262</v>
      </c>
      <c r="I414" s="104" t="s">
        <v>283</v>
      </c>
      <c r="J414" s="105"/>
      <c r="K414" s="105" t="s">
        <v>1451</v>
      </c>
      <c r="R414" s="33"/>
      <c r="S414" s="34"/>
      <c r="T414" s="33"/>
      <c r="U414" s="33"/>
      <c r="V414" s="33"/>
      <c r="W414" s="33"/>
      <c r="X414" s="33"/>
      <c r="Y414" s="33"/>
      <c r="Z414" s="33"/>
      <c r="AA414" s="33"/>
      <c r="AB414" s="33"/>
      <c r="AC414" s="33"/>
      <c r="AD414" s="33"/>
      <c r="AE414" s="33"/>
      <c r="AF414" s="33"/>
      <c r="AG414" s="33"/>
      <c r="AH414" s="33"/>
      <c r="AI414" s="32"/>
    </row>
    <row r="415" spans="7:35" x14ac:dyDescent="0.15">
      <c r="G415" s="103" t="s">
        <v>264</v>
      </c>
      <c r="H415" s="103" t="s">
        <v>265</v>
      </c>
      <c r="I415" s="104" t="s">
        <v>290</v>
      </c>
      <c r="J415" s="105"/>
      <c r="K415" s="105" t="s">
        <v>1451</v>
      </c>
      <c r="R415" s="33"/>
      <c r="S415" s="34"/>
      <c r="T415" s="33"/>
      <c r="U415" s="33"/>
      <c r="V415" s="33"/>
      <c r="W415" s="33"/>
      <c r="X415" s="33"/>
      <c r="Y415" s="33"/>
      <c r="Z415" s="33"/>
      <c r="AA415" s="33"/>
      <c r="AB415" s="33"/>
      <c r="AC415" s="33"/>
      <c r="AD415" s="33"/>
      <c r="AE415" s="33"/>
      <c r="AF415" s="33"/>
      <c r="AG415" s="33"/>
      <c r="AH415" s="33"/>
      <c r="AI415" s="32"/>
    </row>
    <row r="416" spans="7:35" x14ac:dyDescent="0.15">
      <c r="G416" s="103" t="s">
        <v>267</v>
      </c>
      <c r="H416" s="103" t="s">
        <v>268</v>
      </c>
      <c r="I416" s="104" t="s">
        <v>293</v>
      </c>
      <c r="J416" s="105"/>
      <c r="K416" s="105" t="s">
        <v>1451</v>
      </c>
      <c r="R416" s="33"/>
      <c r="S416" s="34"/>
      <c r="T416" s="33"/>
      <c r="U416" s="33"/>
      <c r="V416" s="33"/>
      <c r="W416" s="33"/>
      <c r="X416" s="33"/>
      <c r="Y416" s="33"/>
      <c r="Z416" s="33"/>
      <c r="AA416" s="33"/>
      <c r="AB416" s="33"/>
      <c r="AC416" s="33"/>
      <c r="AD416" s="33"/>
      <c r="AE416" s="33"/>
      <c r="AF416" s="33"/>
      <c r="AG416" s="33"/>
      <c r="AH416" s="33"/>
      <c r="AI416" s="32"/>
    </row>
    <row r="417" spans="7:35" x14ac:dyDescent="0.15">
      <c r="G417" s="103" t="s">
        <v>270</v>
      </c>
      <c r="H417" s="103" t="s">
        <v>271</v>
      </c>
      <c r="I417" s="104" t="s">
        <v>302</v>
      </c>
      <c r="J417" s="105"/>
      <c r="K417" s="105" t="s">
        <v>1451</v>
      </c>
      <c r="R417" s="33"/>
      <c r="S417" s="34"/>
      <c r="T417" s="33"/>
      <c r="U417" s="33"/>
      <c r="V417" s="33"/>
      <c r="W417" s="33"/>
      <c r="X417" s="33"/>
      <c r="Y417" s="33"/>
      <c r="Z417" s="33"/>
      <c r="AA417" s="33"/>
      <c r="AB417" s="33"/>
      <c r="AC417" s="33"/>
      <c r="AD417" s="33"/>
      <c r="AE417" s="33"/>
      <c r="AF417" s="33"/>
      <c r="AG417" s="33"/>
      <c r="AH417" s="33"/>
      <c r="AI417" s="32"/>
    </row>
    <row r="418" spans="7:35" x14ac:dyDescent="0.15">
      <c r="G418" s="103" t="s">
        <v>273</v>
      </c>
      <c r="H418" s="103" t="s">
        <v>274</v>
      </c>
      <c r="I418" s="104" t="s">
        <v>299</v>
      </c>
      <c r="J418" s="105"/>
      <c r="K418" s="105" t="s">
        <v>1451</v>
      </c>
      <c r="R418" s="33"/>
      <c r="S418" s="34"/>
      <c r="T418" s="33"/>
      <c r="U418" s="33"/>
      <c r="V418" s="33"/>
      <c r="W418" s="33"/>
      <c r="X418" s="33"/>
      <c r="Y418" s="33"/>
      <c r="Z418" s="33"/>
      <c r="AA418" s="33"/>
      <c r="AB418" s="33"/>
      <c r="AC418" s="33"/>
      <c r="AD418" s="33"/>
      <c r="AE418" s="33"/>
      <c r="AF418" s="33"/>
      <c r="AG418" s="33"/>
      <c r="AH418" s="33"/>
      <c r="AI418" s="32"/>
    </row>
    <row r="419" spans="7:35" x14ac:dyDescent="0.15">
      <c r="G419" s="103" t="s">
        <v>276</v>
      </c>
      <c r="H419" s="103" t="s">
        <v>277</v>
      </c>
      <c r="I419" s="104" t="s">
        <v>474</v>
      </c>
      <c r="J419" s="105"/>
      <c r="K419" s="105" t="s">
        <v>1451</v>
      </c>
      <c r="R419" s="33"/>
      <c r="S419" s="34"/>
      <c r="T419" s="33"/>
      <c r="U419" s="33"/>
      <c r="V419" s="33"/>
      <c r="W419" s="33"/>
      <c r="X419" s="33"/>
      <c r="Y419" s="33"/>
      <c r="Z419" s="33"/>
      <c r="AA419" s="33"/>
      <c r="AB419" s="33"/>
      <c r="AC419" s="33"/>
      <c r="AD419" s="33"/>
      <c r="AE419" s="33"/>
      <c r="AF419" s="33"/>
      <c r="AG419" s="33"/>
      <c r="AH419" s="33"/>
      <c r="AI419" s="32"/>
    </row>
    <row r="420" spans="7:35" x14ac:dyDescent="0.15">
      <c r="G420" s="103" t="s">
        <v>1137</v>
      </c>
      <c r="H420" s="103" t="s">
        <v>1253</v>
      </c>
      <c r="I420" s="104" t="s">
        <v>296</v>
      </c>
      <c r="J420" s="105"/>
      <c r="K420" s="105" t="s">
        <v>1451</v>
      </c>
      <c r="R420" s="33"/>
      <c r="S420" s="34"/>
      <c r="T420" s="33"/>
      <c r="U420" s="33"/>
      <c r="V420" s="33"/>
      <c r="W420" s="33"/>
      <c r="X420" s="33"/>
      <c r="Y420" s="33"/>
      <c r="Z420" s="33"/>
      <c r="AA420" s="33"/>
      <c r="AB420" s="33"/>
      <c r="AC420" s="33"/>
      <c r="AD420" s="33"/>
      <c r="AE420" s="33"/>
      <c r="AF420" s="33"/>
      <c r="AG420" s="33"/>
      <c r="AH420" s="33"/>
      <c r="AI420" s="32"/>
    </row>
    <row r="421" spans="7:35" x14ac:dyDescent="0.15">
      <c r="G421" s="103" t="s">
        <v>1254</v>
      </c>
      <c r="H421" s="103" t="s">
        <v>279</v>
      </c>
      <c r="I421" s="104" t="s">
        <v>408</v>
      </c>
      <c r="J421" s="105"/>
      <c r="K421" s="105" t="s">
        <v>1451</v>
      </c>
      <c r="R421" s="33"/>
      <c r="S421" s="34"/>
      <c r="T421" s="33"/>
      <c r="U421" s="33"/>
      <c r="V421" s="33"/>
      <c r="W421" s="33"/>
      <c r="X421" s="33"/>
      <c r="Y421" s="33"/>
      <c r="Z421" s="33"/>
      <c r="AA421" s="33"/>
      <c r="AB421" s="33"/>
      <c r="AC421" s="33"/>
      <c r="AD421" s="33"/>
      <c r="AE421" s="33"/>
      <c r="AF421" s="33"/>
      <c r="AG421" s="33"/>
      <c r="AH421" s="33"/>
      <c r="AI421" s="32"/>
    </row>
    <row r="422" spans="7:35" x14ac:dyDescent="0.15">
      <c r="G422" s="103" t="s">
        <v>1255</v>
      </c>
      <c r="H422" s="103" t="s">
        <v>282</v>
      </c>
      <c r="I422" s="104" t="s">
        <v>411</v>
      </c>
      <c r="J422" s="105"/>
      <c r="K422" s="105" t="s">
        <v>1451</v>
      </c>
      <c r="R422" s="33"/>
      <c r="S422" s="34"/>
      <c r="T422" s="33"/>
      <c r="U422" s="33"/>
      <c r="V422" s="33"/>
      <c r="W422" s="33"/>
      <c r="X422" s="33"/>
      <c r="Y422" s="33"/>
      <c r="Z422" s="33"/>
      <c r="AA422" s="33"/>
      <c r="AB422" s="33"/>
      <c r="AC422" s="33"/>
      <c r="AD422" s="33"/>
      <c r="AE422" s="33"/>
      <c r="AF422" s="33"/>
      <c r="AG422" s="33"/>
      <c r="AH422" s="33"/>
      <c r="AI422" s="32"/>
    </row>
    <row r="423" spans="7:35" x14ac:dyDescent="0.15">
      <c r="G423" s="103" t="s">
        <v>1256</v>
      </c>
      <c r="H423" s="103" t="s">
        <v>289</v>
      </c>
      <c r="I423" s="104" t="s">
        <v>414</v>
      </c>
      <c r="J423" s="105"/>
      <c r="K423" s="105" t="s">
        <v>1451</v>
      </c>
      <c r="R423" s="33"/>
      <c r="S423" s="34"/>
      <c r="T423" s="33"/>
      <c r="U423" s="33"/>
      <c r="V423" s="33"/>
      <c r="W423" s="33"/>
      <c r="X423" s="33"/>
      <c r="Y423" s="33"/>
      <c r="Z423" s="33"/>
      <c r="AA423" s="33"/>
      <c r="AB423" s="33"/>
      <c r="AC423" s="33"/>
      <c r="AD423" s="33"/>
      <c r="AE423" s="33"/>
      <c r="AF423" s="33"/>
      <c r="AG423" s="33"/>
      <c r="AH423" s="33"/>
      <c r="AI423" s="32"/>
    </row>
    <row r="424" spans="7:35" x14ac:dyDescent="0.15">
      <c r="G424" s="103" t="s">
        <v>1309</v>
      </c>
      <c r="H424" s="103" t="s">
        <v>1257</v>
      </c>
      <c r="I424" s="104" t="s">
        <v>417</v>
      </c>
      <c r="J424" s="105"/>
      <c r="K424" s="105" t="s">
        <v>1451</v>
      </c>
      <c r="R424" s="33"/>
      <c r="S424" s="34"/>
      <c r="T424" s="33"/>
      <c r="U424" s="33"/>
      <c r="V424" s="33"/>
      <c r="W424" s="33"/>
      <c r="X424" s="33"/>
      <c r="Y424" s="33"/>
      <c r="Z424" s="33"/>
      <c r="AA424" s="33"/>
      <c r="AB424" s="33"/>
      <c r="AC424" s="33"/>
      <c r="AD424" s="33"/>
      <c r="AE424" s="33"/>
      <c r="AF424" s="33"/>
      <c r="AG424" s="33"/>
      <c r="AH424" s="33"/>
      <c r="AI424" s="32"/>
    </row>
    <row r="425" spans="7:35" x14ac:dyDescent="0.15">
      <c r="G425" s="103" t="s">
        <v>1258</v>
      </c>
      <c r="H425" s="103" t="s">
        <v>1259</v>
      </c>
      <c r="I425" s="104" t="s">
        <v>420</v>
      </c>
      <c r="J425" s="105"/>
      <c r="K425" s="105" t="s">
        <v>1451</v>
      </c>
      <c r="R425" s="33"/>
      <c r="S425" s="34"/>
      <c r="T425" s="33"/>
      <c r="U425" s="33"/>
      <c r="V425" s="33"/>
      <c r="W425" s="33"/>
      <c r="X425" s="33"/>
      <c r="Y425" s="33"/>
      <c r="Z425" s="33"/>
      <c r="AA425" s="33"/>
      <c r="AB425" s="33"/>
      <c r="AC425" s="33"/>
      <c r="AD425" s="33"/>
      <c r="AE425" s="33"/>
      <c r="AF425" s="33"/>
      <c r="AG425" s="33"/>
      <c r="AH425" s="33"/>
      <c r="AI425" s="32"/>
    </row>
    <row r="426" spans="7:35" x14ac:dyDescent="0.15">
      <c r="G426" s="103" t="s">
        <v>284</v>
      </c>
      <c r="H426" s="103" t="s">
        <v>285</v>
      </c>
      <c r="I426" s="104" t="s">
        <v>423</v>
      </c>
      <c r="J426" s="105"/>
      <c r="K426" s="105" t="s">
        <v>1451</v>
      </c>
      <c r="R426" s="33"/>
      <c r="S426" s="34"/>
      <c r="T426" s="33"/>
      <c r="U426" s="33"/>
      <c r="V426" s="33"/>
      <c r="W426" s="33"/>
      <c r="X426" s="33"/>
      <c r="Y426" s="33"/>
      <c r="Z426" s="33"/>
      <c r="AA426" s="33"/>
      <c r="AB426" s="33"/>
      <c r="AC426" s="33"/>
      <c r="AD426" s="33"/>
      <c r="AE426" s="33"/>
      <c r="AF426" s="33"/>
      <c r="AG426" s="33"/>
      <c r="AH426" s="33"/>
      <c r="AI426" s="32"/>
    </row>
    <row r="427" spans="7:35" x14ac:dyDescent="0.15">
      <c r="G427" s="103" t="s">
        <v>291</v>
      </c>
      <c r="H427" s="103" t="s">
        <v>292</v>
      </c>
      <c r="I427" s="104" t="s">
        <v>425</v>
      </c>
      <c r="J427" s="105"/>
      <c r="K427" s="105" t="s">
        <v>1451</v>
      </c>
      <c r="R427" s="33"/>
      <c r="S427" s="34"/>
      <c r="T427" s="33"/>
      <c r="U427" s="33"/>
      <c r="V427" s="33"/>
      <c r="W427" s="33"/>
      <c r="X427" s="33"/>
      <c r="Y427" s="33"/>
      <c r="Z427" s="33"/>
      <c r="AA427" s="33"/>
      <c r="AB427" s="33"/>
      <c r="AC427" s="33"/>
      <c r="AD427" s="33"/>
      <c r="AE427" s="33"/>
      <c r="AF427" s="33"/>
      <c r="AG427" s="33"/>
      <c r="AH427" s="33"/>
      <c r="AI427" s="32"/>
    </row>
    <row r="428" spans="7:35" x14ac:dyDescent="0.15">
      <c r="G428" s="103" t="s">
        <v>294</v>
      </c>
      <c r="H428" s="103" t="s">
        <v>295</v>
      </c>
      <c r="I428" s="104" t="s">
        <v>491</v>
      </c>
      <c r="J428" s="105"/>
      <c r="K428" s="105" t="s">
        <v>1451</v>
      </c>
      <c r="R428" s="33"/>
      <c r="S428" s="34"/>
      <c r="T428" s="33"/>
      <c r="U428" s="33"/>
      <c r="V428" s="33"/>
      <c r="W428" s="33"/>
      <c r="X428" s="33"/>
      <c r="Y428" s="33"/>
      <c r="Z428" s="33"/>
      <c r="AA428" s="33"/>
      <c r="AB428" s="33"/>
      <c r="AC428" s="33"/>
      <c r="AD428" s="33"/>
      <c r="AE428" s="33"/>
      <c r="AF428" s="33"/>
      <c r="AG428" s="33"/>
      <c r="AH428" s="33"/>
      <c r="AI428" s="32"/>
    </row>
    <row r="429" spans="7:35" x14ac:dyDescent="0.15">
      <c r="G429" s="103" t="s">
        <v>1260</v>
      </c>
      <c r="H429" s="103" t="s">
        <v>303</v>
      </c>
      <c r="I429" s="104" t="s">
        <v>451</v>
      </c>
      <c r="J429" s="105"/>
      <c r="K429" s="105" t="s">
        <v>1451</v>
      </c>
      <c r="R429" s="33"/>
      <c r="S429" s="34"/>
      <c r="T429" s="33"/>
      <c r="U429" s="33"/>
      <c r="V429" s="33"/>
      <c r="W429" s="33"/>
      <c r="X429" s="33"/>
      <c r="Y429" s="33"/>
      <c r="Z429" s="33"/>
      <c r="AA429" s="33"/>
      <c r="AB429" s="33"/>
      <c r="AC429" s="33"/>
      <c r="AD429" s="33"/>
      <c r="AE429" s="33"/>
      <c r="AF429" s="33"/>
      <c r="AG429" s="33"/>
      <c r="AH429" s="33"/>
      <c r="AI429" s="32"/>
    </row>
    <row r="430" spans="7:35" x14ac:dyDescent="0.15">
      <c r="G430" s="103" t="s">
        <v>300</v>
      </c>
      <c r="H430" s="103" t="s">
        <v>301</v>
      </c>
      <c r="I430" s="104" t="s">
        <v>462</v>
      </c>
      <c r="J430" s="105"/>
      <c r="K430" s="105" t="s">
        <v>1451</v>
      </c>
      <c r="R430" s="33"/>
      <c r="S430" s="34"/>
      <c r="T430" s="33"/>
      <c r="U430" s="33"/>
      <c r="V430" s="33"/>
      <c r="W430" s="33"/>
      <c r="X430" s="33"/>
      <c r="Y430" s="33"/>
      <c r="Z430" s="33"/>
      <c r="AA430" s="33"/>
      <c r="AB430" s="33"/>
      <c r="AC430" s="33"/>
      <c r="AD430" s="33"/>
      <c r="AE430" s="33"/>
      <c r="AF430" s="33"/>
      <c r="AG430" s="33"/>
      <c r="AH430" s="33"/>
      <c r="AI430" s="32"/>
    </row>
    <row r="431" spans="7:35" x14ac:dyDescent="0.15">
      <c r="G431" s="103" t="s">
        <v>1261</v>
      </c>
      <c r="H431" s="103" t="s">
        <v>1262</v>
      </c>
      <c r="I431" s="104" t="s">
        <v>453</v>
      </c>
      <c r="J431" s="105"/>
      <c r="K431" s="105" t="s">
        <v>1451</v>
      </c>
      <c r="R431" s="33"/>
      <c r="S431" s="34"/>
      <c r="T431" s="33"/>
      <c r="U431" s="33"/>
      <c r="V431" s="33"/>
      <c r="W431" s="33"/>
      <c r="X431" s="33"/>
      <c r="Y431" s="33"/>
      <c r="Z431" s="33"/>
      <c r="AA431" s="33"/>
      <c r="AB431" s="33"/>
      <c r="AC431" s="33"/>
      <c r="AD431" s="33"/>
      <c r="AE431" s="33"/>
      <c r="AF431" s="33"/>
      <c r="AG431" s="33"/>
      <c r="AH431" s="33"/>
      <c r="AI431" s="32"/>
    </row>
    <row r="432" spans="7:35" x14ac:dyDescent="0.15">
      <c r="G432" s="103" t="s">
        <v>297</v>
      </c>
      <c r="H432" s="103" t="s">
        <v>298</v>
      </c>
      <c r="I432" s="104" t="s">
        <v>457</v>
      </c>
      <c r="J432" s="105"/>
      <c r="K432" s="105" t="s">
        <v>1451</v>
      </c>
      <c r="R432" s="33"/>
      <c r="S432" s="34"/>
      <c r="T432" s="33"/>
      <c r="U432" s="33"/>
      <c r="V432" s="33"/>
      <c r="W432" s="33"/>
      <c r="X432" s="33"/>
      <c r="Y432" s="33"/>
      <c r="Z432" s="33"/>
      <c r="AA432" s="33"/>
      <c r="AB432" s="33"/>
      <c r="AC432" s="33"/>
      <c r="AD432" s="33"/>
      <c r="AE432" s="33"/>
      <c r="AF432" s="33"/>
      <c r="AG432" s="33"/>
      <c r="AH432" s="33"/>
      <c r="AI432" s="32"/>
    </row>
    <row r="433" spans="7:35" x14ac:dyDescent="0.15">
      <c r="G433" s="103" t="s">
        <v>409</v>
      </c>
      <c r="H433" s="103" t="s">
        <v>410</v>
      </c>
      <c r="I433" s="104" t="s">
        <v>460</v>
      </c>
      <c r="J433" s="105"/>
      <c r="K433" s="105" t="s">
        <v>1451</v>
      </c>
      <c r="R433" s="33"/>
      <c r="S433" s="34"/>
      <c r="T433" s="33"/>
      <c r="U433" s="33"/>
      <c r="V433" s="33"/>
      <c r="W433" s="33"/>
      <c r="X433" s="33"/>
      <c r="Y433" s="33"/>
      <c r="Z433" s="33"/>
      <c r="AA433" s="33"/>
      <c r="AB433" s="33"/>
      <c r="AC433" s="33"/>
      <c r="AD433" s="33"/>
      <c r="AE433" s="33"/>
      <c r="AF433" s="33"/>
      <c r="AG433" s="33"/>
      <c r="AH433" s="33"/>
      <c r="AI433" s="32"/>
    </row>
    <row r="434" spans="7:35" x14ac:dyDescent="0.15">
      <c r="G434" s="103" t="s">
        <v>412</v>
      </c>
      <c r="H434" s="103" t="s">
        <v>413</v>
      </c>
      <c r="I434" s="104" t="s">
        <v>455</v>
      </c>
      <c r="J434" s="105"/>
      <c r="K434" s="105" t="s">
        <v>1451</v>
      </c>
      <c r="R434" s="33"/>
      <c r="S434" s="34"/>
      <c r="T434" s="33"/>
      <c r="U434" s="33"/>
      <c r="V434" s="33"/>
      <c r="W434" s="33"/>
      <c r="X434" s="33"/>
      <c r="Y434" s="33"/>
      <c r="Z434" s="33"/>
      <c r="AA434" s="33"/>
      <c r="AB434" s="33"/>
      <c r="AC434" s="33"/>
      <c r="AD434" s="33"/>
      <c r="AE434" s="33"/>
      <c r="AF434" s="33"/>
      <c r="AG434" s="33"/>
      <c r="AH434" s="33"/>
      <c r="AI434" s="32"/>
    </row>
    <row r="435" spans="7:35" x14ac:dyDescent="0.15">
      <c r="G435" s="103" t="s">
        <v>415</v>
      </c>
      <c r="H435" s="103" t="s">
        <v>416</v>
      </c>
      <c r="I435" s="104" t="s">
        <v>427</v>
      </c>
      <c r="J435" s="105"/>
      <c r="K435" s="105" t="s">
        <v>1451</v>
      </c>
      <c r="R435" s="33"/>
      <c r="S435" s="34"/>
      <c r="T435" s="33"/>
      <c r="U435" s="33"/>
      <c r="V435" s="33"/>
      <c r="W435" s="33"/>
      <c r="X435" s="33"/>
      <c r="Y435" s="33"/>
      <c r="Z435" s="33"/>
      <c r="AA435" s="33"/>
      <c r="AB435" s="33"/>
      <c r="AC435" s="33"/>
      <c r="AD435" s="33"/>
      <c r="AE435" s="33"/>
      <c r="AF435" s="33"/>
      <c r="AG435" s="33"/>
      <c r="AH435" s="33"/>
      <c r="AI435" s="32"/>
    </row>
    <row r="436" spans="7:35" x14ac:dyDescent="0.15">
      <c r="G436" s="103" t="s">
        <v>418</v>
      </c>
      <c r="H436" s="103" t="s">
        <v>419</v>
      </c>
      <c r="I436" s="104" t="s">
        <v>430</v>
      </c>
      <c r="J436" s="105"/>
      <c r="K436" s="105" t="s">
        <v>1451</v>
      </c>
      <c r="R436" s="33"/>
      <c r="S436" s="34"/>
      <c r="T436" s="33"/>
      <c r="U436" s="33"/>
      <c r="V436" s="33"/>
      <c r="W436" s="33"/>
      <c r="X436" s="33"/>
      <c r="Y436" s="33"/>
      <c r="Z436" s="33"/>
      <c r="AA436" s="33"/>
      <c r="AB436" s="33"/>
      <c r="AC436" s="33"/>
      <c r="AD436" s="33"/>
      <c r="AE436" s="33"/>
      <c r="AF436" s="33"/>
      <c r="AG436" s="33"/>
      <c r="AH436" s="33"/>
      <c r="AI436" s="32"/>
    </row>
    <row r="437" spans="7:35" x14ac:dyDescent="0.15">
      <c r="G437" s="103" t="s">
        <v>421</v>
      </c>
      <c r="H437" s="103" t="s">
        <v>422</v>
      </c>
      <c r="I437" s="104" t="s">
        <v>433</v>
      </c>
      <c r="J437" s="105"/>
      <c r="K437" s="105" t="s">
        <v>1451</v>
      </c>
      <c r="R437" s="33"/>
      <c r="S437" s="34"/>
      <c r="T437" s="33"/>
      <c r="U437" s="33"/>
      <c r="V437" s="33"/>
      <c r="W437" s="33"/>
      <c r="X437" s="33"/>
      <c r="Y437" s="33"/>
      <c r="Z437" s="33"/>
      <c r="AA437" s="33"/>
      <c r="AB437" s="33"/>
      <c r="AC437" s="33"/>
      <c r="AD437" s="33"/>
      <c r="AE437" s="33"/>
      <c r="AF437" s="33"/>
      <c r="AG437" s="33"/>
      <c r="AH437" s="33"/>
      <c r="AI437" s="32"/>
    </row>
    <row r="438" spans="7:35" x14ac:dyDescent="0.15">
      <c r="G438" s="103" t="s">
        <v>1130</v>
      </c>
      <c r="H438" s="103" t="s">
        <v>424</v>
      </c>
      <c r="I438" s="104" t="s">
        <v>436</v>
      </c>
      <c r="J438" s="105"/>
      <c r="K438" s="105" t="s">
        <v>1451</v>
      </c>
      <c r="R438" s="33"/>
      <c r="S438" s="34"/>
      <c r="T438" s="33"/>
      <c r="U438" s="33"/>
      <c r="V438" s="33"/>
      <c r="W438" s="33"/>
      <c r="X438" s="33"/>
      <c r="Y438" s="33"/>
      <c r="Z438" s="33"/>
      <c r="AA438" s="33"/>
      <c r="AB438" s="33"/>
      <c r="AC438" s="33"/>
      <c r="AD438" s="33"/>
      <c r="AE438" s="33"/>
      <c r="AF438" s="33"/>
      <c r="AG438" s="33"/>
      <c r="AH438" s="33"/>
      <c r="AI438" s="32"/>
    </row>
    <row r="439" spans="7:35" x14ac:dyDescent="0.15">
      <c r="G439" s="103" t="s">
        <v>1131</v>
      </c>
      <c r="H439" s="103" t="s">
        <v>426</v>
      </c>
      <c r="I439" s="104" t="s">
        <v>439</v>
      </c>
      <c r="J439" s="105"/>
      <c r="K439" s="105" t="s">
        <v>1451</v>
      </c>
      <c r="R439" s="33"/>
      <c r="S439" s="34"/>
      <c r="T439" s="33"/>
      <c r="U439" s="33"/>
      <c r="V439" s="33"/>
      <c r="W439" s="33"/>
      <c r="X439" s="33"/>
      <c r="Y439" s="33"/>
      <c r="Z439" s="33"/>
      <c r="AA439" s="33"/>
      <c r="AB439" s="33"/>
      <c r="AC439" s="33"/>
      <c r="AD439" s="33"/>
      <c r="AE439" s="33"/>
      <c r="AF439" s="33"/>
      <c r="AG439" s="33"/>
      <c r="AH439" s="33"/>
      <c r="AI439" s="32"/>
    </row>
    <row r="440" spans="7:35" x14ac:dyDescent="0.15">
      <c r="G440" s="103" t="s">
        <v>1132</v>
      </c>
      <c r="H440" s="103" t="s">
        <v>492</v>
      </c>
      <c r="I440" s="104" t="s">
        <v>489</v>
      </c>
      <c r="J440" s="105"/>
      <c r="K440" s="105" t="s">
        <v>1451</v>
      </c>
      <c r="R440" s="33"/>
      <c r="S440" s="34"/>
      <c r="T440" s="33"/>
      <c r="U440" s="33"/>
      <c r="V440" s="33"/>
      <c r="W440" s="33"/>
      <c r="X440" s="33"/>
      <c r="Y440" s="33"/>
      <c r="Z440" s="33"/>
      <c r="AA440" s="33"/>
      <c r="AB440" s="33"/>
      <c r="AC440" s="33"/>
      <c r="AD440" s="33"/>
      <c r="AE440" s="33"/>
      <c r="AF440" s="33"/>
      <c r="AG440" s="33"/>
      <c r="AH440" s="33"/>
      <c r="AI440" s="32"/>
    </row>
    <row r="441" spans="7:35" x14ac:dyDescent="0.15">
      <c r="G441" s="103" t="s">
        <v>1133</v>
      </c>
      <c r="H441" s="103" t="s">
        <v>452</v>
      </c>
      <c r="I441" s="104" t="s">
        <v>442</v>
      </c>
      <c r="J441" s="105"/>
      <c r="K441" s="105" t="s">
        <v>1451</v>
      </c>
      <c r="R441" s="33"/>
      <c r="S441" s="34"/>
      <c r="T441" s="33"/>
      <c r="U441" s="33"/>
      <c r="V441" s="33"/>
      <c r="W441" s="33"/>
      <c r="X441" s="33"/>
      <c r="Y441" s="33"/>
      <c r="Z441" s="33"/>
      <c r="AA441" s="33"/>
      <c r="AB441" s="33"/>
      <c r="AC441" s="33"/>
      <c r="AD441" s="33"/>
      <c r="AE441" s="33"/>
      <c r="AF441" s="33"/>
      <c r="AG441" s="33"/>
      <c r="AH441" s="33"/>
      <c r="AI441" s="32"/>
    </row>
    <row r="442" spans="7:35" x14ac:dyDescent="0.15">
      <c r="G442" s="103" t="s">
        <v>1310</v>
      </c>
      <c r="H442" s="103" t="s">
        <v>463</v>
      </c>
      <c r="I442" s="104" t="s">
        <v>444</v>
      </c>
      <c r="J442" s="105"/>
      <c r="K442" s="105" t="s">
        <v>1451</v>
      </c>
      <c r="R442" s="33"/>
      <c r="S442" s="34"/>
      <c r="T442" s="33"/>
      <c r="U442" s="33"/>
      <c r="V442" s="33"/>
      <c r="W442" s="33"/>
      <c r="X442" s="33"/>
      <c r="Y442" s="33"/>
      <c r="Z442" s="33"/>
      <c r="AA442" s="33"/>
      <c r="AB442" s="33"/>
      <c r="AC442" s="33"/>
      <c r="AD442" s="33"/>
      <c r="AE442" s="33"/>
      <c r="AF442" s="33"/>
      <c r="AG442" s="33"/>
      <c r="AH442" s="33"/>
      <c r="AI442" s="32"/>
    </row>
    <row r="443" spans="7:35" x14ac:dyDescent="0.15">
      <c r="G443" s="103" t="s">
        <v>1134</v>
      </c>
      <c r="H443" s="103" t="s">
        <v>454</v>
      </c>
      <c r="I443" s="104" t="s">
        <v>449</v>
      </c>
      <c r="J443" s="105"/>
      <c r="K443" s="105" t="s">
        <v>1451</v>
      </c>
      <c r="R443" s="33"/>
      <c r="S443" s="34"/>
      <c r="T443" s="33"/>
      <c r="U443" s="33"/>
      <c r="V443" s="33"/>
      <c r="W443" s="33"/>
      <c r="X443" s="33"/>
      <c r="Y443" s="33"/>
      <c r="Z443" s="33"/>
      <c r="AA443" s="33"/>
      <c r="AB443" s="33"/>
      <c r="AC443" s="33"/>
      <c r="AD443" s="33"/>
      <c r="AE443" s="33"/>
      <c r="AF443" s="33"/>
      <c r="AG443" s="33"/>
      <c r="AH443" s="33"/>
      <c r="AI443" s="32"/>
    </row>
    <row r="444" spans="7:35" x14ac:dyDescent="0.15">
      <c r="G444" s="103" t="s">
        <v>458</v>
      </c>
      <c r="H444" s="103" t="s">
        <v>459</v>
      </c>
      <c r="I444" s="104" t="s">
        <v>446</v>
      </c>
      <c r="J444" s="105"/>
      <c r="K444" s="105" t="s">
        <v>1451</v>
      </c>
      <c r="R444" s="33"/>
      <c r="S444" s="34"/>
      <c r="T444" s="33"/>
      <c r="U444" s="33"/>
      <c r="V444" s="33"/>
      <c r="W444" s="33"/>
      <c r="X444" s="33"/>
      <c r="Y444" s="33"/>
      <c r="Z444" s="33"/>
      <c r="AA444" s="33"/>
      <c r="AB444" s="33"/>
      <c r="AC444" s="33"/>
      <c r="AD444" s="33"/>
      <c r="AE444" s="33"/>
      <c r="AF444" s="33"/>
      <c r="AG444" s="33"/>
      <c r="AH444" s="33"/>
      <c r="AI444" s="32"/>
    </row>
    <row r="445" spans="7:35" x14ac:dyDescent="0.15">
      <c r="G445" s="103" t="s">
        <v>1135</v>
      </c>
      <c r="H445" s="103" t="s">
        <v>461</v>
      </c>
      <c r="I445" s="104" t="s">
        <v>1138</v>
      </c>
      <c r="J445" s="105"/>
      <c r="K445" s="105" t="s">
        <v>1451</v>
      </c>
      <c r="R445" s="33"/>
      <c r="S445" s="34"/>
      <c r="T445" s="33"/>
      <c r="U445" s="33"/>
      <c r="V445" s="33"/>
      <c r="W445" s="33"/>
      <c r="X445" s="33"/>
      <c r="Y445" s="33"/>
      <c r="Z445" s="33"/>
      <c r="AA445" s="33"/>
      <c r="AB445" s="33"/>
      <c r="AC445" s="33"/>
      <c r="AD445" s="33"/>
      <c r="AE445" s="33"/>
      <c r="AF445" s="33"/>
      <c r="AG445" s="33"/>
      <c r="AH445" s="33"/>
      <c r="AI445" s="32"/>
    </row>
    <row r="446" spans="7:35" x14ac:dyDescent="0.15">
      <c r="G446" s="103" t="s">
        <v>1136</v>
      </c>
      <c r="H446" s="103" t="s">
        <v>456</v>
      </c>
      <c r="I446" s="104" t="s">
        <v>1139</v>
      </c>
      <c r="J446" s="105"/>
      <c r="K446" s="105" t="s">
        <v>1451</v>
      </c>
      <c r="R446" s="33"/>
      <c r="S446" s="34"/>
      <c r="T446" s="33"/>
      <c r="U446" s="33"/>
      <c r="V446" s="33"/>
      <c r="W446" s="33"/>
      <c r="X446" s="33"/>
      <c r="Y446" s="33"/>
      <c r="Z446" s="33"/>
      <c r="AA446" s="33"/>
      <c r="AB446" s="33"/>
      <c r="AC446" s="33"/>
      <c r="AD446" s="33"/>
      <c r="AE446" s="33"/>
      <c r="AF446" s="33"/>
      <c r="AG446" s="33"/>
      <c r="AH446" s="33"/>
      <c r="AI446" s="32"/>
    </row>
    <row r="447" spans="7:35" x14ac:dyDescent="0.15">
      <c r="G447" s="103" t="s">
        <v>428</v>
      </c>
      <c r="H447" s="103" t="s">
        <v>429</v>
      </c>
      <c r="I447" s="104" t="s">
        <v>1140</v>
      </c>
      <c r="J447" s="105"/>
      <c r="K447" s="105" t="s">
        <v>1451</v>
      </c>
      <c r="R447" s="33"/>
      <c r="S447" s="34"/>
      <c r="T447" s="33"/>
      <c r="U447" s="33"/>
      <c r="V447" s="33"/>
      <c r="W447" s="33"/>
      <c r="X447" s="33"/>
      <c r="Y447" s="33"/>
      <c r="Z447" s="33"/>
      <c r="AA447" s="33"/>
      <c r="AB447" s="33"/>
      <c r="AC447" s="33"/>
      <c r="AD447" s="33"/>
      <c r="AE447" s="33"/>
      <c r="AF447" s="33"/>
      <c r="AG447" s="33"/>
      <c r="AH447" s="33"/>
      <c r="AI447" s="32"/>
    </row>
    <row r="448" spans="7:35" x14ac:dyDescent="0.15">
      <c r="G448" s="103" t="s">
        <v>431</v>
      </c>
      <c r="H448" s="103" t="s">
        <v>432</v>
      </c>
      <c r="I448" s="104" t="s">
        <v>1141</v>
      </c>
      <c r="J448" s="105"/>
      <c r="K448" s="105" t="s">
        <v>1451</v>
      </c>
      <c r="R448" s="33"/>
      <c r="S448" s="34"/>
      <c r="T448" s="33"/>
      <c r="U448" s="33"/>
      <c r="V448" s="33"/>
      <c r="W448" s="33"/>
      <c r="X448" s="33"/>
      <c r="Y448" s="33"/>
      <c r="Z448" s="33"/>
      <c r="AA448" s="33"/>
      <c r="AB448" s="33"/>
      <c r="AC448" s="33"/>
      <c r="AD448" s="33"/>
      <c r="AE448" s="33"/>
      <c r="AF448" s="33"/>
      <c r="AG448" s="33"/>
      <c r="AH448" s="33"/>
      <c r="AI448" s="32"/>
    </row>
    <row r="449" spans="7:35" x14ac:dyDescent="0.15">
      <c r="G449" s="103" t="s">
        <v>434</v>
      </c>
      <c r="H449" s="103" t="s">
        <v>435</v>
      </c>
      <c r="I449" s="104" t="s">
        <v>1142</v>
      </c>
      <c r="J449" s="105"/>
      <c r="K449" s="105" t="s">
        <v>1451</v>
      </c>
      <c r="R449" s="33"/>
      <c r="S449" s="34"/>
      <c r="T449" s="33"/>
      <c r="U449" s="33"/>
      <c r="V449" s="33"/>
      <c r="W449" s="33"/>
      <c r="X449" s="33"/>
      <c r="Y449" s="33"/>
      <c r="Z449" s="33"/>
      <c r="AA449" s="33"/>
      <c r="AB449" s="33"/>
      <c r="AC449" s="33"/>
      <c r="AD449" s="33"/>
      <c r="AE449" s="33"/>
      <c r="AF449" s="33"/>
      <c r="AG449" s="33"/>
      <c r="AH449" s="33"/>
      <c r="AI449" s="32"/>
    </row>
    <row r="450" spans="7:35" x14ac:dyDescent="0.15">
      <c r="G450" s="103" t="s">
        <v>437</v>
      </c>
      <c r="H450" s="103" t="s">
        <v>438</v>
      </c>
      <c r="I450" s="104" t="s">
        <v>1143</v>
      </c>
      <c r="J450" s="105"/>
      <c r="K450" s="105" t="s">
        <v>1451</v>
      </c>
      <c r="R450" s="33"/>
      <c r="S450" s="34"/>
      <c r="T450" s="33"/>
      <c r="U450" s="33"/>
      <c r="V450" s="33"/>
      <c r="W450" s="33"/>
      <c r="X450" s="33"/>
      <c r="Y450" s="33"/>
      <c r="Z450" s="33"/>
      <c r="AA450" s="33"/>
      <c r="AB450" s="33"/>
      <c r="AC450" s="33"/>
      <c r="AD450" s="33"/>
      <c r="AE450" s="33"/>
      <c r="AF450" s="33"/>
      <c r="AG450" s="33"/>
      <c r="AH450" s="33"/>
      <c r="AI450" s="32"/>
    </row>
    <row r="451" spans="7:35" x14ac:dyDescent="0.15">
      <c r="G451" s="103" t="s">
        <v>440</v>
      </c>
      <c r="H451" s="103" t="s">
        <v>441</v>
      </c>
      <c r="I451" s="104" t="s">
        <v>1144</v>
      </c>
      <c r="J451" s="105"/>
      <c r="K451" s="105" t="s">
        <v>1451</v>
      </c>
      <c r="R451" s="33"/>
      <c r="S451" s="34"/>
      <c r="T451" s="33"/>
      <c r="U451" s="33"/>
      <c r="V451" s="33"/>
      <c r="W451" s="33"/>
      <c r="X451" s="33"/>
      <c r="Y451" s="33"/>
      <c r="Z451" s="33"/>
      <c r="AA451" s="33"/>
      <c r="AB451" s="33"/>
      <c r="AC451" s="33"/>
      <c r="AD451" s="33"/>
      <c r="AE451" s="33"/>
      <c r="AF451" s="33"/>
      <c r="AG451" s="33"/>
      <c r="AH451" s="33"/>
      <c r="AI451" s="32"/>
    </row>
    <row r="452" spans="7:35" x14ac:dyDescent="0.15">
      <c r="G452" s="103" t="s">
        <v>1263</v>
      </c>
      <c r="H452" s="103" t="s">
        <v>490</v>
      </c>
      <c r="I452" s="104" t="s">
        <v>1145</v>
      </c>
      <c r="J452" s="105"/>
      <c r="K452" s="105" t="s">
        <v>1451</v>
      </c>
      <c r="R452" s="33"/>
      <c r="S452" s="34"/>
      <c r="T452" s="33"/>
      <c r="U452" s="33"/>
      <c r="V452" s="33"/>
      <c r="W452" s="33"/>
      <c r="X452" s="33"/>
      <c r="Y452" s="33"/>
      <c r="Z452" s="33"/>
      <c r="AA452" s="33"/>
      <c r="AB452" s="33"/>
      <c r="AC452" s="33"/>
      <c r="AD452" s="33"/>
      <c r="AE452" s="33"/>
      <c r="AF452" s="33"/>
      <c r="AG452" s="33"/>
      <c r="AH452" s="33"/>
      <c r="AI452" s="32"/>
    </row>
    <row r="453" spans="7:35" x14ac:dyDescent="0.15">
      <c r="G453" s="103" t="s">
        <v>1264</v>
      </c>
      <c r="H453" s="103" t="s">
        <v>443</v>
      </c>
      <c r="I453" s="104" t="s">
        <v>1146</v>
      </c>
      <c r="J453" s="105"/>
      <c r="K453" s="105" t="s">
        <v>1451</v>
      </c>
      <c r="R453" s="33"/>
      <c r="S453" s="34"/>
      <c r="T453" s="33"/>
      <c r="U453" s="33"/>
      <c r="V453" s="33"/>
      <c r="W453" s="33"/>
      <c r="X453" s="33"/>
      <c r="Y453" s="33"/>
      <c r="Z453" s="33"/>
      <c r="AA453" s="33"/>
      <c r="AB453" s="33"/>
      <c r="AC453" s="33"/>
      <c r="AD453" s="33"/>
      <c r="AE453" s="33"/>
      <c r="AF453" s="33"/>
      <c r="AG453" s="33"/>
      <c r="AH453" s="33"/>
      <c r="AI453" s="32"/>
    </row>
    <row r="454" spans="7:35" x14ac:dyDescent="0.15">
      <c r="G454" s="103" t="s">
        <v>1265</v>
      </c>
      <c r="H454" s="103" t="s">
        <v>445</v>
      </c>
      <c r="I454" s="104" t="s">
        <v>1147</v>
      </c>
      <c r="J454" s="105"/>
      <c r="K454" s="105" t="s">
        <v>1451</v>
      </c>
      <c r="R454" s="33"/>
      <c r="S454" s="34"/>
      <c r="T454" s="33"/>
      <c r="U454" s="33"/>
      <c r="V454" s="33"/>
      <c r="W454" s="33"/>
      <c r="X454" s="33"/>
      <c r="Y454" s="33"/>
      <c r="Z454" s="33"/>
      <c r="AA454" s="33"/>
      <c r="AB454" s="33"/>
      <c r="AC454" s="33"/>
      <c r="AD454" s="33"/>
      <c r="AE454" s="33"/>
      <c r="AF454" s="33"/>
      <c r="AG454" s="33"/>
      <c r="AH454" s="33"/>
      <c r="AI454" s="32"/>
    </row>
    <row r="455" spans="7:35" x14ac:dyDescent="0.15">
      <c r="G455" s="103" t="s">
        <v>447</v>
      </c>
      <c r="H455" s="103" t="s">
        <v>448</v>
      </c>
      <c r="I455" s="104" t="s">
        <v>1148</v>
      </c>
      <c r="J455" s="105"/>
      <c r="K455" s="105" t="s">
        <v>1451</v>
      </c>
      <c r="R455" s="33"/>
      <c r="S455" s="34"/>
      <c r="T455" s="33"/>
      <c r="U455" s="33"/>
      <c r="V455" s="33"/>
      <c r="W455" s="33"/>
      <c r="X455" s="33"/>
      <c r="Y455" s="33"/>
      <c r="Z455" s="33"/>
      <c r="AA455" s="33"/>
      <c r="AB455" s="33"/>
      <c r="AC455" s="33"/>
      <c r="AD455" s="33"/>
      <c r="AE455" s="33"/>
      <c r="AF455" s="33"/>
      <c r="AG455" s="33"/>
      <c r="AH455" s="33"/>
      <c r="AI455" s="32"/>
    </row>
    <row r="456" spans="7:35" x14ac:dyDescent="0.15">
      <c r="G456" s="103" t="s">
        <v>1266</v>
      </c>
      <c r="H456" s="103" t="s">
        <v>450</v>
      </c>
      <c r="I456" s="104" t="s">
        <v>1311</v>
      </c>
      <c r="J456" s="105"/>
      <c r="K456" s="105" t="s">
        <v>1451</v>
      </c>
      <c r="R456" s="33"/>
      <c r="S456" s="34"/>
      <c r="T456" s="33"/>
      <c r="U456" s="33"/>
      <c r="V456" s="33"/>
      <c r="W456" s="33"/>
      <c r="X456" s="33"/>
      <c r="Y456" s="33"/>
      <c r="Z456" s="33"/>
      <c r="AA456" s="33"/>
      <c r="AB456" s="33"/>
      <c r="AC456" s="33"/>
      <c r="AD456" s="33"/>
      <c r="AE456" s="33"/>
      <c r="AF456" s="33"/>
      <c r="AG456" s="33"/>
      <c r="AH456" s="33"/>
      <c r="AI456" s="32"/>
    </row>
    <row r="457" spans="7:35" x14ac:dyDescent="0.15">
      <c r="G457" s="103" t="s">
        <v>1312</v>
      </c>
      <c r="H457" s="103" t="s">
        <v>1313</v>
      </c>
      <c r="I457" s="104" t="s">
        <v>1314</v>
      </c>
      <c r="J457" s="105"/>
      <c r="K457" s="105" t="s">
        <v>1452</v>
      </c>
      <c r="R457" s="33"/>
      <c r="S457" s="34"/>
      <c r="T457" s="33"/>
      <c r="U457" s="33"/>
      <c r="V457" s="33"/>
      <c r="W457" s="33"/>
      <c r="X457" s="33"/>
      <c r="Y457" s="33"/>
      <c r="Z457" s="33"/>
      <c r="AA457" s="33"/>
      <c r="AB457" s="33"/>
      <c r="AC457" s="33"/>
      <c r="AD457" s="33"/>
      <c r="AE457" s="33"/>
      <c r="AF457" s="33"/>
      <c r="AG457" s="33"/>
      <c r="AH457" s="33"/>
      <c r="AI457" s="32"/>
    </row>
    <row r="458" spans="7:35" x14ac:dyDescent="0.15">
      <c r="G458" s="103" t="s">
        <v>1315</v>
      </c>
      <c r="H458" s="103" t="s">
        <v>1316</v>
      </c>
      <c r="I458" s="104" t="s">
        <v>1317</v>
      </c>
      <c r="J458" s="105"/>
      <c r="K458" s="105" t="s">
        <v>1452</v>
      </c>
      <c r="R458" s="33"/>
      <c r="S458" s="34"/>
      <c r="T458" s="33"/>
      <c r="U458" s="33"/>
      <c r="V458" s="33"/>
      <c r="W458" s="33"/>
      <c r="X458" s="33"/>
      <c r="Y458" s="33"/>
      <c r="Z458" s="33"/>
      <c r="AA458" s="33"/>
      <c r="AB458" s="33"/>
      <c r="AC458" s="33"/>
      <c r="AD458" s="33"/>
      <c r="AE458" s="33"/>
      <c r="AF458" s="33"/>
      <c r="AG458" s="33"/>
      <c r="AH458" s="33"/>
      <c r="AI458" s="32"/>
    </row>
    <row r="459" spans="7:35" x14ac:dyDescent="0.15">
      <c r="G459" s="103" t="s">
        <v>1002</v>
      </c>
      <c r="H459" s="103" t="s">
        <v>1057</v>
      </c>
      <c r="I459" s="104" t="s">
        <v>1318</v>
      </c>
      <c r="J459" s="105"/>
      <c r="K459" s="105" t="s">
        <v>1452</v>
      </c>
      <c r="R459" s="33"/>
      <c r="S459" s="34"/>
      <c r="T459" s="33"/>
      <c r="U459" s="33"/>
      <c r="V459" s="33"/>
      <c r="W459" s="33"/>
      <c r="X459" s="33"/>
      <c r="Y459" s="33"/>
      <c r="Z459" s="33"/>
      <c r="AA459" s="33"/>
      <c r="AB459" s="33"/>
      <c r="AC459" s="33"/>
      <c r="AD459" s="33"/>
      <c r="AE459" s="33"/>
      <c r="AF459" s="33"/>
      <c r="AG459" s="33"/>
      <c r="AH459" s="33"/>
      <c r="AI459" s="32"/>
    </row>
    <row r="460" spans="7:35" x14ac:dyDescent="0.15">
      <c r="G460" s="103" t="s">
        <v>1319</v>
      </c>
      <c r="H460" s="103" t="s">
        <v>1058</v>
      </c>
      <c r="I460" s="104" t="s">
        <v>1320</v>
      </c>
      <c r="J460" s="105"/>
      <c r="K460" s="105" t="s">
        <v>1452</v>
      </c>
      <c r="R460" s="33"/>
      <c r="S460" s="34"/>
      <c r="T460" s="33"/>
      <c r="U460" s="33"/>
      <c r="V460" s="33"/>
      <c r="W460" s="33"/>
      <c r="X460" s="33"/>
      <c r="Y460" s="33"/>
      <c r="Z460" s="33"/>
      <c r="AA460" s="33"/>
      <c r="AB460" s="33"/>
      <c r="AC460" s="33"/>
      <c r="AD460" s="33"/>
      <c r="AE460" s="33"/>
      <c r="AF460" s="33"/>
      <c r="AG460" s="33"/>
      <c r="AH460" s="33"/>
      <c r="AI460" s="32"/>
    </row>
    <row r="461" spans="7:35" x14ac:dyDescent="0.15">
      <c r="G461" s="103" t="s">
        <v>1003</v>
      </c>
      <c r="H461" s="103" t="s">
        <v>1059</v>
      </c>
      <c r="I461" s="104" t="s">
        <v>1321</v>
      </c>
      <c r="J461" s="105"/>
      <c r="K461" s="105" t="s">
        <v>1452</v>
      </c>
      <c r="R461" s="33"/>
      <c r="S461" s="34"/>
      <c r="T461" s="33"/>
      <c r="U461" s="33"/>
      <c r="V461" s="33"/>
      <c r="W461" s="33"/>
      <c r="X461" s="33"/>
      <c r="Y461" s="33"/>
      <c r="Z461" s="33"/>
      <c r="AA461" s="33"/>
      <c r="AB461" s="33"/>
      <c r="AC461" s="33"/>
      <c r="AD461" s="33"/>
      <c r="AE461" s="33"/>
      <c r="AF461" s="33"/>
      <c r="AG461" s="33"/>
      <c r="AH461" s="33"/>
      <c r="AI461" s="32"/>
    </row>
    <row r="462" spans="7:35" x14ac:dyDescent="0.15">
      <c r="G462" s="103" t="s">
        <v>91</v>
      </c>
      <c r="H462" s="103" t="s">
        <v>92</v>
      </c>
      <c r="I462" s="104" t="s">
        <v>1322</v>
      </c>
      <c r="J462" s="105"/>
      <c r="K462" s="105" t="s">
        <v>1452</v>
      </c>
      <c r="R462" s="33"/>
      <c r="S462" s="34"/>
      <c r="T462" s="33"/>
      <c r="U462" s="33"/>
      <c r="V462" s="33"/>
      <c r="W462" s="33"/>
      <c r="X462" s="33"/>
      <c r="Y462" s="33"/>
      <c r="Z462" s="33"/>
      <c r="AA462" s="33"/>
      <c r="AB462" s="33"/>
      <c r="AC462" s="33"/>
      <c r="AD462" s="33"/>
      <c r="AE462" s="33"/>
      <c r="AF462" s="33"/>
      <c r="AG462" s="33"/>
      <c r="AH462" s="33"/>
      <c r="AI462" s="32"/>
    </row>
    <row r="463" spans="7:35" x14ac:dyDescent="0.15">
      <c r="G463" s="103" t="s">
        <v>1007</v>
      </c>
      <c r="H463" s="103" t="s">
        <v>1060</v>
      </c>
      <c r="I463" s="104" t="s">
        <v>1323</v>
      </c>
      <c r="J463" s="105"/>
      <c r="K463" s="105" t="s">
        <v>1452</v>
      </c>
      <c r="R463" s="33"/>
      <c r="S463" s="34"/>
      <c r="T463" s="33"/>
      <c r="U463" s="33"/>
      <c r="V463" s="33"/>
      <c r="W463" s="33"/>
      <c r="X463" s="33"/>
      <c r="Y463" s="33"/>
      <c r="Z463" s="33"/>
      <c r="AA463" s="33"/>
      <c r="AB463" s="33"/>
      <c r="AC463" s="33"/>
      <c r="AD463" s="33"/>
      <c r="AE463" s="33"/>
      <c r="AF463" s="33"/>
      <c r="AG463" s="33"/>
      <c r="AH463" s="33"/>
      <c r="AI463" s="32"/>
    </row>
    <row r="464" spans="7:35" x14ac:dyDescent="0.15">
      <c r="G464" s="103" t="s">
        <v>1008</v>
      </c>
      <c r="H464" s="103" t="s">
        <v>1061</v>
      </c>
      <c r="I464" s="104" t="s">
        <v>1324</v>
      </c>
      <c r="J464" s="105"/>
      <c r="K464" s="105" t="s">
        <v>1452</v>
      </c>
      <c r="R464" s="33"/>
      <c r="S464" s="34"/>
      <c r="T464" s="33"/>
      <c r="U464" s="33"/>
      <c r="V464" s="33"/>
      <c r="W464" s="33"/>
      <c r="X464" s="33"/>
      <c r="Y464" s="33"/>
      <c r="Z464" s="33"/>
      <c r="AA464" s="33"/>
      <c r="AB464" s="33"/>
      <c r="AC464" s="33"/>
      <c r="AD464" s="33"/>
      <c r="AE464" s="33"/>
      <c r="AF464" s="33"/>
      <c r="AG464" s="33"/>
      <c r="AH464" s="33"/>
      <c r="AI464" s="32"/>
    </row>
    <row r="465" spans="7:35" x14ac:dyDescent="0.15">
      <c r="G465" s="103" t="s">
        <v>1009</v>
      </c>
      <c r="H465" s="103" t="s">
        <v>1062</v>
      </c>
      <c r="I465" s="104" t="s">
        <v>1325</v>
      </c>
      <c r="J465" s="105"/>
      <c r="K465" s="105" t="s">
        <v>1452</v>
      </c>
      <c r="R465" s="33"/>
      <c r="S465" s="34"/>
      <c r="T465" s="33"/>
      <c r="U465" s="33"/>
      <c r="V465" s="33"/>
      <c r="W465" s="33"/>
      <c r="X465" s="33"/>
      <c r="Y465" s="33"/>
      <c r="Z465" s="33"/>
      <c r="AA465" s="33"/>
      <c r="AB465" s="33"/>
      <c r="AC465" s="33"/>
      <c r="AD465" s="33"/>
      <c r="AE465" s="33"/>
      <c r="AF465" s="33"/>
      <c r="AG465" s="33"/>
      <c r="AH465" s="33"/>
      <c r="AI465" s="32"/>
    </row>
    <row r="466" spans="7:35" x14ac:dyDescent="0.15">
      <c r="G466" s="103" t="s">
        <v>1326</v>
      </c>
      <c r="H466" s="103" t="s">
        <v>1327</v>
      </c>
      <c r="I466" s="104" t="s">
        <v>1328</v>
      </c>
      <c r="J466" s="105"/>
      <c r="K466" s="105" t="s">
        <v>1452</v>
      </c>
      <c r="R466" s="33"/>
      <c r="S466" s="34"/>
      <c r="T466" s="33"/>
      <c r="U466" s="33"/>
      <c r="V466" s="33"/>
      <c r="W466" s="33"/>
      <c r="X466" s="33"/>
      <c r="Y466" s="33"/>
      <c r="Z466" s="33"/>
      <c r="AA466" s="33"/>
      <c r="AB466" s="33"/>
      <c r="AC466" s="33"/>
      <c r="AD466" s="33"/>
      <c r="AE466" s="33"/>
      <c r="AF466" s="33"/>
      <c r="AG466" s="33"/>
      <c r="AH466" s="33"/>
      <c r="AI466" s="32"/>
    </row>
    <row r="467" spans="7:35" x14ac:dyDescent="0.15">
      <c r="G467" s="103" t="s">
        <v>1022</v>
      </c>
      <c r="H467" s="103" t="s">
        <v>1063</v>
      </c>
      <c r="I467" s="104" t="s">
        <v>1329</v>
      </c>
      <c r="J467" s="105"/>
      <c r="K467" s="105" t="s">
        <v>1452</v>
      </c>
      <c r="R467" s="33"/>
      <c r="S467" s="34"/>
      <c r="T467" s="33"/>
      <c r="U467" s="33"/>
      <c r="V467" s="33"/>
      <c r="W467" s="33"/>
      <c r="X467" s="33"/>
      <c r="Y467" s="33"/>
      <c r="Z467" s="33"/>
      <c r="AA467" s="33"/>
      <c r="AB467" s="33"/>
      <c r="AC467" s="33"/>
      <c r="AD467" s="33"/>
      <c r="AE467" s="33"/>
      <c r="AF467" s="33"/>
      <c r="AG467" s="33"/>
      <c r="AH467" s="33"/>
      <c r="AI467" s="32"/>
    </row>
    <row r="468" spans="7:35" x14ac:dyDescent="0.15">
      <c r="G468" s="103" t="s">
        <v>1038</v>
      </c>
      <c r="H468" s="103" t="s">
        <v>1064</v>
      </c>
      <c r="I468" s="104" t="s">
        <v>1330</v>
      </c>
      <c r="J468" s="105"/>
      <c r="K468" s="105" t="s">
        <v>1452</v>
      </c>
      <c r="R468" s="33"/>
      <c r="S468" s="34"/>
      <c r="T468" s="33"/>
      <c r="U468" s="33"/>
      <c r="V468" s="33"/>
      <c r="W468" s="33"/>
      <c r="X468" s="33"/>
      <c r="Y468" s="33"/>
      <c r="Z468" s="33"/>
      <c r="AA468" s="33"/>
      <c r="AB468" s="33"/>
      <c r="AC468" s="33"/>
      <c r="AD468" s="33"/>
      <c r="AE468" s="33"/>
      <c r="AF468" s="33"/>
      <c r="AG468" s="33"/>
      <c r="AH468" s="33"/>
      <c r="AI468" s="32"/>
    </row>
    <row r="469" spans="7:35" x14ac:dyDescent="0.15">
      <c r="G469" s="103" t="s">
        <v>1034</v>
      </c>
      <c r="H469" s="103" t="s">
        <v>1065</v>
      </c>
      <c r="I469" s="104" t="s">
        <v>1331</v>
      </c>
      <c r="J469" s="105"/>
      <c r="K469" s="105" t="s">
        <v>1452</v>
      </c>
      <c r="R469" s="33"/>
      <c r="S469" s="34"/>
      <c r="T469" s="33"/>
      <c r="U469" s="33"/>
      <c r="V469" s="33"/>
      <c r="W469" s="33"/>
      <c r="X469" s="33"/>
      <c r="Y469" s="33"/>
      <c r="Z469" s="33"/>
      <c r="AA469" s="33"/>
      <c r="AB469" s="33"/>
      <c r="AC469" s="33"/>
      <c r="AD469" s="33"/>
      <c r="AE469" s="33"/>
      <c r="AF469" s="33"/>
      <c r="AG469" s="33"/>
      <c r="AH469" s="33"/>
      <c r="AI469" s="32"/>
    </row>
    <row r="470" spans="7:35" x14ac:dyDescent="0.15">
      <c r="G470" s="103" t="s">
        <v>1035</v>
      </c>
      <c r="H470" s="103" t="s">
        <v>1066</v>
      </c>
      <c r="I470" s="104" t="s">
        <v>1332</v>
      </c>
      <c r="J470" s="105"/>
      <c r="K470" s="105" t="s">
        <v>1452</v>
      </c>
      <c r="R470" s="33"/>
      <c r="S470" s="34"/>
      <c r="T470" s="33"/>
      <c r="U470" s="33"/>
      <c r="V470" s="33"/>
      <c r="W470" s="33"/>
      <c r="X470" s="33"/>
      <c r="Y470" s="33"/>
      <c r="Z470" s="33"/>
      <c r="AA470" s="33"/>
      <c r="AB470" s="33"/>
      <c r="AC470" s="33"/>
      <c r="AD470" s="33"/>
      <c r="AE470" s="33"/>
      <c r="AF470" s="33"/>
      <c r="AG470" s="33"/>
      <c r="AH470" s="33"/>
      <c r="AI470" s="32"/>
    </row>
    <row r="471" spans="7:35" x14ac:dyDescent="0.15">
      <c r="G471" s="103" t="s">
        <v>1267</v>
      </c>
      <c r="H471" s="103" t="s">
        <v>1268</v>
      </c>
      <c r="I471" s="104" t="s">
        <v>1333</v>
      </c>
      <c r="J471" s="105"/>
      <c r="K471" s="105" t="s">
        <v>1452</v>
      </c>
      <c r="R471" s="33"/>
      <c r="S471" s="34"/>
      <c r="T471" s="33"/>
      <c r="U471" s="33"/>
      <c r="V471" s="33"/>
      <c r="W471" s="33"/>
      <c r="X471" s="33"/>
      <c r="Y471" s="33"/>
      <c r="Z471" s="33"/>
      <c r="AA471" s="33"/>
      <c r="AB471" s="33"/>
      <c r="AC471" s="33"/>
      <c r="AD471" s="33"/>
      <c r="AE471" s="33"/>
      <c r="AF471" s="33"/>
      <c r="AG471" s="33"/>
      <c r="AH471" s="33"/>
      <c r="AI471" s="32"/>
    </row>
    <row r="472" spans="7:35" x14ac:dyDescent="0.15">
      <c r="G472" s="103" t="s">
        <v>1042</v>
      </c>
      <c r="H472" s="103" t="s">
        <v>1067</v>
      </c>
      <c r="I472" s="104" t="s">
        <v>1334</v>
      </c>
      <c r="J472" s="105"/>
      <c r="K472" s="105" t="s">
        <v>1452</v>
      </c>
      <c r="R472" s="33"/>
      <c r="S472" s="34"/>
      <c r="T472" s="33"/>
      <c r="U472" s="33"/>
      <c r="V472" s="33"/>
      <c r="W472" s="33"/>
      <c r="X472" s="33"/>
      <c r="Y472" s="33"/>
      <c r="Z472" s="33"/>
      <c r="AA472" s="33"/>
      <c r="AB472" s="33"/>
      <c r="AC472" s="33"/>
      <c r="AD472" s="33"/>
      <c r="AE472" s="33"/>
      <c r="AF472" s="33"/>
      <c r="AG472" s="33"/>
      <c r="AH472" s="33"/>
      <c r="AI472" s="32"/>
    </row>
    <row r="473" spans="7:35" x14ac:dyDescent="0.15">
      <c r="G473" s="103" t="s">
        <v>1049</v>
      </c>
      <c r="H473" s="103" t="s">
        <v>1068</v>
      </c>
      <c r="I473" s="104" t="s">
        <v>1335</v>
      </c>
      <c r="J473" s="105"/>
      <c r="K473" s="105" t="s">
        <v>1452</v>
      </c>
      <c r="R473" s="33"/>
      <c r="S473" s="34"/>
      <c r="T473" s="33"/>
      <c r="U473" s="33"/>
      <c r="V473" s="33"/>
      <c r="W473" s="33"/>
      <c r="X473" s="33"/>
      <c r="Y473" s="33"/>
      <c r="Z473" s="33"/>
      <c r="AA473" s="33"/>
      <c r="AB473" s="33"/>
      <c r="AC473" s="33"/>
      <c r="AD473" s="33"/>
      <c r="AE473" s="33"/>
      <c r="AF473" s="33"/>
      <c r="AG473" s="33"/>
      <c r="AH473" s="33"/>
      <c r="AI473" s="32"/>
    </row>
    <row r="474" spans="7:35" x14ac:dyDescent="0.15">
      <c r="G474" s="103" t="s">
        <v>1052</v>
      </c>
      <c r="H474" s="103" t="s">
        <v>1069</v>
      </c>
      <c r="I474" s="104" t="s">
        <v>1336</v>
      </c>
      <c r="J474" s="105"/>
      <c r="K474" s="105" t="s">
        <v>1452</v>
      </c>
      <c r="R474" s="33"/>
      <c r="S474" s="34"/>
      <c r="T474" s="33"/>
      <c r="U474" s="33"/>
      <c r="V474" s="33"/>
      <c r="W474" s="33"/>
      <c r="X474" s="33"/>
      <c r="Y474" s="33"/>
      <c r="Z474" s="33"/>
      <c r="AA474" s="33"/>
      <c r="AB474" s="33"/>
      <c r="AC474" s="33"/>
      <c r="AD474" s="33"/>
      <c r="AE474" s="33"/>
      <c r="AF474" s="33"/>
      <c r="AG474" s="33"/>
      <c r="AH474" s="33"/>
      <c r="AI474" s="32"/>
    </row>
    <row r="475" spans="7:35" x14ac:dyDescent="0.15">
      <c r="G475" s="103" t="s">
        <v>1055</v>
      </c>
      <c r="H475" s="103" t="s">
        <v>1070</v>
      </c>
      <c r="I475" s="104" t="s">
        <v>1337</v>
      </c>
      <c r="J475" s="105"/>
      <c r="K475" s="105" t="s">
        <v>1452</v>
      </c>
      <c r="R475" s="33"/>
      <c r="S475" s="34"/>
      <c r="T475" s="33"/>
      <c r="U475" s="33"/>
      <c r="V475" s="33"/>
      <c r="W475" s="33"/>
      <c r="X475" s="33"/>
      <c r="Y475" s="33"/>
      <c r="Z475" s="33"/>
      <c r="AA475" s="33"/>
      <c r="AB475" s="33"/>
      <c r="AC475" s="33"/>
      <c r="AD475" s="33"/>
      <c r="AE475" s="33"/>
      <c r="AF475" s="33"/>
      <c r="AG475" s="33"/>
      <c r="AH475" s="33"/>
      <c r="AI475" s="32"/>
    </row>
    <row r="476" spans="7:35" x14ac:dyDescent="0.15">
      <c r="G476" s="103" t="s">
        <v>1050</v>
      </c>
      <c r="H476" s="103" t="s">
        <v>1071</v>
      </c>
      <c r="I476" s="104" t="s">
        <v>1338</v>
      </c>
      <c r="J476" s="105"/>
      <c r="K476" s="105" t="s">
        <v>1452</v>
      </c>
      <c r="R476" s="33"/>
      <c r="S476" s="34"/>
      <c r="T476" s="33"/>
      <c r="U476" s="33"/>
      <c r="V476" s="33"/>
      <c r="W476" s="33"/>
      <c r="X476" s="33"/>
      <c r="Y476" s="33"/>
      <c r="Z476" s="33"/>
      <c r="AA476" s="33"/>
      <c r="AB476" s="33"/>
      <c r="AC476" s="33"/>
      <c r="AD476" s="33"/>
      <c r="AE476" s="33"/>
      <c r="AF476" s="33"/>
      <c r="AG476" s="33"/>
      <c r="AH476" s="33"/>
      <c r="AI476" s="32"/>
    </row>
    <row r="477" spans="7:35" x14ac:dyDescent="0.15">
      <c r="G477" s="103" t="s">
        <v>1011</v>
      </c>
      <c r="H477" s="103" t="s">
        <v>1072</v>
      </c>
      <c r="I477" s="104" t="s">
        <v>1339</v>
      </c>
      <c r="J477" s="105"/>
      <c r="K477" s="105" t="s">
        <v>1452</v>
      </c>
      <c r="R477" s="33"/>
      <c r="S477" s="34"/>
      <c r="T477" s="33"/>
      <c r="U477" s="33"/>
      <c r="V477" s="33"/>
      <c r="W477" s="33"/>
      <c r="X477" s="33"/>
      <c r="Y477" s="33"/>
      <c r="Z477" s="33"/>
      <c r="AA477" s="33"/>
      <c r="AB477" s="33"/>
      <c r="AC477" s="33"/>
      <c r="AD477" s="33"/>
      <c r="AE477" s="33"/>
      <c r="AF477" s="33"/>
      <c r="AG477" s="33"/>
      <c r="AH477" s="33"/>
      <c r="AI477" s="32"/>
    </row>
    <row r="478" spans="7:35" x14ac:dyDescent="0.15">
      <c r="G478" s="103" t="s">
        <v>1000</v>
      </c>
      <c r="H478" s="103" t="s">
        <v>1073</v>
      </c>
      <c r="I478" s="104" t="s">
        <v>1340</v>
      </c>
      <c r="J478" s="105"/>
      <c r="K478" s="105" t="s">
        <v>1452</v>
      </c>
      <c r="R478" s="33"/>
      <c r="S478" s="34"/>
      <c r="T478" s="33"/>
      <c r="U478" s="33"/>
      <c r="V478" s="33"/>
      <c r="W478" s="33"/>
      <c r="X478" s="33"/>
      <c r="Y478" s="33"/>
      <c r="Z478" s="33"/>
      <c r="AA478" s="33"/>
      <c r="AB478" s="33"/>
      <c r="AC478" s="33"/>
      <c r="AD478" s="33"/>
      <c r="AE478" s="33"/>
      <c r="AF478" s="33"/>
      <c r="AG478" s="33"/>
      <c r="AH478" s="33"/>
      <c r="AI478" s="32"/>
    </row>
    <row r="479" spans="7:35" x14ac:dyDescent="0.15">
      <c r="G479" s="103" t="s">
        <v>1001</v>
      </c>
      <c r="H479" s="103" t="s">
        <v>1074</v>
      </c>
      <c r="I479" s="104" t="s">
        <v>1341</v>
      </c>
      <c r="J479" s="105"/>
      <c r="K479" s="105" t="s">
        <v>1452</v>
      </c>
      <c r="R479" s="33"/>
      <c r="S479" s="34"/>
      <c r="T479" s="33"/>
      <c r="U479" s="33"/>
      <c r="V479" s="33"/>
      <c r="W479" s="33"/>
      <c r="X479" s="33"/>
      <c r="Y479" s="33"/>
      <c r="Z479" s="33"/>
      <c r="AA479" s="33"/>
      <c r="AB479" s="33"/>
      <c r="AC479" s="33"/>
      <c r="AD479" s="33"/>
      <c r="AE479" s="33"/>
      <c r="AF479" s="33"/>
      <c r="AG479" s="33"/>
      <c r="AH479" s="33"/>
      <c r="AI479" s="32"/>
    </row>
    <row r="480" spans="7:35" x14ac:dyDescent="0.15">
      <c r="G480" s="103" t="s">
        <v>1342</v>
      </c>
      <c r="H480" s="103" t="s">
        <v>1075</v>
      </c>
      <c r="I480" s="104" t="s">
        <v>1343</v>
      </c>
      <c r="J480" s="105"/>
      <c r="K480" s="105" t="s">
        <v>1452</v>
      </c>
      <c r="R480" s="33"/>
      <c r="S480" s="34"/>
      <c r="T480" s="33"/>
      <c r="U480" s="33"/>
      <c r="V480" s="33"/>
      <c r="W480" s="33"/>
      <c r="X480" s="33"/>
      <c r="Y480" s="33"/>
      <c r="Z480" s="33"/>
      <c r="AA480" s="33"/>
      <c r="AB480" s="33"/>
      <c r="AC480" s="33"/>
      <c r="AD480" s="33"/>
      <c r="AE480" s="33"/>
      <c r="AF480" s="33"/>
      <c r="AG480" s="33"/>
      <c r="AH480" s="33"/>
      <c r="AI480" s="32"/>
    </row>
    <row r="481" spans="7:35" x14ac:dyDescent="0.15">
      <c r="G481" s="103" t="s">
        <v>1344</v>
      </c>
      <c r="H481" s="103" t="s">
        <v>1345</v>
      </c>
      <c r="I481" s="104" t="s">
        <v>1346</v>
      </c>
      <c r="J481" s="105"/>
      <c r="K481" s="105" t="s">
        <v>1452</v>
      </c>
      <c r="R481" s="33"/>
      <c r="S481" s="34"/>
      <c r="T481" s="33"/>
      <c r="U481" s="33"/>
      <c r="V481" s="33"/>
      <c r="W481" s="33"/>
      <c r="X481" s="33"/>
      <c r="Y481" s="33"/>
      <c r="Z481" s="33"/>
      <c r="AA481" s="33"/>
      <c r="AB481" s="33"/>
      <c r="AC481" s="33"/>
      <c r="AD481" s="33"/>
      <c r="AE481" s="33"/>
      <c r="AF481" s="33"/>
      <c r="AG481" s="33"/>
      <c r="AH481" s="33"/>
      <c r="AI481" s="32"/>
    </row>
    <row r="482" spans="7:35" x14ac:dyDescent="0.15">
      <c r="G482" s="103" t="s">
        <v>1347</v>
      </c>
      <c r="H482" s="103" t="s">
        <v>1076</v>
      </c>
      <c r="I482" s="104" t="s">
        <v>1348</v>
      </c>
      <c r="J482" s="105"/>
      <c r="K482" s="105" t="s">
        <v>1452</v>
      </c>
      <c r="R482" s="33"/>
      <c r="S482" s="34"/>
      <c r="T482" s="33"/>
      <c r="U482" s="33"/>
      <c r="V482" s="33"/>
      <c r="W482" s="33"/>
      <c r="X482" s="33"/>
      <c r="Y482" s="33"/>
      <c r="Z482" s="33"/>
      <c r="AA482" s="33"/>
      <c r="AB482" s="33"/>
      <c r="AC482" s="33"/>
      <c r="AD482" s="33"/>
      <c r="AE482" s="33"/>
      <c r="AF482" s="33"/>
      <c r="AG482" s="33"/>
      <c r="AH482" s="33"/>
      <c r="AI482" s="32"/>
    </row>
    <row r="483" spans="7:35" x14ac:dyDescent="0.15">
      <c r="G483" s="103" t="s">
        <v>1010</v>
      </c>
      <c r="H483" s="103" t="s">
        <v>1077</v>
      </c>
      <c r="I483" s="104" t="s">
        <v>1349</v>
      </c>
      <c r="J483" s="105"/>
      <c r="K483" s="105" t="s">
        <v>1452</v>
      </c>
      <c r="R483" s="33"/>
      <c r="S483" s="34"/>
      <c r="T483" s="33"/>
      <c r="U483" s="33"/>
      <c r="V483" s="33"/>
      <c r="W483" s="33"/>
      <c r="X483" s="33"/>
      <c r="Y483" s="33"/>
      <c r="Z483" s="33"/>
      <c r="AA483" s="33"/>
      <c r="AB483" s="33"/>
      <c r="AC483" s="33"/>
      <c r="AD483" s="33"/>
      <c r="AE483" s="33"/>
      <c r="AF483" s="33"/>
      <c r="AG483" s="33"/>
      <c r="AH483" s="33"/>
      <c r="AI483" s="32"/>
    </row>
    <row r="484" spans="7:35" x14ac:dyDescent="0.15">
      <c r="G484" s="103" t="s">
        <v>1269</v>
      </c>
      <c r="H484" s="103" t="s">
        <v>1270</v>
      </c>
      <c r="I484" s="104" t="s">
        <v>1350</v>
      </c>
      <c r="J484" s="105"/>
      <c r="K484" s="105" t="s">
        <v>1452</v>
      </c>
      <c r="R484" s="33"/>
      <c r="S484" s="34"/>
      <c r="T484" s="33"/>
      <c r="U484" s="33"/>
      <c r="V484" s="33"/>
      <c r="W484" s="33"/>
      <c r="X484" s="33"/>
      <c r="Y484" s="33"/>
      <c r="Z484" s="33"/>
      <c r="AA484" s="33"/>
      <c r="AB484" s="33"/>
      <c r="AC484" s="33"/>
      <c r="AD484" s="33"/>
      <c r="AE484" s="33"/>
      <c r="AF484" s="33"/>
      <c r="AG484" s="33"/>
      <c r="AH484" s="33"/>
      <c r="AI484" s="32"/>
    </row>
    <row r="485" spans="7:35" x14ac:dyDescent="0.15">
      <c r="G485" s="103" t="s">
        <v>1015</v>
      </c>
      <c r="H485" s="103" t="s">
        <v>1078</v>
      </c>
      <c r="I485" s="104" t="s">
        <v>1351</v>
      </c>
      <c r="J485" s="105"/>
      <c r="K485" s="105" t="s">
        <v>1452</v>
      </c>
      <c r="R485" s="33"/>
      <c r="S485" s="34"/>
      <c r="T485" s="33"/>
      <c r="U485" s="33"/>
      <c r="V485" s="33"/>
      <c r="W485" s="33"/>
      <c r="X485" s="33"/>
      <c r="Y485" s="33"/>
      <c r="Z485" s="33"/>
      <c r="AA485" s="33"/>
      <c r="AB485" s="33"/>
      <c r="AC485" s="33"/>
      <c r="AD485" s="33"/>
      <c r="AE485" s="33"/>
      <c r="AF485" s="33"/>
      <c r="AG485" s="33"/>
      <c r="AH485" s="33"/>
      <c r="AI485" s="32"/>
    </row>
    <row r="486" spans="7:35" x14ac:dyDescent="0.15">
      <c r="G486" s="103" t="s">
        <v>1012</v>
      </c>
      <c r="H486" s="103" t="s">
        <v>1079</v>
      </c>
      <c r="I486" s="104" t="s">
        <v>1352</v>
      </c>
      <c r="J486" s="105"/>
      <c r="K486" s="105" t="s">
        <v>1452</v>
      </c>
      <c r="R486" s="33"/>
      <c r="S486" s="34"/>
      <c r="T486" s="33"/>
      <c r="U486" s="33"/>
      <c r="V486" s="33"/>
      <c r="W486" s="33"/>
      <c r="X486" s="33"/>
      <c r="Y486" s="33"/>
      <c r="Z486" s="33"/>
      <c r="AA486" s="33"/>
      <c r="AB486" s="33"/>
      <c r="AC486" s="33"/>
      <c r="AD486" s="33"/>
      <c r="AE486" s="33"/>
      <c r="AF486" s="33"/>
      <c r="AG486" s="33"/>
      <c r="AH486" s="33"/>
      <c r="AI486" s="32"/>
    </row>
    <row r="487" spans="7:35" x14ac:dyDescent="0.15">
      <c r="G487" s="103" t="s">
        <v>1353</v>
      </c>
      <c r="H487" s="103" t="s">
        <v>1354</v>
      </c>
      <c r="I487" s="104" t="s">
        <v>1355</v>
      </c>
      <c r="J487" s="105"/>
      <c r="K487" s="105" t="s">
        <v>1452</v>
      </c>
      <c r="R487" s="33"/>
      <c r="S487" s="34"/>
      <c r="T487" s="33"/>
      <c r="U487" s="33"/>
      <c r="V487" s="33"/>
      <c r="W487" s="33"/>
      <c r="X487" s="33"/>
      <c r="Y487" s="33"/>
      <c r="Z487" s="33"/>
      <c r="AA487" s="33"/>
      <c r="AB487" s="33"/>
      <c r="AC487" s="33"/>
      <c r="AD487" s="33"/>
      <c r="AE487" s="33"/>
      <c r="AF487" s="33"/>
      <c r="AG487" s="33"/>
      <c r="AH487" s="33"/>
      <c r="AI487" s="32"/>
    </row>
    <row r="488" spans="7:35" x14ac:dyDescent="0.15">
      <c r="G488" s="103" t="s">
        <v>1023</v>
      </c>
      <c r="H488" s="103" t="s">
        <v>1080</v>
      </c>
      <c r="I488" s="104" t="s">
        <v>1356</v>
      </c>
      <c r="J488" s="105"/>
      <c r="K488" s="105" t="s">
        <v>1452</v>
      </c>
      <c r="R488" s="33"/>
      <c r="S488" s="34"/>
      <c r="T488" s="33"/>
      <c r="U488" s="33"/>
      <c r="V488" s="33"/>
      <c r="W488" s="33"/>
      <c r="X488" s="33"/>
      <c r="Y488" s="33"/>
      <c r="Z488" s="33"/>
      <c r="AA488" s="33"/>
      <c r="AB488" s="33"/>
      <c r="AC488" s="33"/>
      <c r="AD488" s="33"/>
      <c r="AE488" s="33"/>
      <c r="AF488" s="33"/>
      <c r="AG488" s="33"/>
      <c r="AH488" s="33"/>
      <c r="AI488" s="32"/>
    </row>
    <row r="489" spans="7:35" x14ac:dyDescent="0.15">
      <c r="G489" s="103" t="s">
        <v>1024</v>
      </c>
      <c r="H489" s="103" t="s">
        <v>1081</v>
      </c>
      <c r="I489" s="104" t="s">
        <v>1357</v>
      </c>
      <c r="J489" s="105"/>
      <c r="K489" s="105" t="s">
        <v>1452</v>
      </c>
      <c r="R489" s="33"/>
      <c r="S489" s="34"/>
      <c r="T489" s="33"/>
      <c r="U489" s="33"/>
      <c r="V489" s="33"/>
      <c r="W489" s="33"/>
      <c r="X489" s="33"/>
      <c r="Y489" s="33"/>
      <c r="Z489" s="33"/>
      <c r="AA489" s="33"/>
      <c r="AB489" s="33"/>
      <c r="AC489" s="33"/>
      <c r="AD489" s="33"/>
      <c r="AE489" s="33"/>
      <c r="AF489" s="33"/>
      <c r="AG489" s="33"/>
      <c r="AH489" s="33"/>
      <c r="AI489" s="32"/>
    </row>
    <row r="490" spans="7:35" x14ac:dyDescent="0.15">
      <c r="G490" s="103" t="s">
        <v>1025</v>
      </c>
      <c r="H490" s="103" t="s">
        <v>1082</v>
      </c>
      <c r="I490" s="104" t="s">
        <v>1358</v>
      </c>
      <c r="J490" s="105"/>
      <c r="K490" s="105" t="s">
        <v>1452</v>
      </c>
      <c r="R490" s="33"/>
      <c r="S490" s="34"/>
      <c r="T490" s="33"/>
      <c r="U490" s="33"/>
      <c r="V490" s="33"/>
      <c r="W490" s="33"/>
      <c r="X490" s="33"/>
      <c r="Y490" s="33"/>
      <c r="Z490" s="33"/>
      <c r="AA490" s="33"/>
      <c r="AB490" s="33"/>
      <c r="AC490" s="33"/>
      <c r="AD490" s="33"/>
      <c r="AE490" s="33"/>
      <c r="AF490" s="33"/>
      <c r="AG490" s="33"/>
      <c r="AH490" s="33"/>
      <c r="AI490" s="32"/>
    </row>
    <row r="491" spans="7:35" x14ac:dyDescent="0.15">
      <c r="G491" s="103" t="s">
        <v>1026</v>
      </c>
      <c r="H491" s="103" t="s">
        <v>1083</v>
      </c>
      <c r="I491" s="104" t="s">
        <v>1359</v>
      </c>
      <c r="J491" s="105"/>
      <c r="K491" s="105" t="s">
        <v>1452</v>
      </c>
      <c r="R491" s="33"/>
      <c r="S491" s="34"/>
      <c r="T491" s="33"/>
      <c r="U491" s="33"/>
      <c r="V491" s="33"/>
      <c r="W491" s="33"/>
      <c r="X491" s="33"/>
      <c r="Y491" s="33"/>
      <c r="Z491" s="33"/>
      <c r="AA491" s="33"/>
      <c r="AB491" s="33"/>
      <c r="AC491" s="33"/>
      <c r="AD491" s="33"/>
      <c r="AE491" s="33"/>
      <c r="AF491" s="33"/>
      <c r="AG491" s="33"/>
      <c r="AH491" s="33"/>
      <c r="AI491" s="32"/>
    </row>
    <row r="492" spans="7:35" x14ac:dyDescent="0.15">
      <c r="G492" s="105" t="s">
        <v>1360</v>
      </c>
      <c r="H492" s="103" t="s">
        <v>1361</v>
      </c>
      <c r="I492" s="104" t="s">
        <v>1362</v>
      </c>
      <c r="J492" s="105"/>
      <c r="K492" s="105" t="s">
        <v>1452</v>
      </c>
      <c r="R492" s="33"/>
      <c r="S492" s="34"/>
      <c r="T492" s="33"/>
      <c r="U492" s="33"/>
      <c r="V492" s="33"/>
      <c r="W492" s="33"/>
      <c r="X492" s="33"/>
      <c r="Y492" s="33"/>
      <c r="Z492" s="33"/>
      <c r="AA492" s="33"/>
      <c r="AB492" s="33"/>
      <c r="AC492" s="33"/>
      <c r="AD492" s="33"/>
      <c r="AE492" s="33"/>
      <c r="AF492" s="33"/>
      <c r="AG492" s="33"/>
      <c r="AH492" s="33"/>
      <c r="AI492" s="32"/>
    </row>
    <row r="493" spans="7:35" x14ac:dyDescent="0.15">
      <c r="G493" s="103" t="s">
        <v>1027</v>
      </c>
      <c r="H493" s="103" t="s">
        <v>1084</v>
      </c>
      <c r="I493" s="104" t="s">
        <v>1363</v>
      </c>
      <c r="J493" s="105"/>
      <c r="K493" s="105" t="s">
        <v>1452</v>
      </c>
      <c r="R493" s="33"/>
      <c r="S493" s="34"/>
      <c r="T493" s="33"/>
      <c r="U493" s="33"/>
      <c r="V493" s="33"/>
      <c r="W493" s="33"/>
      <c r="X493" s="33"/>
      <c r="Y493" s="33"/>
      <c r="Z493" s="33"/>
      <c r="AA493" s="33"/>
      <c r="AB493" s="33"/>
      <c r="AC493" s="33"/>
      <c r="AD493" s="33"/>
      <c r="AE493" s="33"/>
      <c r="AF493" s="33"/>
      <c r="AG493" s="33"/>
      <c r="AH493" s="33"/>
      <c r="AI493" s="32"/>
    </row>
    <row r="494" spans="7:35" x14ac:dyDescent="0.15">
      <c r="G494" s="103" t="s">
        <v>1028</v>
      </c>
      <c r="H494" s="103" t="s">
        <v>1085</v>
      </c>
      <c r="I494" s="104" t="s">
        <v>1364</v>
      </c>
      <c r="J494" s="105"/>
      <c r="K494" s="105" t="s">
        <v>1452</v>
      </c>
      <c r="R494" s="33"/>
      <c r="S494" s="34"/>
      <c r="T494" s="33"/>
      <c r="U494" s="33"/>
      <c r="V494" s="33"/>
      <c r="W494" s="33"/>
      <c r="X494" s="33"/>
      <c r="Y494" s="33"/>
      <c r="Z494" s="33"/>
      <c r="AA494" s="33"/>
      <c r="AB494" s="33"/>
      <c r="AC494" s="33"/>
      <c r="AD494" s="33"/>
      <c r="AE494" s="33"/>
      <c r="AF494" s="33"/>
      <c r="AG494" s="33"/>
      <c r="AH494" s="33"/>
      <c r="AI494" s="32"/>
    </row>
    <row r="495" spans="7:35" x14ac:dyDescent="0.15">
      <c r="G495" s="103" t="s">
        <v>1021</v>
      </c>
      <c r="H495" s="103" t="s">
        <v>1086</v>
      </c>
      <c r="I495" s="104" t="s">
        <v>1365</v>
      </c>
      <c r="J495" s="105"/>
      <c r="K495" s="105" t="s">
        <v>1452</v>
      </c>
      <c r="R495" s="33"/>
      <c r="S495" s="34"/>
      <c r="T495" s="33"/>
      <c r="U495" s="33"/>
      <c r="V495" s="33"/>
      <c r="W495" s="33"/>
      <c r="X495" s="33"/>
      <c r="Y495" s="33"/>
      <c r="Z495" s="33"/>
      <c r="AA495" s="33"/>
      <c r="AB495" s="33"/>
      <c r="AC495" s="33"/>
      <c r="AD495" s="33"/>
      <c r="AE495" s="33"/>
      <c r="AF495" s="33"/>
      <c r="AG495" s="33"/>
      <c r="AH495" s="33"/>
      <c r="AI495" s="32"/>
    </row>
    <row r="496" spans="7:35" x14ac:dyDescent="0.15">
      <c r="G496" s="103" t="s">
        <v>1029</v>
      </c>
      <c r="H496" s="103" t="s">
        <v>1087</v>
      </c>
      <c r="I496" s="104" t="s">
        <v>1366</v>
      </c>
      <c r="J496" s="105"/>
      <c r="K496" s="105" t="s">
        <v>1452</v>
      </c>
      <c r="R496" s="33"/>
      <c r="S496" s="34"/>
      <c r="T496" s="33"/>
      <c r="U496" s="33"/>
      <c r="V496" s="33"/>
      <c r="W496" s="33"/>
      <c r="X496" s="33"/>
      <c r="Y496" s="33"/>
      <c r="Z496" s="33"/>
      <c r="AA496" s="33"/>
      <c r="AB496" s="33"/>
      <c r="AC496" s="33"/>
      <c r="AD496" s="33"/>
      <c r="AE496" s="33"/>
      <c r="AF496" s="33"/>
      <c r="AG496" s="33"/>
      <c r="AH496" s="33"/>
      <c r="AI496" s="32"/>
    </row>
    <row r="497" spans="7:35" x14ac:dyDescent="0.15">
      <c r="G497" s="103" t="s">
        <v>1014</v>
      </c>
      <c r="H497" s="103" t="s">
        <v>1088</v>
      </c>
      <c r="I497" s="104" t="s">
        <v>1367</v>
      </c>
      <c r="J497" s="105"/>
      <c r="K497" s="105" t="s">
        <v>1452</v>
      </c>
      <c r="R497" s="33"/>
      <c r="S497" s="34"/>
      <c r="T497" s="33"/>
      <c r="U497" s="33"/>
      <c r="V497" s="33"/>
      <c r="W497" s="33"/>
      <c r="X497" s="33"/>
      <c r="Y497" s="33"/>
      <c r="Z497" s="33"/>
      <c r="AA497" s="33"/>
      <c r="AB497" s="33"/>
      <c r="AC497" s="33"/>
      <c r="AD497" s="33"/>
      <c r="AE497" s="33"/>
      <c r="AF497" s="33"/>
      <c r="AG497" s="33"/>
      <c r="AH497" s="33"/>
      <c r="AI497" s="32"/>
    </row>
    <row r="498" spans="7:35" x14ac:dyDescent="0.15">
      <c r="G498" s="103" t="s">
        <v>1030</v>
      </c>
      <c r="H498" s="103" t="s">
        <v>1089</v>
      </c>
      <c r="I498" s="104" t="s">
        <v>1368</v>
      </c>
      <c r="J498" s="105"/>
      <c r="K498" s="105" t="s">
        <v>1452</v>
      </c>
      <c r="R498" s="33"/>
      <c r="S498" s="34"/>
      <c r="T498" s="33"/>
      <c r="U498" s="33"/>
      <c r="V498" s="33"/>
      <c r="W498" s="33"/>
      <c r="X498" s="33"/>
      <c r="Y498" s="33"/>
      <c r="Z498" s="33"/>
      <c r="AA498" s="33"/>
      <c r="AB498" s="33"/>
      <c r="AC498" s="33"/>
      <c r="AD498" s="33"/>
      <c r="AE498" s="33"/>
      <c r="AF498" s="33"/>
      <c r="AG498" s="33"/>
      <c r="AH498" s="33"/>
      <c r="AI498" s="32"/>
    </row>
    <row r="499" spans="7:35" x14ac:dyDescent="0.15">
      <c r="G499" s="103" t="s">
        <v>1031</v>
      </c>
      <c r="H499" s="103" t="s">
        <v>1090</v>
      </c>
      <c r="I499" s="104" t="s">
        <v>1369</v>
      </c>
      <c r="J499" s="105"/>
      <c r="K499" s="105" t="s">
        <v>1452</v>
      </c>
      <c r="R499" s="33"/>
      <c r="S499" s="34"/>
      <c r="T499" s="33"/>
      <c r="U499" s="33"/>
      <c r="V499" s="33"/>
      <c r="W499" s="33"/>
      <c r="X499" s="33"/>
      <c r="Y499" s="33"/>
      <c r="Z499" s="33"/>
      <c r="AA499" s="33"/>
      <c r="AB499" s="33"/>
      <c r="AC499" s="33"/>
      <c r="AD499" s="33"/>
      <c r="AE499" s="33"/>
      <c r="AF499" s="33"/>
      <c r="AG499" s="33"/>
      <c r="AH499" s="33"/>
      <c r="AI499" s="32"/>
    </row>
    <row r="500" spans="7:35" x14ac:dyDescent="0.15">
      <c r="G500" s="103" t="s">
        <v>1032</v>
      </c>
      <c r="H500" s="103" t="s">
        <v>1091</v>
      </c>
      <c r="I500" s="104" t="s">
        <v>1370</v>
      </c>
      <c r="J500" s="105"/>
      <c r="K500" s="105" t="s">
        <v>1452</v>
      </c>
      <c r="R500" s="33"/>
      <c r="S500" s="34"/>
      <c r="T500" s="33"/>
      <c r="U500" s="33"/>
      <c r="V500" s="33"/>
      <c r="W500" s="33"/>
      <c r="X500" s="33"/>
      <c r="Y500" s="33"/>
      <c r="Z500" s="33"/>
      <c r="AA500" s="33"/>
      <c r="AB500" s="33"/>
      <c r="AC500" s="33"/>
      <c r="AD500" s="33"/>
      <c r="AE500" s="33"/>
      <c r="AF500" s="33"/>
      <c r="AG500" s="33"/>
      <c r="AH500" s="33"/>
      <c r="AI500" s="32"/>
    </row>
    <row r="501" spans="7:35" x14ac:dyDescent="0.15">
      <c r="G501" s="103" t="s">
        <v>1033</v>
      </c>
      <c r="H501" s="103" t="s">
        <v>1092</v>
      </c>
      <c r="I501" s="104" t="s">
        <v>1371</v>
      </c>
      <c r="J501" s="105"/>
      <c r="K501" s="105" t="s">
        <v>1452</v>
      </c>
      <c r="R501" s="33"/>
      <c r="S501" s="34"/>
      <c r="T501" s="33"/>
      <c r="U501" s="33"/>
      <c r="V501" s="33"/>
      <c r="W501" s="33"/>
      <c r="X501" s="33"/>
      <c r="Y501" s="33"/>
      <c r="Z501" s="33"/>
      <c r="AA501" s="33"/>
      <c r="AB501" s="33"/>
      <c r="AC501" s="33"/>
      <c r="AD501" s="33"/>
      <c r="AE501" s="33"/>
      <c r="AF501" s="33"/>
      <c r="AG501" s="33"/>
      <c r="AH501" s="33"/>
      <c r="AI501" s="32"/>
    </row>
    <row r="502" spans="7:35" x14ac:dyDescent="0.15">
      <c r="G502" s="103" t="s">
        <v>1047</v>
      </c>
      <c r="H502" s="103" t="s">
        <v>1093</v>
      </c>
      <c r="I502" s="104" t="s">
        <v>1372</v>
      </c>
      <c r="J502" s="105"/>
      <c r="K502" s="105" t="s">
        <v>1452</v>
      </c>
      <c r="R502" s="33"/>
      <c r="S502" s="34"/>
      <c r="T502" s="33"/>
      <c r="U502" s="33"/>
      <c r="V502" s="33"/>
      <c r="W502" s="33"/>
      <c r="X502" s="33"/>
      <c r="Y502" s="33"/>
      <c r="Z502" s="33"/>
      <c r="AA502" s="33"/>
      <c r="AB502" s="33"/>
      <c r="AC502" s="33"/>
      <c r="AD502" s="33"/>
      <c r="AE502" s="33"/>
      <c r="AF502" s="33"/>
      <c r="AG502" s="33"/>
      <c r="AH502" s="33"/>
      <c r="AI502" s="32"/>
    </row>
    <row r="503" spans="7:35" x14ac:dyDescent="0.15">
      <c r="G503" s="103" t="s">
        <v>1036</v>
      </c>
      <c r="H503" s="103" t="s">
        <v>1094</v>
      </c>
      <c r="I503" s="104" t="s">
        <v>1373</v>
      </c>
      <c r="J503" s="105"/>
      <c r="K503" s="105" t="s">
        <v>1452</v>
      </c>
      <c r="R503" s="33"/>
      <c r="S503" s="34"/>
      <c r="T503" s="33"/>
      <c r="U503" s="33"/>
      <c r="V503" s="33"/>
      <c r="W503" s="33"/>
      <c r="X503" s="33"/>
      <c r="Y503" s="33"/>
      <c r="Z503" s="33"/>
      <c r="AA503" s="33"/>
      <c r="AB503" s="33"/>
      <c r="AC503" s="33"/>
      <c r="AD503" s="33"/>
      <c r="AE503" s="33"/>
      <c r="AF503" s="33"/>
      <c r="AG503" s="33"/>
      <c r="AH503" s="33"/>
      <c r="AI503" s="32"/>
    </row>
    <row r="504" spans="7:35" x14ac:dyDescent="0.15">
      <c r="G504" s="103" t="s">
        <v>1037</v>
      </c>
      <c r="H504" s="103" t="s">
        <v>1095</v>
      </c>
      <c r="I504" s="104" t="s">
        <v>1374</v>
      </c>
      <c r="J504" s="105"/>
      <c r="K504" s="105" t="s">
        <v>1452</v>
      </c>
      <c r="R504" s="33"/>
      <c r="S504" s="34"/>
      <c r="T504" s="33"/>
      <c r="U504" s="33"/>
      <c r="V504" s="33"/>
      <c r="W504" s="33"/>
      <c r="X504" s="33"/>
      <c r="Y504" s="33"/>
      <c r="Z504" s="33"/>
      <c r="AA504" s="33"/>
      <c r="AB504" s="33"/>
      <c r="AC504" s="33"/>
      <c r="AD504" s="33"/>
      <c r="AE504" s="33"/>
      <c r="AF504" s="33"/>
      <c r="AG504" s="33"/>
      <c r="AH504" s="33"/>
      <c r="AI504" s="32"/>
    </row>
    <row r="505" spans="7:35" x14ac:dyDescent="0.15">
      <c r="G505" s="103" t="s">
        <v>1039</v>
      </c>
      <c r="H505" s="103" t="s">
        <v>1096</v>
      </c>
      <c r="I505" s="104" t="s">
        <v>1375</v>
      </c>
      <c r="J505" s="105"/>
      <c r="K505" s="105" t="s">
        <v>1452</v>
      </c>
      <c r="R505" s="33"/>
      <c r="S505" s="34"/>
      <c r="T505" s="33"/>
      <c r="U505" s="33"/>
      <c r="V505" s="33"/>
      <c r="W505" s="33"/>
      <c r="X505" s="33"/>
      <c r="Y505" s="33"/>
      <c r="Z505" s="33"/>
      <c r="AA505" s="33"/>
      <c r="AB505" s="33"/>
      <c r="AC505" s="33"/>
      <c r="AD505" s="33"/>
      <c r="AE505" s="33"/>
      <c r="AF505" s="33"/>
      <c r="AG505" s="33"/>
      <c r="AH505" s="33"/>
      <c r="AI505" s="32"/>
    </row>
    <row r="506" spans="7:35" x14ac:dyDescent="0.15">
      <c r="G506" s="103" t="s">
        <v>1040</v>
      </c>
      <c r="H506" s="103" t="s">
        <v>1097</v>
      </c>
      <c r="I506" s="104" t="s">
        <v>1376</v>
      </c>
      <c r="J506" s="105"/>
      <c r="K506" s="105" t="s">
        <v>1452</v>
      </c>
      <c r="R506" s="33"/>
      <c r="S506" s="34"/>
      <c r="T506" s="33"/>
      <c r="U506" s="33"/>
      <c r="V506" s="33"/>
      <c r="W506" s="33"/>
      <c r="X506" s="33"/>
      <c r="Y506" s="33"/>
      <c r="Z506" s="33"/>
      <c r="AA506" s="33"/>
      <c r="AB506" s="33"/>
      <c r="AC506" s="33"/>
      <c r="AD506" s="33"/>
      <c r="AE506" s="33"/>
      <c r="AF506" s="33"/>
      <c r="AG506" s="33"/>
      <c r="AH506" s="33"/>
      <c r="AI506" s="32"/>
    </row>
    <row r="507" spans="7:35" x14ac:dyDescent="0.15">
      <c r="G507" s="103" t="s">
        <v>1016</v>
      </c>
      <c r="H507" s="103" t="s">
        <v>1098</v>
      </c>
      <c r="I507" s="104" t="s">
        <v>1377</v>
      </c>
      <c r="J507" s="105"/>
      <c r="K507" s="105" t="s">
        <v>1452</v>
      </c>
      <c r="R507" s="33"/>
      <c r="S507" s="34"/>
      <c r="T507" s="33"/>
      <c r="U507" s="33"/>
      <c r="V507" s="33"/>
      <c r="W507" s="33"/>
      <c r="X507" s="33"/>
      <c r="Y507" s="33"/>
      <c r="Z507" s="33"/>
      <c r="AA507" s="33"/>
      <c r="AB507" s="33"/>
      <c r="AC507" s="33"/>
      <c r="AD507" s="33"/>
      <c r="AE507" s="33"/>
      <c r="AF507" s="33"/>
      <c r="AG507" s="33"/>
      <c r="AH507" s="33"/>
      <c r="AI507" s="32"/>
    </row>
    <row r="508" spans="7:35" x14ac:dyDescent="0.15">
      <c r="G508" s="103" t="s">
        <v>1041</v>
      </c>
      <c r="H508" s="103" t="s">
        <v>1099</v>
      </c>
      <c r="I508" s="104" t="s">
        <v>1378</v>
      </c>
      <c r="J508" s="105"/>
      <c r="K508" s="105" t="s">
        <v>1452</v>
      </c>
      <c r="R508" s="33"/>
      <c r="S508" s="34"/>
      <c r="T508" s="33"/>
      <c r="U508" s="33"/>
      <c r="V508" s="33"/>
      <c r="W508" s="33"/>
      <c r="X508" s="33"/>
      <c r="Y508" s="33"/>
      <c r="Z508" s="33"/>
      <c r="AA508" s="33"/>
      <c r="AB508" s="33"/>
      <c r="AC508" s="33"/>
      <c r="AD508" s="33"/>
      <c r="AE508" s="33"/>
      <c r="AF508" s="33"/>
      <c r="AG508" s="33"/>
      <c r="AH508" s="33"/>
      <c r="AI508" s="32"/>
    </row>
    <row r="509" spans="7:35" x14ac:dyDescent="0.15">
      <c r="G509" s="103" t="s">
        <v>1379</v>
      </c>
      <c r="H509" s="103" t="s">
        <v>1380</v>
      </c>
      <c r="I509" s="104" t="s">
        <v>1381</v>
      </c>
      <c r="J509" s="105"/>
      <c r="K509" s="105" t="s">
        <v>1452</v>
      </c>
      <c r="R509" s="33"/>
      <c r="S509" s="34"/>
      <c r="T509" s="33"/>
      <c r="U509" s="33"/>
      <c r="V509" s="33"/>
      <c r="W509" s="33"/>
      <c r="X509" s="33"/>
      <c r="Y509" s="33"/>
      <c r="Z509" s="33"/>
      <c r="AA509" s="33"/>
      <c r="AB509" s="33"/>
      <c r="AC509" s="33"/>
      <c r="AD509" s="33"/>
      <c r="AE509" s="33"/>
      <c r="AF509" s="33"/>
      <c r="AG509" s="33"/>
      <c r="AH509" s="33"/>
      <c r="AI509" s="32"/>
    </row>
    <row r="510" spans="7:35" x14ac:dyDescent="0.15">
      <c r="G510" s="103" t="s">
        <v>1048</v>
      </c>
      <c r="H510" s="103" t="s">
        <v>1100</v>
      </c>
      <c r="I510" s="104" t="s">
        <v>1382</v>
      </c>
      <c r="J510" s="105"/>
      <c r="K510" s="105" t="s">
        <v>1452</v>
      </c>
      <c r="R510" s="33"/>
      <c r="S510" s="34"/>
      <c r="T510" s="33"/>
      <c r="U510" s="33"/>
      <c r="V510" s="33"/>
      <c r="W510" s="33"/>
      <c r="X510" s="33"/>
      <c r="Y510" s="33"/>
      <c r="Z510" s="33"/>
      <c r="AA510" s="33"/>
      <c r="AB510" s="33"/>
      <c r="AC510" s="33"/>
      <c r="AD510" s="33"/>
      <c r="AE510" s="33"/>
      <c r="AF510" s="33"/>
      <c r="AG510" s="33"/>
      <c r="AH510" s="33"/>
      <c r="AI510" s="32"/>
    </row>
    <row r="511" spans="7:35" x14ac:dyDescent="0.15">
      <c r="G511" s="103" t="s">
        <v>1043</v>
      </c>
      <c r="H511" s="103" t="s">
        <v>1101</v>
      </c>
      <c r="I511" s="104" t="s">
        <v>1383</v>
      </c>
      <c r="J511" s="105"/>
      <c r="K511" s="105" t="s">
        <v>1452</v>
      </c>
      <c r="R511" s="33"/>
      <c r="S511" s="34"/>
      <c r="T511" s="33"/>
      <c r="U511" s="33"/>
      <c r="V511" s="33"/>
      <c r="W511" s="33"/>
      <c r="X511" s="33"/>
      <c r="Y511" s="33"/>
      <c r="Z511" s="33"/>
      <c r="AA511" s="33"/>
      <c r="AB511" s="33"/>
      <c r="AC511" s="33"/>
      <c r="AD511" s="33"/>
      <c r="AE511" s="33"/>
      <c r="AF511" s="33"/>
      <c r="AG511" s="33"/>
      <c r="AH511" s="33"/>
      <c r="AI511" s="32"/>
    </row>
    <row r="512" spans="7:35" x14ac:dyDescent="0.15">
      <c r="G512" s="103" t="s">
        <v>1044</v>
      </c>
      <c r="H512" s="103" t="s">
        <v>1102</v>
      </c>
      <c r="I512" s="104" t="s">
        <v>1384</v>
      </c>
      <c r="J512" s="105"/>
      <c r="K512" s="105" t="s">
        <v>1452</v>
      </c>
      <c r="R512" s="33"/>
      <c r="S512" s="34"/>
      <c r="T512" s="33"/>
      <c r="U512" s="33"/>
      <c r="V512" s="33"/>
      <c r="W512" s="33"/>
      <c r="X512" s="33"/>
      <c r="Y512" s="33"/>
      <c r="Z512" s="33"/>
      <c r="AA512" s="33"/>
      <c r="AB512" s="33"/>
      <c r="AC512" s="33"/>
      <c r="AD512" s="33"/>
      <c r="AE512" s="33"/>
      <c r="AF512" s="33"/>
      <c r="AG512" s="33"/>
      <c r="AH512" s="33"/>
      <c r="AI512" s="32"/>
    </row>
    <row r="513" spans="7:35" x14ac:dyDescent="0.15">
      <c r="G513" s="103" t="s">
        <v>1271</v>
      </c>
      <c r="H513" s="103" t="s">
        <v>1272</v>
      </c>
      <c r="I513" s="104" t="s">
        <v>1385</v>
      </c>
      <c r="J513" s="105"/>
      <c r="K513" s="105" t="s">
        <v>1452</v>
      </c>
      <c r="R513" s="33"/>
      <c r="S513" s="34"/>
      <c r="T513" s="33"/>
      <c r="U513" s="33"/>
      <c r="V513" s="33"/>
      <c r="W513" s="33"/>
      <c r="X513" s="33"/>
      <c r="Y513" s="33"/>
      <c r="Z513" s="33"/>
      <c r="AA513" s="33"/>
      <c r="AB513" s="33"/>
      <c r="AC513" s="33"/>
      <c r="AD513" s="33"/>
      <c r="AE513" s="33"/>
      <c r="AF513" s="33"/>
      <c r="AG513" s="33"/>
      <c r="AH513" s="33"/>
      <c r="AI513" s="32"/>
    </row>
    <row r="514" spans="7:35" x14ac:dyDescent="0.15">
      <c r="G514" s="103" t="s">
        <v>1045</v>
      </c>
      <c r="H514" s="103" t="s">
        <v>1103</v>
      </c>
      <c r="I514" s="104" t="s">
        <v>1386</v>
      </c>
      <c r="J514" s="105"/>
      <c r="K514" s="105" t="s">
        <v>1452</v>
      </c>
      <c r="R514" s="33"/>
      <c r="S514" s="34"/>
      <c r="T514" s="33"/>
      <c r="U514" s="33"/>
      <c r="V514" s="33"/>
      <c r="W514" s="33"/>
      <c r="X514" s="33"/>
      <c r="Y514" s="33"/>
      <c r="Z514" s="33"/>
      <c r="AA514" s="33"/>
      <c r="AB514" s="33"/>
      <c r="AC514" s="33"/>
      <c r="AD514" s="33"/>
      <c r="AE514" s="33"/>
      <c r="AF514" s="33"/>
      <c r="AG514" s="33"/>
      <c r="AH514" s="33"/>
      <c r="AI514" s="32"/>
    </row>
    <row r="515" spans="7:35" x14ac:dyDescent="0.15">
      <c r="G515" s="103" t="s">
        <v>1019</v>
      </c>
      <c r="H515" s="103" t="s">
        <v>1104</v>
      </c>
      <c r="I515" s="104" t="s">
        <v>1387</v>
      </c>
      <c r="J515" s="105"/>
      <c r="K515" s="105" t="s">
        <v>1452</v>
      </c>
      <c r="R515" s="33"/>
      <c r="S515" s="34"/>
      <c r="T515" s="33"/>
      <c r="U515" s="33"/>
      <c r="V515" s="33"/>
      <c r="W515" s="33"/>
      <c r="X515" s="33"/>
      <c r="Y515" s="33"/>
      <c r="Z515" s="33"/>
      <c r="AA515" s="33"/>
      <c r="AB515" s="33"/>
      <c r="AC515" s="33"/>
      <c r="AD515" s="33"/>
      <c r="AE515" s="33"/>
      <c r="AF515" s="33"/>
      <c r="AG515" s="33"/>
      <c r="AH515" s="33"/>
      <c r="AI515" s="32"/>
    </row>
    <row r="516" spans="7:35" x14ac:dyDescent="0.15">
      <c r="G516" s="103" t="s">
        <v>1053</v>
      </c>
      <c r="H516" s="103" t="s">
        <v>1105</v>
      </c>
      <c r="I516" s="104" t="s">
        <v>1388</v>
      </c>
      <c r="J516" s="105"/>
      <c r="K516" s="105" t="s">
        <v>1452</v>
      </c>
      <c r="R516" s="33"/>
      <c r="S516" s="34"/>
      <c r="T516" s="33"/>
      <c r="U516" s="33"/>
      <c r="V516" s="33"/>
      <c r="W516" s="33"/>
      <c r="X516" s="33"/>
      <c r="Y516" s="33"/>
      <c r="Z516" s="33"/>
      <c r="AA516" s="33"/>
      <c r="AB516" s="33"/>
      <c r="AC516" s="33"/>
      <c r="AD516" s="33"/>
      <c r="AE516" s="33"/>
      <c r="AF516" s="33"/>
      <c r="AG516" s="33"/>
      <c r="AH516" s="33"/>
      <c r="AI516" s="32"/>
    </row>
    <row r="517" spans="7:35" x14ac:dyDescent="0.15">
      <c r="G517" s="103" t="s">
        <v>1054</v>
      </c>
      <c r="H517" s="103" t="s">
        <v>1106</v>
      </c>
      <c r="I517" s="104" t="s">
        <v>1389</v>
      </c>
      <c r="J517" s="105"/>
      <c r="K517" s="105" t="s">
        <v>1452</v>
      </c>
      <c r="R517" s="33"/>
      <c r="S517" s="34"/>
      <c r="T517" s="33"/>
      <c r="U517" s="33"/>
      <c r="V517" s="33"/>
      <c r="W517" s="33"/>
      <c r="X517" s="33"/>
      <c r="Y517" s="33"/>
      <c r="Z517" s="33"/>
      <c r="AA517" s="33"/>
      <c r="AB517" s="33"/>
      <c r="AC517" s="33"/>
      <c r="AD517" s="33"/>
      <c r="AE517" s="33"/>
      <c r="AF517" s="33"/>
      <c r="AG517" s="33"/>
      <c r="AH517" s="33"/>
      <c r="AI517" s="32"/>
    </row>
    <row r="518" spans="7:35" x14ac:dyDescent="0.15">
      <c r="G518" s="103" t="s">
        <v>1273</v>
      </c>
      <c r="H518" s="103" t="s">
        <v>1274</v>
      </c>
      <c r="I518" s="104" t="s">
        <v>1390</v>
      </c>
      <c r="J518" s="105"/>
      <c r="K518" s="105" t="s">
        <v>1452</v>
      </c>
      <c r="R518" s="33"/>
      <c r="S518" s="34"/>
      <c r="T518" s="33"/>
      <c r="U518" s="33"/>
      <c r="V518" s="33"/>
      <c r="W518" s="33"/>
      <c r="X518" s="33"/>
      <c r="Y518" s="33"/>
      <c r="Z518" s="33"/>
      <c r="AA518" s="33"/>
      <c r="AB518" s="33"/>
      <c r="AC518" s="33"/>
      <c r="AD518" s="33"/>
      <c r="AE518" s="33"/>
      <c r="AF518" s="33"/>
      <c r="AG518" s="33"/>
      <c r="AH518" s="33"/>
      <c r="AI518" s="32"/>
    </row>
    <row r="519" spans="7:35" x14ac:dyDescent="0.15">
      <c r="G519" s="103" t="s">
        <v>1056</v>
      </c>
      <c r="H519" s="103" t="s">
        <v>1107</v>
      </c>
      <c r="I519" s="104" t="s">
        <v>1391</v>
      </c>
      <c r="J519" s="105"/>
      <c r="K519" s="105" t="s">
        <v>1452</v>
      </c>
      <c r="R519" s="33"/>
      <c r="S519" s="34"/>
      <c r="T519" s="33"/>
      <c r="U519" s="33"/>
      <c r="V519" s="33"/>
      <c r="W519" s="33"/>
      <c r="X519" s="33"/>
      <c r="Y519" s="33"/>
      <c r="Z519" s="33"/>
      <c r="AA519" s="33"/>
      <c r="AB519" s="33"/>
      <c r="AC519" s="33"/>
      <c r="AD519" s="33"/>
      <c r="AE519" s="33"/>
      <c r="AF519" s="33"/>
      <c r="AG519" s="33"/>
      <c r="AH519" s="33"/>
      <c r="AI519" s="32"/>
    </row>
    <row r="520" spans="7:35" x14ac:dyDescent="0.15">
      <c r="G520" s="103" t="s">
        <v>1392</v>
      </c>
      <c r="H520" s="103" t="s">
        <v>1393</v>
      </c>
      <c r="I520" s="104" t="s">
        <v>1394</v>
      </c>
      <c r="J520" s="105"/>
      <c r="K520" s="105" t="s">
        <v>1452</v>
      </c>
      <c r="R520" s="33"/>
      <c r="S520" s="34"/>
      <c r="T520" s="33"/>
      <c r="U520" s="33"/>
      <c r="V520" s="33"/>
      <c r="W520" s="33"/>
      <c r="X520" s="33"/>
      <c r="Y520" s="33"/>
      <c r="Z520" s="33"/>
      <c r="AA520" s="33"/>
      <c r="AB520" s="33"/>
      <c r="AC520" s="33"/>
      <c r="AD520" s="33"/>
      <c r="AE520" s="33"/>
      <c r="AF520" s="33"/>
      <c r="AG520" s="33"/>
      <c r="AH520" s="33"/>
      <c r="AI520" s="32"/>
    </row>
    <row r="521" spans="7:35" x14ac:dyDescent="0.15">
      <c r="G521" s="103" t="s">
        <v>1275</v>
      </c>
      <c r="H521" s="103" t="s">
        <v>1276</v>
      </c>
      <c r="I521" s="104" t="s">
        <v>1395</v>
      </c>
      <c r="J521" s="105"/>
      <c r="K521" s="105" t="s">
        <v>1452</v>
      </c>
      <c r="R521" s="33"/>
      <c r="S521" s="34"/>
      <c r="T521" s="33"/>
      <c r="U521" s="33"/>
      <c r="V521" s="33"/>
      <c r="W521" s="33"/>
      <c r="X521" s="33"/>
      <c r="Y521" s="33"/>
      <c r="Z521" s="33"/>
      <c r="AA521" s="33"/>
      <c r="AB521" s="33"/>
      <c r="AC521" s="33"/>
      <c r="AD521" s="33"/>
      <c r="AE521" s="33"/>
      <c r="AF521" s="33"/>
      <c r="AG521" s="33"/>
      <c r="AH521" s="33"/>
      <c r="AI521" s="32"/>
    </row>
    <row r="522" spans="7:35" x14ac:dyDescent="0.15">
      <c r="G522" s="103" t="s">
        <v>1396</v>
      </c>
      <c r="H522" s="103" t="s">
        <v>1397</v>
      </c>
      <c r="I522" s="104" t="s">
        <v>1398</v>
      </c>
      <c r="J522" s="105"/>
      <c r="K522" s="105" t="s">
        <v>1452</v>
      </c>
      <c r="R522" s="33"/>
      <c r="S522" s="34"/>
      <c r="T522" s="33"/>
      <c r="U522" s="33"/>
      <c r="V522" s="33"/>
      <c r="W522" s="33"/>
      <c r="X522" s="33"/>
      <c r="Y522" s="33"/>
      <c r="Z522" s="33"/>
      <c r="AA522" s="33"/>
      <c r="AB522" s="33"/>
      <c r="AC522" s="33"/>
      <c r="AD522" s="33"/>
      <c r="AE522" s="33"/>
      <c r="AF522" s="33"/>
      <c r="AG522" s="33"/>
      <c r="AH522" s="33"/>
      <c r="AI522" s="32"/>
    </row>
    <row r="523" spans="7:35" x14ac:dyDescent="0.15">
      <c r="G523" s="103" t="s">
        <v>1020</v>
      </c>
      <c r="H523" s="103" t="s">
        <v>1108</v>
      </c>
      <c r="I523" s="104" t="s">
        <v>1399</v>
      </c>
      <c r="J523" s="105"/>
      <c r="K523" s="105" t="s">
        <v>1452</v>
      </c>
      <c r="R523" s="33"/>
      <c r="S523" s="34"/>
      <c r="T523" s="33"/>
      <c r="U523" s="33"/>
      <c r="V523" s="33"/>
      <c r="W523" s="33"/>
      <c r="X523" s="33"/>
      <c r="Y523" s="33"/>
      <c r="Z523" s="33"/>
      <c r="AA523" s="33"/>
      <c r="AB523" s="33"/>
      <c r="AC523" s="33"/>
      <c r="AD523" s="33"/>
      <c r="AE523" s="33"/>
      <c r="AF523" s="33"/>
      <c r="AG523" s="33"/>
      <c r="AH523" s="33"/>
      <c r="AI523" s="32"/>
    </row>
    <row r="524" spans="7:35" x14ac:dyDescent="0.15">
      <c r="G524" s="103" t="s">
        <v>1400</v>
      </c>
      <c r="H524" s="103" t="s">
        <v>1109</v>
      </c>
      <c r="I524" s="104" t="s">
        <v>1401</v>
      </c>
      <c r="J524" s="105"/>
      <c r="K524" s="105" t="s">
        <v>1452</v>
      </c>
      <c r="R524" s="33"/>
      <c r="S524" s="34"/>
      <c r="T524" s="33"/>
      <c r="U524" s="33"/>
      <c r="V524" s="33"/>
      <c r="W524" s="33"/>
      <c r="X524" s="33"/>
      <c r="Y524" s="33"/>
      <c r="Z524" s="33"/>
      <c r="AA524" s="33"/>
      <c r="AB524" s="33"/>
      <c r="AC524" s="33"/>
      <c r="AD524" s="33"/>
      <c r="AE524" s="33"/>
      <c r="AF524" s="33"/>
      <c r="AG524" s="33"/>
      <c r="AH524" s="33"/>
      <c r="AI524" s="32"/>
    </row>
    <row r="525" spans="7:35" x14ac:dyDescent="0.15">
      <c r="G525" s="103" t="s">
        <v>1013</v>
      </c>
      <c r="H525" s="103" t="s">
        <v>1110</v>
      </c>
      <c r="I525" s="104" t="s">
        <v>1402</v>
      </c>
      <c r="J525" s="105"/>
      <c r="K525" s="105" t="s">
        <v>1452</v>
      </c>
      <c r="R525" s="33"/>
      <c r="S525" s="34"/>
      <c r="T525" s="33"/>
      <c r="U525" s="33"/>
      <c r="V525" s="33"/>
      <c r="W525" s="33"/>
      <c r="X525" s="33"/>
      <c r="Y525" s="33"/>
      <c r="Z525" s="33"/>
      <c r="AA525" s="33"/>
      <c r="AB525" s="33"/>
      <c r="AC525" s="33"/>
      <c r="AD525" s="33"/>
      <c r="AE525" s="33"/>
      <c r="AF525" s="33"/>
      <c r="AG525" s="33"/>
      <c r="AH525" s="33"/>
      <c r="AI525" s="32"/>
    </row>
    <row r="526" spans="7:35" x14ac:dyDescent="0.15">
      <c r="G526" s="103" t="s">
        <v>1403</v>
      </c>
      <c r="H526" s="103" t="s">
        <v>1404</v>
      </c>
      <c r="I526" s="104" t="s">
        <v>1405</v>
      </c>
      <c r="J526" s="105"/>
      <c r="K526" s="105" t="s">
        <v>1452</v>
      </c>
      <c r="R526" s="33"/>
      <c r="S526" s="34"/>
      <c r="T526" s="33"/>
      <c r="U526" s="33"/>
      <c r="V526" s="33"/>
      <c r="W526" s="33"/>
      <c r="X526" s="33"/>
      <c r="Y526" s="33"/>
      <c r="Z526" s="33"/>
      <c r="AA526" s="33"/>
      <c r="AB526" s="33"/>
      <c r="AC526" s="33"/>
      <c r="AD526" s="33"/>
      <c r="AE526" s="33"/>
      <c r="AF526" s="33"/>
      <c r="AG526" s="33"/>
      <c r="AH526" s="33"/>
      <c r="AI526" s="32"/>
    </row>
    <row r="527" spans="7:35" x14ac:dyDescent="0.15">
      <c r="G527" s="103" t="s">
        <v>1017</v>
      </c>
      <c r="H527" s="103" t="s">
        <v>1111</v>
      </c>
      <c r="I527" s="104" t="s">
        <v>1406</v>
      </c>
      <c r="J527" s="105"/>
      <c r="K527" s="105" t="s">
        <v>1452</v>
      </c>
      <c r="R527" s="33"/>
      <c r="S527" s="34"/>
      <c r="T527" s="33"/>
      <c r="U527" s="33"/>
      <c r="V527" s="33"/>
      <c r="W527" s="33"/>
      <c r="X527" s="33"/>
      <c r="Y527" s="33"/>
      <c r="Z527" s="33"/>
      <c r="AA527" s="33"/>
      <c r="AB527" s="33"/>
      <c r="AC527" s="33"/>
      <c r="AD527" s="33"/>
      <c r="AE527" s="33"/>
      <c r="AF527" s="33"/>
      <c r="AG527" s="33"/>
      <c r="AH527" s="33"/>
      <c r="AI527" s="32"/>
    </row>
    <row r="528" spans="7:35" x14ac:dyDescent="0.15">
      <c r="G528" s="103" t="s">
        <v>1407</v>
      </c>
      <c r="H528" s="103" t="s">
        <v>1408</v>
      </c>
      <c r="I528" s="104" t="s">
        <v>1409</v>
      </c>
      <c r="J528" s="105"/>
      <c r="K528" s="105" t="s">
        <v>1452</v>
      </c>
      <c r="R528" s="33"/>
      <c r="S528" s="34"/>
      <c r="T528" s="33"/>
      <c r="U528" s="33"/>
      <c r="V528" s="33"/>
      <c r="W528" s="33"/>
      <c r="X528" s="33"/>
      <c r="Y528" s="33"/>
      <c r="Z528" s="33"/>
      <c r="AA528" s="33"/>
      <c r="AB528" s="33"/>
      <c r="AC528" s="33"/>
      <c r="AD528" s="33"/>
      <c r="AE528" s="33"/>
      <c r="AF528" s="33"/>
      <c r="AG528" s="33"/>
      <c r="AH528" s="33"/>
      <c r="AI528" s="32"/>
    </row>
    <row r="529" spans="7:35" x14ac:dyDescent="0.15">
      <c r="G529" s="103" t="s">
        <v>1046</v>
      </c>
      <c r="H529" s="103" t="s">
        <v>1112</v>
      </c>
      <c r="I529" s="104" t="s">
        <v>1410</v>
      </c>
      <c r="J529" s="105"/>
      <c r="K529" s="105" t="s">
        <v>1452</v>
      </c>
      <c r="R529" s="33"/>
      <c r="S529" s="34"/>
      <c r="T529" s="33"/>
      <c r="U529" s="33"/>
      <c r="V529" s="33"/>
      <c r="W529" s="33"/>
      <c r="X529" s="33"/>
      <c r="Y529" s="33"/>
      <c r="Z529" s="33"/>
      <c r="AA529" s="33"/>
      <c r="AB529" s="33"/>
      <c r="AC529" s="33"/>
      <c r="AD529" s="33"/>
      <c r="AE529" s="33"/>
      <c r="AF529" s="33"/>
      <c r="AG529" s="33"/>
      <c r="AH529" s="33"/>
      <c r="AI529" s="32"/>
    </row>
    <row r="530" spans="7:35" x14ac:dyDescent="0.15">
      <c r="G530" s="103" t="s">
        <v>1051</v>
      </c>
      <c r="H530" s="103" t="s">
        <v>1113</v>
      </c>
      <c r="I530" s="104" t="s">
        <v>1411</v>
      </c>
      <c r="J530" s="105"/>
      <c r="K530" s="105" t="s">
        <v>1452</v>
      </c>
      <c r="R530" s="33"/>
      <c r="S530" s="34"/>
      <c r="T530" s="33"/>
      <c r="U530" s="33"/>
      <c r="V530" s="33"/>
      <c r="W530" s="33"/>
      <c r="X530" s="33"/>
      <c r="Y530" s="33"/>
      <c r="Z530" s="33"/>
      <c r="AA530" s="33"/>
      <c r="AB530" s="33"/>
      <c r="AC530" s="33"/>
      <c r="AD530" s="33"/>
      <c r="AE530" s="33"/>
      <c r="AF530" s="33"/>
      <c r="AG530" s="33"/>
      <c r="AH530" s="33"/>
      <c r="AI530" s="32"/>
    </row>
    <row r="531" spans="7:35" x14ac:dyDescent="0.15">
      <c r="G531" s="103" t="s">
        <v>1018</v>
      </c>
      <c r="H531" s="103" t="s">
        <v>1114</v>
      </c>
      <c r="I531" s="104" t="s">
        <v>1412</v>
      </c>
      <c r="J531" s="105"/>
      <c r="K531" s="105" t="s">
        <v>1452</v>
      </c>
      <c r="R531" s="33"/>
      <c r="S531" s="34"/>
      <c r="T531" s="33"/>
      <c r="U531" s="33"/>
      <c r="V531" s="33"/>
      <c r="W531" s="33"/>
      <c r="X531" s="33"/>
      <c r="Y531" s="33"/>
      <c r="Z531" s="33"/>
      <c r="AA531" s="33"/>
      <c r="AB531" s="33"/>
      <c r="AC531" s="33"/>
      <c r="AD531" s="33"/>
      <c r="AE531" s="33"/>
      <c r="AF531" s="33"/>
      <c r="AG531" s="33"/>
      <c r="AH531" s="33"/>
      <c r="AI531" s="32"/>
    </row>
    <row r="532" spans="7:35" x14ac:dyDescent="0.15">
      <c r="G532" s="103" t="s">
        <v>94</v>
      </c>
      <c r="H532" s="103" t="s">
        <v>95</v>
      </c>
      <c r="I532" s="104" t="s">
        <v>1413</v>
      </c>
      <c r="J532" s="105"/>
      <c r="K532" s="105" t="s">
        <v>1452</v>
      </c>
      <c r="R532" s="33"/>
      <c r="S532" s="34"/>
      <c r="T532" s="33"/>
      <c r="U532" s="33"/>
      <c r="V532" s="33"/>
      <c r="W532" s="33"/>
      <c r="X532" s="33"/>
      <c r="Y532" s="33"/>
      <c r="Z532" s="33"/>
      <c r="AA532" s="33"/>
      <c r="AB532" s="33"/>
      <c r="AC532" s="33"/>
      <c r="AD532" s="33"/>
      <c r="AE532" s="33"/>
      <c r="AF532" s="33"/>
      <c r="AG532" s="33"/>
      <c r="AH532" s="33"/>
      <c r="AI532" s="32"/>
    </row>
    <row r="533" spans="7:35" x14ac:dyDescent="0.15">
      <c r="G533" s="103" t="s">
        <v>1277</v>
      </c>
      <c r="H533" s="103" t="s">
        <v>1278</v>
      </c>
      <c r="I533" s="104" t="s">
        <v>1414</v>
      </c>
      <c r="J533" s="105"/>
      <c r="K533" s="105" t="s">
        <v>1452</v>
      </c>
      <c r="R533" s="33"/>
      <c r="S533" s="34"/>
      <c r="T533" s="33"/>
      <c r="U533" s="33"/>
      <c r="V533" s="33"/>
      <c r="W533" s="33"/>
      <c r="X533" s="33"/>
      <c r="Y533" s="33"/>
      <c r="Z533" s="33"/>
      <c r="AA533" s="33"/>
      <c r="AB533" s="33"/>
      <c r="AC533" s="33"/>
      <c r="AD533" s="33"/>
      <c r="AE533" s="33"/>
      <c r="AF533" s="33"/>
      <c r="AG533" s="33"/>
      <c r="AH533" s="33"/>
      <c r="AI533" s="32"/>
    </row>
    <row r="534" spans="7:35" x14ac:dyDescent="0.15">
      <c r="G534" s="103" t="s">
        <v>1006</v>
      </c>
      <c r="H534" s="103" t="s">
        <v>464</v>
      </c>
      <c r="I534" s="104" t="s">
        <v>1415</v>
      </c>
      <c r="J534" s="105"/>
      <c r="K534" s="105" t="s">
        <v>1452</v>
      </c>
      <c r="R534" s="33"/>
      <c r="S534" s="34"/>
      <c r="T534" s="33"/>
      <c r="U534" s="33"/>
      <c r="V534" s="33"/>
      <c r="W534" s="33"/>
      <c r="X534" s="33"/>
      <c r="Y534" s="33"/>
      <c r="Z534" s="33"/>
      <c r="AA534" s="33"/>
      <c r="AB534" s="33"/>
      <c r="AC534" s="33"/>
      <c r="AD534" s="33"/>
      <c r="AE534" s="33"/>
      <c r="AF534" s="33"/>
      <c r="AG534" s="33"/>
      <c r="AH534" s="33"/>
      <c r="AI534" s="32"/>
    </row>
    <row r="535" spans="7:35" x14ac:dyDescent="0.15">
      <c r="G535" s="103" t="s">
        <v>1004</v>
      </c>
      <c r="H535" s="103" t="s">
        <v>93</v>
      </c>
      <c r="I535" s="104" t="s">
        <v>1416</v>
      </c>
      <c r="J535" s="105"/>
      <c r="K535" s="105" t="s">
        <v>1452</v>
      </c>
      <c r="R535" s="33"/>
      <c r="S535" s="34"/>
      <c r="T535" s="33"/>
      <c r="U535" s="33"/>
      <c r="V535" s="33"/>
      <c r="W535" s="33"/>
      <c r="X535" s="33"/>
      <c r="Y535" s="33"/>
      <c r="Z535" s="33"/>
      <c r="AA535" s="33"/>
      <c r="AB535" s="33"/>
      <c r="AC535" s="33"/>
      <c r="AD535" s="33"/>
      <c r="AE535" s="33"/>
      <c r="AF535" s="33"/>
      <c r="AG535" s="33"/>
      <c r="AH535" s="33"/>
      <c r="AI535" s="32"/>
    </row>
    <row r="536" spans="7:35" x14ac:dyDescent="0.15">
      <c r="G536" s="103" t="s">
        <v>1005</v>
      </c>
      <c r="H536" s="103" t="s">
        <v>1115</v>
      </c>
      <c r="I536" s="104" t="s">
        <v>1417</v>
      </c>
      <c r="J536" s="105"/>
      <c r="K536" s="105" t="s">
        <v>1452</v>
      </c>
    </row>
  </sheetData>
  <sheetProtection password="D078" sheet="1" objects="1" scenarios="1"/>
  <mergeCells count="190">
    <mergeCell ref="H160:L160"/>
    <mergeCell ref="I125:M126"/>
    <mergeCell ref="G125:H126"/>
    <mergeCell ref="A154:N154"/>
    <mergeCell ref="C158:D158"/>
    <mergeCell ref="G130:H130"/>
    <mergeCell ref="G131:H131"/>
    <mergeCell ref="G132:H132"/>
    <mergeCell ref="G151:H151"/>
    <mergeCell ref="G145:H145"/>
    <mergeCell ref="G146:H146"/>
    <mergeCell ref="G147:H147"/>
    <mergeCell ref="G148:H148"/>
    <mergeCell ref="G149:H149"/>
    <mergeCell ref="G150:H150"/>
    <mergeCell ref="G139:H139"/>
    <mergeCell ref="G140:H140"/>
    <mergeCell ref="G141:H141"/>
    <mergeCell ref="G142:H142"/>
    <mergeCell ref="G143:H143"/>
    <mergeCell ref="G144:H144"/>
    <mergeCell ref="E159:M159"/>
    <mergeCell ref="A123:B123"/>
    <mergeCell ref="C123:G123"/>
    <mergeCell ref="H123:I123"/>
    <mergeCell ref="J123:N123"/>
    <mergeCell ref="N125:N126"/>
    <mergeCell ref="H152:M152"/>
    <mergeCell ref="F125:F126"/>
    <mergeCell ref="G127:H127"/>
    <mergeCell ref="G128:H128"/>
    <mergeCell ref="G129:H129"/>
    <mergeCell ref="A124:B124"/>
    <mergeCell ref="C124:G124"/>
    <mergeCell ref="H124:I124"/>
    <mergeCell ref="J124:N124"/>
    <mergeCell ref="A125:A126"/>
    <mergeCell ref="B125:B126"/>
    <mergeCell ref="C125:D125"/>
    <mergeCell ref="E125:E126"/>
    <mergeCell ref="G133:H133"/>
    <mergeCell ref="G134:H134"/>
    <mergeCell ref="G135:H135"/>
    <mergeCell ref="G136:H136"/>
    <mergeCell ref="G137:H137"/>
    <mergeCell ref="G138:H138"/>
    <mergeCell ref="C118:D118"/>
    <mergeCell ref="H112:M112"/>
    <mergeCell ref="G105:H105"/>
    <mergeCell ref="G106:H106"/>
    <mergeCell ref="G107:H107"/>
    <mergeCell ref="G99:H99"/>
    <mergeCell ref="B85:B86"/>
    <mergeCell ref="C85:D85"/>
    <mergeCell ref="E85:E86"/>
    <mergeCell ref="I85:M86"/>
    <mergeCell ref="G103:H103"/>
    <mergeCell ref="F85:F86"/>
    <mergeCell ref="G111:H111"/>
    <mergeCell ref="G100:H100"/>
    <mergeCell ref="G101:H101"/>
    <mergeCell ref="G102:H102"/>
    <mergeCell ref="G104:H104"/>
    <mergeCell ref="G93:H93"/>
    <mergeCell ref="G94:H94"/>
    <mergeCell ref="G95:H95"/>
    <mergeCell ref="G96:H96"/>
    <mergeCell ref="G97:H97"/>
    <mergeCell ref="G98:H98"/>
    <mergeCell ref="G110:H110"/>
    <mergeCell ref="G91:H91"/>
    <mergeCell ref="G92:H92"/>
    <mergeCell ref="H80:L80"/>
    <mergeCell ref="J83:N83"/>
    <mergeCell ref="A84:B84"/>
    <mergeCell ref="G71:H71"/>
    <mergeCell ref="G48:H48"/>
    <mergeCell ref="G49:H49"/>
    <mergeCell ref="G50:H50"/>
    <mergeCell ref="G51:H51"/>
    <mergeCell ref="G52:H52"/>
    <mergeCell ref="G53:H53"/>
    <mergeCell ref="G54:H54"/>
    <mergeCell ref="G55:H55"/>
    <mergeCell ref="G56:H56"/>
    <mergeCell ref="E5:E6"/>
    <mergeCell ref="B45:B46"/>
    <mergeCell ref="C45:D45"/>
    <mergeCell ref="E45:E46"/>
    <mergeCell ref="F45:F46"/>
    <mergeCell ref="A85:A86"/>
    <mergeCell ref="G85:H86"/>
    <mergeCell ref="G108:H108"/>
    <mergeCell ref="G109:H109"/>
    <mergeCell ref="G24:H24"/>
    <mergeCell ref="G25:H25"/>
    <mergeCell ref="E39:M39"/>
    <mergeCell ref="A3:B3"/>
    <mergeCell ref="H3:I3"/>
    <mergeCell ref="H4:I4"/>
    <mergeCell ref="A4:B4"/>
    <mergeCell ref="C3:G3"/>
    <mergeCell ref="H43:I43"/>
    <mergeCell ref="C4:G4"/>
    <mergeCell ref="B5:B6"/>
    <mergeCell ref="A43:B43"/>
    <mergeCell ref="G30:H30"/>
    <mergeCell ref="G5:H6"/>
    <mergeCell ref="C43:G43"/>
    <mergeCell ref="C5:D5"/>
    <mergeCell ref="I5:M6"/>
    <mergeCell ref="G31:H31"/>
    <mergeCell ref="G26:H26"/>
    <mergeCell ref="A5:A6"/>
    <mergeCell ref="A34:N34"/>
    <mergeCell ref="H40:L40"/>
    <mergeCell ref="C38:D38"/>
    <mergeCell ref="F5:F6"/>
    <mergeCell ref="G68:H68"/>
    <mergeCell ref="H83:I83"/>
    <mergeCell ref="C84:G84"/>
    <mergeCell ref="H84:I84"/>
    <mergeCell ref="A74:N74"/>
    <mergeCell ref="E79:M79"/>
    <mergeCell ref="A83:B83"/>
    <mergeCell ref="Y3:Z3"/>
    <mergeCell ref="J4:N4"/>
    <mergeCell ref="J3:N3"/>
    <mergeCell ref="H32:M32"/>
    <mergeCell ref="Y4:Z4"/>
    <mergeCell ref="G27:H27"/>
    <mergeCell ref="G28:H28"/>
    <mergeCell ref="G29:H29"/>
    <mergeCell ref="G45:H46"/>
    <mergeCell ref="J44:N44"/>
    <mergeCell ref="J43:N43"/>
    <mergeCell ref="N5:N6"/>
    <mergeCell ref="G22:H22"/>
    <mergeCell ref="G23:H23"/>
    <mergeCell ref="N45:N46"/>
    <mergeCell ref="C44:G44"/>
    <mergeCell ref="H44:I44"/>
    <mergeCell ref="G59:H59"/>
    <mergeCell ref="G70:H70"/>
    <mergeCell ref="A44:B44"/>
    <mergeCell ref="C78:D78"/>
    <mergeCell ref="H72:M72"/>
    <mergeCell ref="A45:A46"/>
    <mergeCell ref="E119:M119"/>
    <mergeCell ref="N85:N86"/>
    <mergeCell ref="J84:N84"/>
    <mergeCell ref="G69:H69"/>
    <mergeCell ref="C83:G83"/>
    <mergeCell ref="I45:M46"/>
    <mergeCell ref="G87:H87"/>
    <mergeCell ref="G88:H88"/>
    <mergeCell ref="G89:H89"/>
    <mergeCell ref="G90:H90"/>
    <mergeCell ref="G60:H60"/>
    <mergeCell ref="G61:H61"/>
    <mergeCell ref="G62:H62"/>
    <mergeCell ref="G63:H63"/>
    <mergeCell ref="G64:H64"/>
    <mergeCell ref="G65:H65"/>
    <mergeCell ref="G66:H66"/>
    <mergeCell ref="G67:H67"/>
    <mergeCell ref="A1:N1"/>
    <mergeCell ref="A41:N41"/>
    <mergeCell ref="A81:N81"/>
    <mergeCell ref="A121:N121"/>
    <mergeCell ref="G7:H7"/>
    <mergeCell ref="G8:H8"/>
    <mergeCell ref="G9:H9"/>
    <mergeCell ref="G10:H10"/>
    <mergeCell ref="G11:H11"/>
    <mergeCell ref="G13:H13"/>
    <mergeCell ref="G12:H12"/>
    <mergeCell ref="G14:H14"/>
    <mergeCell ref="G15:H15"/>
    <mergeCell ref="G16:H16"/>
    <mergeCell ref="G17:H17"/>
    <mergeCell ref="G18:H18"/>
    <mergeCell ref="G47:H47"/>
    <mergeCell ref="A114:N114"/>
    <mergeCell ref="H120:L120"/>
    <mergeCell ref="G19:H19"/>
    <mergeCell ref="G20:H20"/>
    <mergeCell ref="G21:H21"/>
    <mergeCell ref="G57:H57"/>
    <mergeCell ref="G58:H58"/>
  </mergeCells>
  <phoneticPr fontId="1"/>
  <dataValidations xWindow="695" yWindow="789" count="13">
    <dataValidation imeMode="off" allowBlank="1" showInputMessage="1" showErrorMessage="1" sqref="B87:B111 B127:B151 B47:B71 B7:B31"/>
    <dataValidation imeMode="disabled" allowBlank="1" showInputMessage="1" showErrorMessage="1" sqref="J3:N4 J83:N84 I7:I31 I47:I71 J43:N44 C84:G84 I127:I151 I87:I111 C4:G4 C44:G44 J123:N124 C124:G124"/>
    <dataValidation type="textLength" imeMode="disabled" operator="equal" allowBlank="1" showInputMessage="1" showErrorMessage="1" error="半角で２桁の数字を入力してください" prompt="半角で２桁の数字を入力してください" sqref="K87:K111 K127:K151 K7:K31 K47:K71">
      <formula1>2</formula1>
    </dataValidation>
    <dataValidation type="list" allowBlank="1" showInputMessage="1" showErrorMessage="1" prompt="「分」または「ｍ」を選択してください" sqref="J7:J31 J127:J151 J87:J111 J47:J71">
      <formula1>"分,m"</formula1>
    </dataValidation>
    <dataValidation type="list" allowBlank="1" showInputMessage="1" showErrorMessage="1" prompt="「秒」を選択してください" sqref="L7:L31 L127:L151 L87:L111 L47:L71">
      <formula1>"秒"</formula1>
    </dataValidation>
    <dataValidation imeMode="halfKatakana" allowBlank="1" showInputMessage="1" showErrorMessage="1" prompt="氏名のﾌﾘｶﾞﾅ(半角ｶﾀｶﾅ)を入力してください。_x000a_姓と名の間に半角スペースを入れてください｡" sqref="D7:D31 D127:D151 D87:D111 D47:D71"/>
    <dataValidation imeMode="hiragana" allowBlank="1" showInputMessage="1" showErrorMessage="1" prompt="姓と名の間に全角スペースを入れてください" sqref="C7:C31 C127:C151 C87:C111 C47:C71"/>
    <dataValidation imeMode="on" allowBlank="1" showInputMessage="1" showErrorMessage="1" sqref="C43:G43 C3:G3 C83:G83 C123:G123"/>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127:M151 M87:M111 M7:M31 M47:M71">
      <formula1>2</formula1>
    </dataValidation>
    <dataValidation type="list" allowBlank="1" showInputMessage="1" showErrorMessage="1" sqref="AG7:AG31 AG47:AG71 AG87:AG111 AG127:AG151">
      <formula1>prefec1</formula1>
    </dataValidation>
    <dataValidation type="list" imeMode="disabled" allowBlank="1" showInputMessage="1" showErrorMessage="1" prompt="学年を選択してください" sqref="E127:E151 E87:E111 E7:E31 E47:E71">
      <formula1>gakunen1</formula1>
    </dataValidation>
    <dataValidation type="list" allowBlank="1" showInputMessage="1" showErrorMessage="1" prompt="性別を選択してください" sqref="F127:F151 F87:F111 F7:F31 F47:F71">
      <formula1>gender1</formula1>
    </dataValidation>
    <dataValidation type="list" allowBlank="1" showInputMessage="1" showErrorMessage="1" prompt="リストから種目を選んでください。リストは左の「性別」欄に「男」か「女」を入力すると表示されます。" sqref="G127:H151 G87:H111 G7:H31 G47:H71">
      <formula1>INDIRECT(F7)</formula1>
    </dataValidation>
  </dataValidations>
  <pageMargins left="0.59055118110236227" right="0.59055118110236227" top="0.59055118110236227" bottom="0.59055118110236227" header="0.31496062992125984" footer="0.31496062992125984"/>
  <pageSetup paperSize="9" scale="93" orientation="portrait" r:id="rId1"/>
  <rowBreaks count="3" manualBreakCount="3">
    <brk id="40" max="13" man="1"/>
    <brk id="80" max="13" man="1"/>
    <brk id="120"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F412"/>
  <sheetViews>
    <sheetView view="pageBreakPreview" zoomScaleNormal="80" zoomScaleSheetLayoutView="100" workbookViewId="0">
      <selection activeCell="B7" sqref="B7:C12"/>
    </sheetView>
  </sheetViews>
  <sheetFormatPr defaultColWidth="3.625" defaultRowHeight="13.5" x14ac:dyDescent="0.15"/>
  <cols>
    <col min="1" max="1" width="4.625" style="26" bestFit="1" customWidth="1"/>
    <col min="2" max="2" width="7.625" style="26" customWidth="1"/>
    <col min="3" max="3" width="17.25" style="26" customWidth="1"/>
    <col min="4" max="4" width="6" style="26" customWidth="1"/>
    <col min="5" max="5" width="3.125" style="26" customWidth="1"/>
    <col min="6" max="6" width="2.5" style="26" customWidth="1"/>
    <col min="7" max="7" width="3.125" style="26" customWidth="1"/>
    <col min="8" max="8" width="2.5" style="26" customWidth="1"/>
    <col min="9" max="9" width="3.125" style="26" customWidth="1"/>
    <col min="10" max="10" width="7.5" style="26" customWidth="1"/>
    <col min="11" max="11" width="13.75" style="26" customWidth="1"/>
    <col min="12" max="12" width="12.25" style="26" customWidth="1"/>
    <col min="13" max="13" width="4.5" style="26" customWidth="1"/>
    <col min="14" max="14" width="6.875" style="26" customWidth="1"/>
    <col min="15" max="17" width="3.625" style="32"/>
    <col min="18" max="18" width="10.5" style="10" bestFit="1" customWidth="1"/>
    <col min="19" max="19" width="29" style="11" customWidth="1"/>
    <col min="20" max="22" width="9.5" style="10" bestFit="1" customWidth="1"/>
    <col min="23" max="23" width="8.5" style="10" bestFit="1" customWidth="1"/>
    <col min="24" max="24" width="15" style="10" bestFit="1" customWidth="1"/>
    <col min="25" max="25" width="7" style="10" customWidth="1"/>
    <col min="26" max="26" width="19.375" style="10" bestFit="1" customWidth="1"/>
    <col min="27" max="27" width="12.25" style="10" customWidth="1"/>
    <col min="28" max="28" width="5.5" style="10" bestFit="1" customWidth="1"/>
    <col min="29" max="29" width="7.5" style="10" bestFit="1" customWidth="1"/>
    <col min="30" max="30" width="5.25" style="22" customWidth="1"/>
    <col min="31" max="31" width="6.75" style="10" customWidth="1"/>
    <col min="32" max="32" width="9.875" style="10" customWidth="1"/>
    <col min="33" max="33" width="7.5" style="27" bestFit="1" customWidth="1"/>
    <col min="34" max="34" width="6.25" style="27" customWidth="1"/>
    <col min="35" max="35" width="14.375" style="29" customWidth="1"/>
    <col min="36" max="37" width="6.25" style="29" customWidth="1"/>
    <col min="38" max="16384" width="3.625" style="26"/>
  </cols>
  <sheetData>
    <row r="1" spans="1:110" ht="32.25" customHeight="1" x14ac:dyDescent="0.15">
      <c r="A1" s="223" t="s">
        <v>1422</v>
      </c>
      <c r="B1" s="223"/>
      <c r="C1" s="223"/>
      <c r="D1" s="223"/>
      <c r="E1" s="223"/>
      <c r="F1" s="223"/>
      <c r="G1" s="223"/>
      <c r="H1" s="223"/>
      <c r="I1" s="223"/>
      <c r="J1" s="223"/>
      <c r="K1" s="223"/>
      <c r="L1" s="223"/>
      <c r="M1" s="223"/>
      <c r="N1" s="223"/>
    </row>
    <row r="2" spans="1:110" ht="7.5" customHeight="1" x14ac:dyDescent="0.15">
      <c r="A2" s="30"/>
      <c r="B2" s="30"/>
      <c r="C2" s="30"/>
      <c r="D2" s="30"/>
      <c r="E2" s="30"/>
      <c r="F2" s="30"/>
      <c r="G2" s="30"/>
      <c r="H2" s="30"/>
      <c r="I2" s="30"/>
      <c r="J2" s="30"/>
      <c r="K2" s="30"/>
      <c r="L2" s="30"/>
      <c r="M2" s="30"/>
      <c r="N2" s="30"/>
    </row>
    <row r="3" spans="1:110" s="29" customFormat="1" ht="22.5" customHeight="1" x14ac:dyDescent="0.15">
      <c r="A3" s="191" t="s">
        <v>0</v>
      </c>
      <c r="B3" s="186"/>
      <c r="C3" s="207">
        <f>基礎データ!$C$2</f>
        <v>0</v>
      </c>
      <c r="D3" s="208"/>
      <c r="E3" s="208"/>
      <c r="F3" s="208"/>
      <c r="G3" s="208"/>
      <c r="H3" s="208"/>
      <c r="I3" s="208"/>
      <c r="J3" s="209"/>
      <c r="K3" s="58" t="s">
        <v>1173</v>
      </c>
      <c r="L3" s="220">
        <f>基礎データ!$C$6</f>
        <v>0</v>
      </c>
      <c r="M3" s="221"/>
      <c r="N3" s="222"/>
      <c r="O3" s="32"/>
      <c r="P3" s="32" t="s">
        <v>1453</v>
      </c>
      <c r="Q3" s="32">
        <f>COUNTIF(P7:P30,P3)</f>
        <v>0</v>
      </c>
      <c r="R3" s="10"/>
      <c r="S3" s="11"/>
      <c r="T3" s="10"/>
      <c r="U3" s="10"/>
      <c r="V3" s="10"/>
      <c r="W3" s="10"/>
      <c r="X3" s="10"/>
      <c r="Y3" s="192"/>
      <c r="Z3" s="192"/>
      <c r="AA3" s="101" t="s">
        <v>494</v>
      </c>
      <c r="AB3" s="101" t="s">
        <v>501</v>
      </c>
      <c r="AC3" s="101" t="s">
        <v>24</v>
      </c>
      <c r="AD3" s="39"/>
      <c r="AE3" s="10"/>
      <c r="AF3" s="10"/>
      <c r="AG3" s="27"/>
      <c r="AH3" s="27"/>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row>
    <row r="4" spans="1:110" s="29" customFormat="1" ht="22.5" customHeight="1" x14ac:dyDescent="0.15">
      <c r="A4" s="170" t="s">
        <v>13</v>
      </c>
      <c r="B4" s="190"/>
      <c r="C4" s="210">
        <f>基礎データ!$C$8</f>
        <v>0</v>
      </c>
      <c r="D4" s="211"/>
      <c r="E4" s="211"/>
      <c r="F4" s="211"/>
      <c r="G4" s="211"/>
      <c r="H4" s="211"/>
      <c r="I4" s="211"/>
      <c r="J4" s="212"/>
      <c r="K4" s="59" t="s">
        <v>1174</v>
      </c>
      <c r="L4" s="224">
        <f>基礎データ!$C$7</f>
        <v>0</v>
      </c>
      <c r="M4" s="225"/>
      <c r="N4" s="226"/>
      <c r="O4" s="32"/>
      <c r="P4" s="32" t="s">
        <v>1454</v>
      </c>
      <c r="Q4" s="32">
        <f>COUNTIF(P7:P30,P4)</f>
        <v>0</v>
      </c>
      <c r="R4" s="10"/>
      <c r="S4" s="11"/>
      <c r="T4" s="10"/>
      <c r="U4" s="10"/>
      <c r="V4" s="10"/>
      <c r="W4" s="10"/>
      <c r="X4" s="10"/>
      <c r="Y4" s="199"/>
      <c r="Z4" s="199"/>
      <c r="AA4" s="102">
        <f>基礎データ!$C$3</f>
        <v>0</v>
      </c>
      <c r="AB4" s="102" t="e">
        <f>VLOOKUP($AA$4,$K$143:$O$412,5,FALSE)</f>
        <v>#N/A</v>
      </c>
      <c r="AC4" s="102" t="e">
        <f>VLOOKUP($AA$4,$K$143:$O$412,3,FALSE)</f>
        <v>#N/A</v>
      </c>
      <c r="AD4" s="39"/>
      <c r="AE4" s="10"/>
      <c r="AF4" s="10"/>
      <c r="AG4" s="27"/>
      <c r="AH4" s="27"/>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row>
    <row r="5" spans="1:110" s="29" customFormat="1" ht="17.25" customHeight="1" x14ac:dyDescent="0.15">
      <c r="A5" s="174"/>
      <c r="B5" s="200" t="s">
        <v>1163</v>
      </c>
      <c r="C5" s="201"/>
      <c r="D5" s="184" t="s">
        <v>1164</v>
      </c>
      <c r="E5" s="200" t="s">
        <v>9</v>
      </c>
      <c r="F5" s="233"/>
      <c r="G5" s="233"/>
      <c r="H5" s="233"/>
      <c r="I5" s="201"/>
      <c r="J5" s="241" t="s">
        <v>1170</v>
      </c>
      <c r="K5" s="242"/>
      <c r="L5" s="242"/>
      <c r="M5" s="243"/>
      <c r="N5" s="176" t="s">
        <v>6</v>
      </c>
      <c r="O5" s="32"/>
      <c r="P5" s="32"/>
      <c r="Q5" s="32"/>
      <c r="R5" s="10"/>
      <c r="S5" s="11"/>
      <c r="T5" s="10"/>
      <c r="U5" s="10"/>
      <c r="V5" s="10"/>
      <c r="W5" s="10"/>
      <c r="X5" s="10"/>
      <c r="Y5" s="10"/>
      <c r="Z5" s="10"/>
      <c r="AA5" s="10"/>
      <c r="AB5" s="10"/>
      <c r="AC5" s="10"/>
      <c r="AD5" s="22"/>
      <c r="AE5" s="10"/>
      <c r="AF5" s="10"/>
      <c r="AG5" s="27"/>
      <c r="AH5" s="27"/>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row>
    <row r="6" spans="1:110" s="29" customFormat="1" ht="17.25" customHeight="1" thickBot="1" x14ac:dyDescent="0.2">
      <c r="A6" s="175"/>
      <c r="B6" s="202"/>
      <c r="C6" s="203"/>
      <c r="D6" s="185"/>
      <c r="E6" s="202"/>
      <c r="F6" s="234"/>
      <c r="G6" s="234"/>
      <c r="H6" s="234"/>
      <c r="I6" s="203"/>
      <c r="J6" s="83" t="s">
        <v>1</v>
      </c>
      <c r="K6" s="83" t="s">
        <v>1171</v>
      </c>
      <c r="L6" s="83" t="s">
        <v>1172</v>
      </c>
      <c r="M6" s="83" t="s">
        <v>3</v>
      </c>
      <c r="N6" s="177"/>
      <c r="O6" s="32"/>
      <c r="P6" s="32"/>
      <c r="Q6" s="32"/>
      <c r="R6" s="106" t="s">
        <v>18</v>
      </c>
      <c r="S6" s="107" t="s">
        <v>498</v>
      </c>
      <c r="T6" s="106" t="s">
        <v>917</v>
      </c>
      <c r="U6" s="106" t="s">
        <v>859</v>
      </c>
      <c r="V6" s="106" t="s">
        <v>883</v>
      </c>
      <c r="W6" s="106" t="s">
        <v>19</v>
      </c>
      <c r="X6" s="106" t="s">
        <v>20</v>
      </c>
      <c r="Y6" s="106" t="s">
        <v>21</v>
      </c>
      <c r="Z6" s="106" t="s">
        <v>22</v>
      </c>
      <c r="AA6" s="106" t="s">
        <v>23</v>
      </c>
      <c r="AB6" s="106" t="s">
        <v>493</v>
      </c>
      <c r="AC6" s="106" t="s">
        <v>24</v>
      </c>
      <c r="AD6" s="114" t="s">
        <v>1204</v>
      </c>
      <c r="AE6" s="106" t="s">
        <v>497</v>
      </c>
      <c r="AF6" s="106" t="s">
        <v>1181</v>
      </c>
      <c r="AG6" s="33" t="s">
        <v>997</v>
      </c>
      <c r="AH6" s="33"/>
      <c r="AI6" s="32" t="s">
        <v>1183</v>
      </c>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row>
    <row r="7" spans="1:110" s="29" customFormat="1" ht="22.5" customHeight="1" thickTop="1" x14ac:dyDescent="0.15">
      <c r="A7" s="227">
        <v>1</v>
      </c>
      <c r="B7" s="214"/>
      <c r="C7" s="215"/>
      <c r="D7" s="230"/>
      <c r="E7" s="235"/>
      <c r="F7" s="238" t="s">
        <v>1426</v>
      </c>
      <c r="G7" s="244"/>
      <c r="H7" s="238" t="s">
        <v>1427</v>
      </c>
      <c r="I7" s="247"/>
      <c r="J7" s="13"/>
      <c r="K7" s="13"/>
      <c r="L7" s="13"/>
      <c r="M7" s="13"/>
      <c r="N7" s="14"/>
      <c r="O7" s="32"/>
      <c r="P7" s="32" t="str">
        <f>LEFT(B7,1)</f>
        <v/>
      </c>
      <c r="Q7" s="32"/>
      <c r="R7" s="108" t="str">
        <f t="shared" ref="R7:R12" si="0">IF(ISBLANK(J7),"",VLOOKUP(CONCATENATE($AB$4,LEFT($B$7,1)),$R$120:$S$129,2,FALSE)+J7*100)</f>
        <v/>
      </c>
      <c r="S7" s="109" t="str">
        <f t="shared" ref="S7:S12" si="1">IF(ISBLANK(J7),"",$B$7)</f>
        <v/>
      </c>
      <c r="T7" s="110" t="str">
        <f>IF($S7="","",VLOOKUP($S7,'(種目・作業用)'!$A$2:$D$37,2,FALSE))</f>
        <v/>
      </c>
      <c r="U7" s="110" t="str">
        <f>IF($S7="","",VLOOKUP($S7,'(種目・作業用)'!$A$2:$D$37,3,FALSE))</f>
        <v/>
      </c>
      <c r="V7" s="110" t="str">
        <f>IF($S7="","",VLOOKUP($S7,'(種目・作業用)'!$A$2:$D$37,4,FALSE))</f>
        <v/>
      </c>
      <c r="W7" s="111" t="str">
        <f>IF(ISNUMBER(R7),IF(LEN(E7)=1,CONCATENATE(E7,G7,I7),CONCATENATE("0",G7,I7)),"")</f>
        <v/>
      </c>
      <c r="X7" s="108" t="str">
        <f>V7</f>
        <v/>
      </c>
      <c r="Y7" s="108" t="str">
        <f t="shared" ref="Y7:Y30" si="2">IF(ISBLANK(J7),"",J7)</f>
        <v/>
      </c>
      <c r="Z7" s="108" t="str">
        <f>IF(ISNUMBER(Y7),IF(ISBLANK(M7),AI7,CONCATENATE(AI7,"(",M7,")")),"")</f>
        <v/>
      </c>
      <c r="AA7" s="108" t="str">
        <f t="shared" ref="AA7:AA30" si="3">IF(ISNUMBER(Y7),L7,"")</f>
        <v/>
      </c>
      <c r="AB7" s="115" t="str">
        <f>IF(ISNUMBER(Y7),VLOOKUP(AG7,$AG$119:$AH$166,2,FALSE),"")</f>
        <v/>
      </c>
      <c r="AC7" s="116" t="str">
        <f>IF(ISNUMBER(Y7),$AC$4,"")</f>
        <v/>
      </c>
      <c r="AD7" s="117" t="str">
        <f t="shared" ref="AD7:AD12" si="4">IF(ISBLANK(J7),"",IF(LEFT($B$7,1)="男",1,2))</f>
        <v/>
      </c>
      <c r="AE7" s="108"/>
      <c r="AF7" s="108" t="str">
        <f>IF(ISNUMBER(Y7),$AA$4,"")</f>
        <v/>
      </c>
      <c r="AG7" s="108" t="s">
        <v>957</v>
      </c>
      <c r="AH7" s="33"/>
      <c r="AI7" s="32" t="str">
        <f>IF(LEN(K7)&gt;6,SUBSTITUTE(K7,"　",""),IF(LEN(K7)=6,K7,IF(LEN(K7)=5,CONCATENATE(K7,"　"),IF(LEN(K7)=4,CONCATENATE(SUBSTITUTE(K7,"　","　　"),"　"),CONCATENATE(SUBSTITUTE(K7,"　","　　　"),"　")))))</f>
        <v>　</v>
      </c>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row>
    <row r="8" spans="1:110" s="29" customFormat="1" ht="22.5" customHeight="1" x14ac:dyDescent="0.15">
      <c r="A8" s="228"/>
      <c r="B8" s="216"/>
      <c r="C8" s="217"/>
      <c r="D8" s="231"/>
      <c r="E8" s="236"/>
      <c r="F8" s="239"/>
      <c r="G8" s="245"/>
      <c r="H8" s="239"/>
      <c r="I8" s="248"/>
      <c r="J8" s="5"/>
      <c r="K8" s="5"/>
      <c r="L8" s="5"/>
      <c r="M8" s="5"/>
      <c r="N8" s="6"/>
      <c r="O8" s="32"/>
      <c r="P8" s="32"/>
      <c r="Q8" s="32"/>
      <c r="R8" s="108" t="str">
        <f t="shared" si="0"/>
        <v/>
      </c>
      <c r="S8" s="109" t="str">
        <f t="shared" si="1"/>
        <v/>
      </c>
      <c r="T8" s="110" t="str">
        <f>IF($S8="","",VLOOKUP($S8,'(種目・作業用)'!$A$2:$D$37,2,FALSE))</f>
        <v/>
      </c>
      <c r="U8" s="110" t="str">
        <f>IF($S8="","",VLOOKUP($S8,'(種目・作業用)'!$A$2:$D$37,3,FALSE))</f>
        <v/>
      </c>
      <c r="V8" s="110" t="str">
        <f>IF($S8="","",VLOOKUP($S8,'(種目・作業用)'!$A$2:$D$37,4,FALSE))</f>
        <v/>
      </c>
      <c r="W8" s="111"/>
      <c r="X8" s="108" t="str">
        <f t="shared" ref="X8:X30" si="5">V8</f>
        <v/>
      </c>
      <c r="Y8" s="108" t="str">
        <f t="shared" si="2"/>
        <v/>
      </c>
      <c r="Z8" s="108" t="str">
        <f t="shared" ref="Z8:Z30" si="6">IF(ISNUMBER(Y8),IF(ISBLANK(M8),AI8,CONCATENATE(AI8,"(",M8,")")),"")</f>
        <v/>
      </c>
      <c r="AA8" s="108" t="str">
        <f t="shared" si="3"/>
        <v/>
      </c>
      <c r="AB8" s="115" t="str">
        <f t="shared" ref="AB8:AB30" si="7">IF(ISNUMBER(Y8),VLOOKUP(AG8,$AG$119:$AH$166,2,FALSE),"")</f>
        <v/>
      </c>
      <c r="AC8" s="116" t="str">
        <f t="shared" ref="AC8:AC30" si="8">IF(ISNUMBER(Y8),$AC$4,"")</f>
        <v/>
      </c>
      <c r="AD8" s="117" t="str">
        <f t="shared" si="4"/>
        <v/>
      </c>
      <c r="AE8" s="108"/>
      <c r="AF8" s="108" t="str">
        <f t="shared" ref="AF8:AF30" si="9">IF(ISNUMBER(Y8),$AA$4,"")</f>
        <v/>
      </c>
      <c r="AG8" s="108" t="s">
        <v>957</v>
      </c>
      <c r="AH8" s="33"/>
      <c r="AI8" s="32" t="str">
        <f t="shared" ref="AI8:AI30" si="10">IF(LEN(K8)&gt;6,SUBSTITUTE(K8,"　",""),IF(LEN(K8)=6,K8,IF(LEN(K8)=5,CONCATENATE(K8,"　"),IF(LEN(K8)=4,CONCATENATE(SUBSTITUTE(K8,"　","　　"),"　"),CONCATENATE(SUBSTITUTE(K8,"　","　　　"),"　")))))</f>
        <v>　</v>
      </c>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row>
    <row r="9" spans="1:110" s="29" customFormat="1" ht="22.5" customHeight="1" x14ac:dyDescent="0.15">
      <c r="A9" s="228"/>
      <c r="B9" s="216"/>
      <c r="C9" s="217"/>
      <c r="D9" s="231"/>
      <c r="E9" s="236"/>
      <c r="F9" s="239"/>
      <c r="G9" s="245"/>
      <c r="H9" s="239"/>
      <c r="I9" s="248"/>
      <c r="J9" s="5"/>
      <c r="K9" s="5"/>
      <c r="L9" s="5"/>
      <c r="M9" s="5"/>
      <c r="N9" s="6"/>
      <c r="O9" s="32"/>
      <c r="P9" s="32"/>
      <c r="Q9" s="32"/>
      <c r="R9" s="108" t="str">
        <f t="shared" si="0"/>
        <v/>
      </c>
      <c r="S9" s="109" t="str">
        <f t="shared" si="1"/>
        <v/>
      </c>
      <c r="T9" s="110" t="str">
        <f>IF($S9="","",VLOOKUP($S9,'(種目・作業用)'!$A$2:$D$37,2,FALSE))</f>
        <v/>
      </c>
      <c r="U9" s="110" t="str">
        <f>IF($S9="","",VLOOKUP($S9,'(種目・作業用)'!$A$2:$D$37,3,FALSE))</f>
        <v/>
      </c>
      <c r="V9" s="110" t="str">
        <f>IF($S9="","",VLOOKUP($S9,'(種目・作業用)'!$A$2:$D$37,4,FALSE))</f>
        <v/>
      </c>
      <c r="W9" s="111"/>
      <c r="X9" s="108" t="str">
        <f t="shared" si="5"/>
        <v/>
      </c>
      <c r="Y9" s="108" t="str">
        <f t="shared" si="2"/>
        <v/>
      </c>
      <c r="Z9" s="108" t="str">
        <f t="shared" si="6"/>
        <v/>
      </c>
      <c r="AA9" s="108" t="str">
        <f t="shared" si="3"/>
        <v/>
      </c>
      <c r="AB9" s="115" t="str">
        <f t="shared" si="7"/>
        <v/>
      </c>
      <c r="AC9" s="116" t="str">
        <f t="shared" si="8"/>
        <v/>
      </c>
      <c r="AD9" s="117" t="str">
        <f t="shared" si="4"/>
        <v/>
      </c>
      <c r="AE9" s="108"/>
      <c r="AF9" s="108" t="str">
        <f t="shared" si="9"/>
        <v/>
      </c>
      <c r="AG9" s="108" t="s">
        <v>957</v>
      </c>
      <c r="AH9" s="33"/>
      <c r="AI9" s="32" t="str">
        <f t="shared" si="10"/>
        <v>　</v>
      </c>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row>
    <row r="10" spans="1:110" s="29" customFormat="1" ht="22.5" customHeight="1" x14ac:dyDescent="0.15">
      <c r="A10" s="228"/>
      <c r="B10" s="216"/>
      <c r="C10" s="217"/>
      <c r="D10" s="231"/>
      <c r="E10" s="236"/>
      <c r="F10" s="239"/>
      <c r="G10" s="245"/>
      <c r="H10" s="239"/>
      <c r="I10" s="248"/>
      <c r="J10" s="5"/>
      <c r="K10" s="5"/>
      <c r="L10" s="5"/>
      <c r="M10" s="5"/>
      <c r="N10" s="6"/>
      <c r="O10" s="32"/>
      <c r="P10" s="32"/>
      <c r="Q10" s="32"/>
      <c r="R10" s="108" t="str">
        <f t="shared" si="0"/>
        <v/>
      </c>
      <c r="S10" s="109" t="str">
        <f t="shared" si="1"/>
        <v/>
      </c>
      <c r="T10" s="110" t="str">
        <f>IF($S10="","",VLOOKUP($S10,'(種目・作業用)'!$A$2:$D$37,2,FALSE))</f>
        <v/>
      </c>
      <c r="U10" s="110" t="str">
        <f>IF($S10="","",VLOOKUP($S10,'(種目・作業用)'!$A$2:$D$37,3,FALSE))</f>
        <v/>
      </c>
      <c r="V10" s="110" t="str">
        <f>IF($S10="","",VLOOKUP($S10,'(種目・作業用)'!$A$2:$D$37,4,FALSE))</f>
        <v/>
      </c>
      <c r="W10" s="111"/>
      <c r="X10" s="108" t="str">
        <f t="shared" si="5"/>
        <v/>
      </c>
      <c r="Y10" s="108" t="str">
        <f t="shared" si="2"/>
        <v/>
      </c>
      <c r="Z10" s="108" t="str">
        <f t="shared" si="6"/>
        <v/>
      </c>
      <c r="AA10" s="108" t="str">
        <f t="shared" si="3"/>
        <v/>
      </c>
      <c r="AB10" s="115" t="str">
        <f t="shared" si="7"/>
        <v/>
      </c>
      <c r="AC10" s="116" t="str">
        <f t="shared" si="8"/>
        <v/>
      </c>
      <c r="AD10" s="117" t="str">
        <f t="shared" si="4"/>
        <v/>
      </c>
      <c r="AE10" s="108"/>
      <c r="AF10" s="108" t="str">
        <f t="shared" si="9"/>
        <v/>
      </c>
      <c r="AG10" s="108" t="s">
        <v>957</v>
      </c>
      <c r="AH10" s="33"/>
      <c r="AI10" s="32" t="str">
        <f t="shared" si="10"/>
        <v>　</v>
      </c>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row>
    <row r="11" spans="1:110" s="29" customFormat="1" ht="22.5" customHeight="1" x14ac:dyDescent="0.15">
      <c r="A11" s="228"/>
      <c r="B11" s="216"/>
      <c r="C11" s="217"/>
      <c r="D11" s="231"/>
      <c r="E11" s="236"/>
      <c r="F11" s="239"/>
      <c r="G11" s="245"/>
      <c r="H11" s="239"/>
      <c r="I11" s="248"/>
      <c r="J11" s="5"/>
      <c r="K11" s="5"/>
      <c r="L11" s="5"/>
      <c r="M11" s="5"/>
      <c r="N11" s="6"/>
      <c r="O11" s="32"/>
      <c r="P11" s="32"/>
      <c r="Q11" s="32"/>
      <c r="R11" s="108" t="str">
        <f t="shared" si="0"/>
        <v/>
      </c>
      <c r="S11" s="109" t="str">
        <f t="shared" si="1"/>
        <v/>
      </c>
      <c r="T11" s="110" t="str">
        <f>IF($S11="","",VLOOKUP($S11,'(種目・作業用)'!$A$2:$D$37,2,FALSE))</f>
        <v/>
      </c>
      <c r="U11" s="110" t="str">
        <f>IF($S11="","",VLOOKUP($S11,'(種目・作業用)'!$A$2:$D$37,3,FALSE))</f>
        <v/>
      </c>
      <c r="V11" s="110" t="str">
        <f>IF($S11="","",VLOOKUP($S11,'(種目・作業用)'!$A$2:$D$37,4,FALSE))</f>
        <v/>
      </c>
      <c r="W11" s="111"/>
      <c r="X11" s="108" t="str">
        <f t="shared" si="5"/>
        <v/>
      </c>
      <c r="Y11" s="108" t="str">
        <f t="shared" si="2"/>
        <v/>
      </c>
      <c r="Z11" s="108" t="str">
        <f t="shared" si="6"/>
        <v/>
      </c>
      <c r="AA11" s="108" t="str">
        <f t="shared" si="3"/>
        <v/>
      </c>
      <c r="AB11" s="115" t="str">
        <f t="shared" si="7"/>
        <v/>
      </c>
      <c r="AC11" s="116" t="str">
        <f t="shared" si="8"/>
        <v/>
      </c>
      <c r="AD11" s="117" t="str">
        <f t="shared" si="4"/>
        <v/>
      </c>
      <c r="AE11" s="108"/>
      <c r="AF11" s="108" t="str">
        <f t="shared" si="9"/>
        <v/>
      </c>
      <c r="AG11" s="108" t="s">
        <v>957</v>
      </c>
      <c r="AH11" s="33"/>
      <c r="AI11" s="32" t="str">
        <f t="shared" si="10"/>
        <v>　</v>
      </c>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row>
    <row r="12" spans="1:110" s="29" customFormat="1" ht="22.5" customHeight="1" x14ac:dyDescent="0.15">
      <c r="A12" s="229"/>
      <c r="B12" s="218"/>
      <c r="C12" s="219"/>
      <c r="D12" s="232"/>
      <c r="E12" s="237"/>
      <c r="F12" s="240"/>
      <c r="G12" s="246"/>
      <c r="H12" s="240"/>
      <c r="I12" s="249"/>
      <c r="J12" s="84"/>
      <c r="K12" s="84"/>
      <c r="L12" s="84"/>
      <c r="M12" s="84"/>
      <c r="N12" s="88"/>
      <c r="O12" s="32"/>
      <c r="P12" s="32"/>
      <c r="Q12" s="32"/>
      <c r="R12" s="108" t="str">
        <f t="shared" si="0"/>
        <v/>
      </c>
      <c r="S12" s="109" t="str">
        <f t="shared" si="1"/>
        <v/>
      </c>
      <c r="T12" s="110" t="str">
        <f>IF($S12="","",VLOOKUP($S12,'(種目・作業用)'!$A$2:$D$37,2,FALSE))</f>
        <v/>
      </c>
      <c r="U12" s="110" t="str">
        <f>IF($S12="","",VLOOKUP($S12,'(種目・作業用)'!$A$2:$D$37,3,FALSE))</f>
        <v/>
      </c>
      <c r="V12" s="110" t="str">
        <f>IF($S12="","",VLOOKUP($S12,'(種目・作業用)'!$A$2:$D$37,4,FALSE))</f>
        <v/>
      </c>
      <c r="W12" s="111"/>
      <c r="X12" s="108" t="str">
        <f t="shared" si="5"/>
        <v/>
      </c>
      <c r="Y12" s="108" t="str">
        <f t="shared" si="2"/>
        <v/>
      </c>
      <c r="Z12" s="108" t="str">
        <f t="shared" si="6"/>
        <v/>
      </c>
      <c r="AA12" s="108" t="str">
        <f t="shared" si="3"/>
        <v/>
      </c>
      <c r="AB12" s="115" t="str">
        <f t="shared" si="7"/>
        <v/>
      </c>
      <c r="AC12" s="116" t="str">
        <f t="shared" si="8"/>
        <v/>
      </c>
      <c r="AD12" s="117" t="str">
        <f t="shared" si="4"/>
        <v/>
      </c>
      <c r="AE12" s="108"/>
      <c r="AF12" s="108" t="str">
        <f t="shared" si="9"/>
        <v/>
      </c>
      <c r="AG12" s="108" t="s">
        <v>957</v>
      </c>
      <c r="AH12" s="33"/>
      <c r="AI12" s="32" t="str">
        <f t="shared" si="10"/>
        <v>　</v>
      </c>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row>
    <row r="13" spans="1:110" s="29" customFormat="1" ht="22.5" customHeight="1" x14ac:dyDescent="0.15">
      <c r="A13" s="250">
        <v>2</v>
      </c>
      <c r="B13" s="251"/>
      <c r="C13" s="252"/>
      <c r="D13" s="253"/>
      <c r="E13" s="254"/>
      <c r="F13" s="255" t="s">
        <v>1426</v>
      </c>
      <c r="G13" s="256"/>
      <c r="H13" s="255" t="s">
        <v>1427</v>
      </c>
      <c r="I13" s="263"/>
      <c r="J13" s="15"/>
      <c r="K13" s="15"/>
      <c r="L13" s="15"/>
      <c r="M13" s="15"/>
      <c r="N13" s="16"/>
      <c r="O13" s="32"/>
      <c r="P13" s="32" t="str">
        <f>LEFT(B13,1)</f>
        <v/>
      </c>
      <c r="Q13" s="32"/>
      <c r="R13" s="108" t="str">
        <f t="shared" ref="R13:R18" si="11">IF(ISBLANK(J13),"",VLOOKUP(CONCATENATE($AB$4,LEFT($B$13,1)),$R$120:$S$129,2,FALSE)+J13*100)</f>
        <v/>
      </c>
      <c r="S13" s="109" t="str">
        <f t="shared" ref="S13:S18" si="12">IF(ISBLANK(J13),"",$B$13)</f>
        <v/>
      </c>
      <c r="T13" s="110" t="str">
        <f>IF($S13="","",VLOOKUP($S13,'(種目・作業用)'!$A$2:$D$37,2,FALSE))</f>
        <v/>
      </c>
      <c r="U13" s="110" t="str">
        <f>IF($S13="","",VLOOKUP($S13,'(種目・作業用)'!$A$2:$D$37,3,FALSE))</f>
        <v/>
      </c>
      <c r="V13" s="110" t="str">
        <f>IF($S13="","",VLOOKUP($S13,'(種目・作業用)'!$A$2:$D$37,4,FALSE))</f>
        <v/>
      </c>
      <c r="W13" s="111" t="str">
        <f>IF(ISNUMBER(R13),IF(LEN(E13)=1,CONCATENATE(E13,G13,I13),CONCATENATE("0",G13,I13)),"")</f>
        <v/>
      </c>
      <c r="X13" s="108" t="str">
        <f t="shared" si="5"/>
        <v/>
      </c>
      <c r="Y13" s="108" t="str">
        <f t="shared" si="2"/>
        <v/>
      </c>
      <c r="Z13" s="108" t="str">
        <f t="shared" si="6"/>
        <v/>
      </c>
      <c r="AA13" s="108" t="str">
        <f t="shared" si="3"/>
        <v/>
      </c>
      <c r="AB13" s="115" t="str">
        <f t="shared" si="7"/>
        <v/>
      </c>
      <c r="AC13" s="116" t="str">
        <f t="shared" si="8"/>
        <v/>
      </c>
      <c r="AD13" s="117" t="str">
        <f t="shared" ref="AD13:AD18" si="13">IF(ISBLANK(J13),"",IF(LEFT($B$13,1)="男",1,2))</f>
        <v/>
      </c>
      <c r="AE13" s="108"/>
      <c r="AF13" s="108" t="str">
        <f t="shared" si="9"/>
        <v/>
      </c>
      <c r="AG13" s="108" t="s">
        <v>957</v>
      </c>
      <c r="AH13" s="33"/>
      <c r="AI13" s="32" t="str">
        <f t="shared" si="10"/>
        <v>　</v>
      </c>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row>
    <row r="14" spans="1:110" s="29" customFormat="1" ht="22.5" customHeight="1" x14ac:dyDescent="0.15">
      <c r="A14" s="228"/>
      <c r="B14" s="216"/>
      <c r="C14" s="217"/>
      <c r="D14" s="231"/>
      <c r="E14" s="236"/>
      <c r="F14" s="239"/>
      <c r="G14" s="245"/>
      <c r="H14" s="239"/>
      <c r="I14" s="248"/>
      <c r="J14" s="5"/>
      <c r="K14" s="5"/>
      <c r="L14" s="5"/>
      <c r="M14" s="5"/>
      <c r="N14" s="6"/>
      <c r="O14" s="32"/>
      <c r="P14" s="32"/>
      <c r="Q14" s="32"/>
      <c r="R14" s="108" t="str">
        <f t="shared" si="11"/>
        <v/>
      </c>
      <c r="S14" s="109" t="str">
        <f t="shared" si="12"/>
        <v/>
      </c>
      <c r="T14" s="110" t="str">
        <f>IF($S14="","",VLOOKUP($S14,'(種目・作業用)'!$A$2:$D$37,2,FALSE))</f>
        <v/>
      </c>
      <c r="U14" s="110" t="str">
        <f>IF($S14="","",VLOOKUP($S14,'(種目・作業用)'!$A$2:$D$37,3,FALSE))</f>
        <v/>
      </c>
      <c r="V14" s="110" t="str">
        <f>IF($S14="","",VLOOKUP($S14,'(種目・作業用)'!$A$2:$D$37,4,FALSE))</f>
        <v/>
      </c>
      <c r="W14" s="111"/>
      <c r="X14" s="108" t="str">
        <f t="shared" si="5"/>
        <v/>
      </c>
      <c r="Y14" s="108" t="str">
        <f t="shared" si="2"/>
        <v/>
      </c>
      <c r="Z14" s="108" t="str">
        <f t="shared" si="6"/>
        <v/>
      </c>
      <c r="AA14" s="108" t="str">
        <f t="shared" si="3"/>
        <v/>
      </c>
      <c r="AB14" s="115" t="str">
        <f t="shared" si="7"/>
        <v/>
      </c>
      <c r="AC14" s="116" t="str">
        <f t="shared" si="8"/>
        <v/>
      </c>
      <c r="AD14" s="117" t="str">
        <f t="shared" si="13"/>
        <v/>
      </c>
      <c r="AE14" s="108"/>
      <c r="AF14" s="108" t="str">
        <f t="shared" si="9"/>
        <v/>
      </c>
      <c r="AG14" s="108" t="s">
        <v>957</v>
      </c>
      <c r="AH14" s="33"/>
      <c r="AI14" s="32" t="str">
        <f t="shared" si="10"/>
        <v>　</v>
      </c>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row>
    <row r="15" spans="1:110" s="29" customFormat="1" ht="22.5" customHeight="1" x14ac:dyDescent="0.15">
      <c r="A15" s="228"/>
      <c r="B15" s="216"/>
      <c r="C15" s="217"/>
      <c r="D15" s="231"/>
      <c r="E15" s="236"/>
      <c r="F15" s="239"/>
      <c r="G15" s="245"/>
      <c r="H15" s="239"/>
      <c r="I15" s="248"/>
      <c r="J15" s="5"/>
      <c r="K15" s="5"/>
      <c r="L15" s="5"/>
      <c r="M15" s="5"/>
      <c r="N15" s="6"/>
      <c r="O15" s="32"/>
      <c r="P15" s="32"/>
      <c r="Q15" s="32"/>
      <c r="R15" s="108" t="str">
        <f t="shared" si="11"/>
        <v/>
      </c>
      <c r="S15" s="109" t="str">
        <f t="shared" si="12"/>
        <v/>
      </c>
      <c r="T15" s="110" t="str">
        <f>IF($S15="","",VLOOKUP($S15,'(種目・作業用)'!$A$2:$D$37,2,FALSE))</f>
        <v/>
      </c>
      <c r="U15" s="110" t="str">
        <f>IF($S15="","",VLOOKUP($S15,'(種目・作業用)'!$A$2:$D$37,3,FALSE))</f>
        <v/>
      </c>
      <c r="V15" s="110" t="str">
        <f>IF($S15="","",VLOOKUP($S15,'(種目・作業用)'!$A$2:$D$37,4,FALSE))</f>
        <v/>
      </c>
      <c r="W15" s="111"/>
      <c r="X15" s="108" t="str">
        <f t="shared" si="5"/>
        <v/>
      </c>
      <c r="Y15" s="108" t="str">
        <f t="shared" si="2"/>
        <v/>
      </c>
      <c r="Z15" s="108" t="str">
        <f t="shared" si="6"/>
        <v/>
      </c>
      <c r="AA15" s="108" t="str">
        <f t="shared" si="3"/>
        <v/>
      </c>
      <c r="AB15" s="115" t="str">
        <f t="shared" si="7"/>
        <v/>
      </c>
      <c r="AC15" s="116" t="str">
        <f t="shared" si="8"/>
        <v/>
      </c>
      <c r="AD15" s="117" t="str">
        <f t="shared" si="13"/>
        <v/>
      </c>
      <c r="AE15" s="108"/>
      <c r="AF15" s="108" t="str">
        <f t="shared" si="9"/>
        <v/>
      </c>
      <c r="AG15" s="108" t="s">
        <v>957</v>
      </c>
      <c r="AH15" s="33"/>
      <c r="AI15" s="32" t="str">
        <f t="shared" si="10"/>
        <v>　</v>
      </c>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row>
    <row r="16" spans="1:110" s="29" customFormat="1" ht="22.5" customHeight="1" x14ac:dyDescent="0.15">
      <c r="A16" s="228"/>
      <c r="B16" s="216"/>
      <c r="C16" s="217"/>
      <c r="D16" s="231"/>
      <c r="E16" s="236"/>
      <c r="F16" s="239"/>
      <c r="G16" s="245"/>
      <c r="H16" s="239"/>
      <c r="I16" s="248"/>
      <c r="J16" s="5"/>
      <c r="K16" s="5"/>
      <c r="L16" s="5"/>
      <c r="M16" s="5"/>
      <c r="N16" s="6"/>
      <c r="O16" s="32"/>
      <c r="P16" s="32"/>
      <c r="Q16" s="32"/>
      <c r="R16" s="108" t="str">
        <f t="shared" si="11"/>
        <v/>
      </c>
      <c r="S16" s="109" t="str">
        <f t="shared" si="12"/>
        <v/>
      </c>
      <c r="T16" s="110" t="str">
        <f>IF($S16="","",VLOOKUP($S16,'(種目・作業用)'!$A$2:$D$37,2,FALSE))</f>
        <v/>
      </c>
      <c r="U16" s="110" t="str">
        <f>IF($S16="","",VLOOKUP($S16,'(種目・作業用)'!$A$2:$D$37,3,FALSE))</f>
        <v/>
      </c>
      <c r="V16" s="110" t="str">
        <f>IF($S16="","",VLOOKUP($S16,'(種目・作業用)'!$A$2:$D$37,4,FALSE))</f>
        <v/>
      </c>
      <c r="W16" s="111"/>
      <c r="X16" s="108" t="str">
        <f t="shared" si="5"/>
        <v/>
      </c>
      <c r="Y16" s="108" t="str">
        <f t="shared" si="2"/>
        <v/>
      </c>
      <c r="Z16" s="108" t="str">
        <f t="shared" si="6"/>
        <v/>
      </c>
      <c r="AA16" s="108" t="str">
        <f t="shared" si="3"/>
        <v/>
      </c>
      <c r="AB16" s="115" t="str">
        <f t="shared" si="7"/>
        <v/>
      </c>
      <c r="AC16" s="116" t="str">
        <f t="shared" si="8"/>
        <v/>
      </c>
      <c r="AD16" s="117" t="str">
        <f t="shared" si="13"/>
        <v/>
      </c>
      <c r="AE16" s="108"/>
      <c r="AF16" s="108" t="str">
        <f t="shared" si="9"/>
        <v/>
      </c>
      <c r="AG16" s="108" t="s">
        <v>957</v>
      </c>
      <c r="AH16" s="33"/>
      <c r="AI16" s="32" t="str">
        <f t="shared" si="10"/>
        <v>　</v>
      </c>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row>
    <row r="17" spans="1:110" s="27" customFormat="1" ht="22.5" customHeight="1" x14ac:dyDescent="0.15">
      <c r="A17" s="228"/>
      <c r="B17" s="216"/>
      <c r="C17" s="217"/>
      <c r="D17" s="231"/>
      <c r="E17" s="236"/>
      <c r="F17" s="239"/>
      <c r="G17" s="245"/>
      <c r="H17" s="239"/>
      <c r="I17" s="248"/>
      <c r="J17" s="5"/>
      <c r="K17" s="5"/>
      <c r="L17" s="5"/>
      <c r="M17" s="5"/>
      <c r="N17" s="6"/>
      <c r="O17" s="32"/>
      <c r="P17" s="32"/>
      <c r="Q17" s="32"/>
      <c r="R17" s="108" t="str">
        <f t="shared" si="11"/>
        <v/>
      </c>
      <c r="S17" s="109" t="str">
        <f t="shared" si="12"/>
        <v/>
      </c>
      <c r="T17" s="110" t="str">
        <f>IF($S17="","",VLOOKUP($S17,'(種目・作業用)'!$A$2:$D$37,2,FALSE))</f>
        <v/>
      </c>
      <c r="U17" s="110" t="str">
        <f>IF($S17="","",VLOOKUP($S17,'(種目・作業用)'!$A$2:$D$37,3,FALSE))</f>
        <v/>
      </c>
      <c r="V17" s="110" t="str">
        <f>IF($S17="","",VLOOKUP($S17,'(種目・作業用)'!$A$2:$D$37,4,FALSE))</f>
        <v/>
      </c>
      <c r="W17" s="111"/>
      <c r="X17" s="108" t="str">
        <f t="shared" si="5"/>
        <v/>
      </c>
      <c r="Y17" s="108" t="str">
        <f t="shared" si="2"/>
        <v/>
      </c>
      <c r="Z17" s="108" t="str">
        <f t="shared" si="6"/>
        <v/>
      </c>
      <c r="AA17" s="108" t="str">
        <f t="shared" si="3"/>
        <v/>
      </c>
      <c r="AB17" s="115" t="str">
        <f t="shared" si="7"/>
        <v/>
      </c>
      <c r="AC17" s="116" t="str">
        <f t="shared" si="8"/>
        <v/>
      </c>
      <c r="AD17" s="117" t="str">
        <f t="shared" si="13"/>
        <v/>
      </c>
      <c r="AE17" s="108"/>
      <c r="AF17" s="108" t="str">
        <f t="shared" si="9"/>
        <v/>
      </c>
      <c r="AG17" s="108" t="s">
        <v>957</v>
      </c>
      <c r="AH17" s="33"/>
      <c r="AI17" s="32" t="str">
        <f t="shared" si="10"/>
        <v>　</v>
      </c>
      <c r="AJ17" s="29"/>
      <c r="AK17" s="29"/>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row>
    <row r="18" spans="1:110" s="27" customFormat="1" ht="22.5" customHeight="1" x14ac:dyDescent="0.15">
      <c r="A18" s="229"/>
      <c r="B18" s="218"/>
      <c r="C18" s="219"/>
      <c r="D18" s="232"/>
      <c r="E18" s="237"/>
      <c r="F18" s="240"/>
      <c r="G18" s="246"/>
      <c r="H18" s="240"/>
      <c r="I18" s="249"/>
      <c r="J18" s="84"/>
      <c r="K18" s="84"/>
      <c r="L18" s="84"/>
      <c r="M18" s="84"/>
      <c r="N18" s="88"/>
      <c r="O18" s="32"/>
      <c r="P18" s="32"/>
      <c r="Q18" s="32"/>
      <c r="R18" s="108" t="str">
        <f t="shared" si="11"/>
        <v/>
      </c>
      <c r="S18" s="109" t="str">
        <f t="shared" si="12"/>
        <v/>
      </c>
      <c r="T18" s="110" t="str">
        <f>IF($S18="","",VLOOKUP($S18,'(種目・作業用)'!$A$2:$D$37,2,FALSE))</f>
        <v/>
      </c>
      <c r="U18" s="110" t="str">
        <f>IF($S18="","",VLOOKUP($S18,'(種目・作業用)'!$A$2:$D$37,3,FALSE))</f>
        <v/>
      </c>
      <c r="V18" s="110" t="str">
        <f>IF($S18="","",VLOOKUP($S18,'(種目・作業用)'!$A$2:$D$37,4,FALSE))</f>
        <v/>
      </c>
      <c r="W18" s="111"/>
      <c r="X18" s="108" t="str">
        <f t="shared" si="5"/>
        <v/>
      </c>
      <c r="Y18" s="108" t="str">
        <f t="shared" si="2"/>
        <v/>
      </c>
      <c r="Z18" s="108" t="str">
        <f t="shared" si="6"/>
        <v/>
      </c>
      <c r="AA18" s="108" t="str">
        <f t="shared" si="3"/>
        <v/>
      </c>
      <c r="AB18" s="115" t="str">
        <f t="shared" si="7"/>
        <v/>
      </c>
      <c r="AC18" s="116" t="str">
        <f t="shared" si="8"/>
        <v/>
      </c>
      <c r="AD18" s="117" t="str">
        <f t="shared" si="13"/>
        <v/>
      </c>
      <c r="AE18" s="108"/>
      <c r="AF18" s="108" t="str">
        <f t="shared" si="9"/>
        <v/>
      </c>
      <c r="AG18" s="108" t="s">
        <v>957</v>
      </c>
      <c r="AH18" s="33"/>
      <c r="AI18" s="32" t="str">
        <f t="shared" si="10"/>
        <v>　</v>
      </c>
      <c r="AJ18" s="29"/>
      <c r="AK18" s="29"/>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row>
    <row r="19" spans="1:110" s="27" customFormat="1" ht="22.5" customHeight="1" x14ac:dyDescent="0.15">
      <c r="A19" s="250">
        <v>3</v>
      </c>
      <c r="B19" s="251"/>
      <c r="C19" s="252"/>
      <c r="D19" s="253"/>
      <c r="E19" s="254"/>
      <c r="F19" s="255" t="s">
        <v>1426</v>
      </c>
      <c r="G19" s="256"/>
      <c r="H19" s="255" t="s">
        <v>1427</v>
      </c>
      <c r="I19" s="263"/>
      <c r="J19" s="15"/>
      <c r="K19" s="15"/>
      <c r="L19" s="15"/>
      <c r="M19" s="15"/>
      <c r="N19" s="16"/>
      <c r="O19" s="32"/>
      <c r="P19" s="32" t="str">
        <f>LEFT(B19,1)</f>
        <v/>
      </c>
      <c r="Q19" s="32"/>
      <c r="R19" s="108" t="str">
        <f t="shared" ref="R19:R24" si="14">IF(ISBLANK(J19),"",VLOOKUP(CONCATENATE($AB$4,LEFT($B$19,1)),$R$120:$S$129,2,FALSE)+J19*100)</f>
        <v/>
      </c>
      <c r="S19" s="109" t="str">
        <f t="shared" ref="S19:S24" si="15">IF(ISBLANK(J19),"",$B$19)</f>
        <v/>
      </c>
      <c r="T19" s="110" t="str">
        <f>IF($S19="","",VLOOKUP($S19,'(種目・作業用)'!$A$2:$D$37,2,FALSE))</f>
        <v/>
      </c>
      <c r="U19" s="110" t="str">
        <f>IF($S19="","",VLOOKUP($S19,'(種目・作業用)'!$A$2:$D$37,3,FALSE))</f>
        <v/>
      </c>
      <c r="V19" s="110" t="str">
        <f>IF($S19="","",VLOOKUP($S19,'(種目・作業用)'!$A$2:$D$37,4,FALSE))</f>
        <v/>
      </c>
      <c r="W19" s="111" t="str">
        <f>IF(ISNUMBER(R19),IF(LEN(E19)=1,CONCATENATE(E19,G19,I19),CONCATENATE("0",G19,I19)),"")</f>
        <v/>
      </c>
      <c r="X19" s="108" t="str">
        <f t="shared" si="5"/>
        <v/>
      </c>
      <c r="Y19" s="108" t="str">
        <f t="shared" si="2"/>
        <v/>
      </c>
      <c r="Z19" s="108" t="str">
        <f t="shared" si="6"/>
        <v/>
      </c>
      <c r="AA19" s="108" t="str">
        <f t="shared" si="3"/>
        <v/>
      </c>
      <c r="AB19" s="115" t="str">
        <f t="shared" si="7"/>
        <v/>
      </c>
      <c r="AC19" s="116" t="str">
        <f t="shared" si="8"/>
        <v/>
      </c>
      <c r="AD19" s="117" t="str">
        <f t="shared" ref="AD19:AD24" si="16">IF(ISBLANK(J19),"",IF(LEFT($B$19,1)="男",1,2))</f>
        <v/>
      </c>
      <c r="AE19" s="108"/>
      <c r="AF19" s="108" t="str">
        <f t="shared" si="9"/>
        <v/>
      </c>
      <c r="AG19" s="108" t="s">
        <v>957</v>
      </c>
      <c r="AH19" s="33"/>
      <c r="AI19" s="32" t="str">
        <f t="shared" si="10"/>
        <v>　</v>
      </c>
      <c r="AJ19" s="29"/>
      <c r="AK19" s="29"/>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row>
    <row r="20" spans="1:110" s="27" customFormat="1" ht="22.5" customHeight="1" x14ac:dyDescent="0.15">
      <c r="A20" s="228"/>
      <c r="B20" s="216"/>
      <c r="C20" s="217"/>
      <c r="D20" s="231"/>
      <c r="E20" s="236"/>
      <c r="F20" s="239"/>
      <c r="G20" s="245"/>
      <c r="H20" s="239"/>
      <c r="I20" s="248"/>
      <c r="J20" s="5"/>
      <c r="K20" s="5"/>
      <c r="L20" s="5"/>
      <c r="M20" s="5"/>
      <c r="N20" s="6"/>
      <c r="O20" s="32"/>
      <c r="P20" s="32"/>
      <c r="Q20" s="32"/>
      <c r="R20" s="108" t="str">
        <f t="shared" si="14"/>
        <v/>
      </c>
      <c r="S20" s="109" t="str">
        <f t="shared" si="15"/>
        <v/>
      </c>
      <c r="T20" s="110" t="str">
        <f>IF($S20="","",VLOOKUP($S20,'(種目・作業用)'!$A$2:$D$37,2,FALSE))</f>
        <v/>
      </c>
      <c r="U20" s="110" t="str">
        <f>IF($S20="","",VLOOKUP($S20,'(種目・作業用)'!$A$2:$D$37,3,FALSE))</f>
        <v/>
      </c>
      <c r="V20" s="110" t="str">
        <f>IF($S20="","",VLOOKUP($S20,'(種目・作業用)'!$A$2:$D$37,4,FALSE))</f>
        <v/>
      </c>
      <c r="W20" s="111"/>
      <c r="X20" s="108" t="str">
        <f t="shared" si="5"/>
        <v/>
      </c>
      <c r="Y20" s="108" t="str">
        <f t="shared" si="2"/>
        <v/>
      </c>
      <c r="Z20" s="108" t="str">
        <f t="shared" si="6"/>
        <v/>
      </c>
      <c r="AA20" s="108" t="str">
        <f t="shared" si="3"/>
        <v/>
      </c>
      <c r="AB20" s="115" t="str">
        <f t="shared" si="7"/>
        <v/>
      </c>
      <c r="AC20" s="116" t="str">
        <f t="shared" si="8"/>
        <v/>
      </c>
      <c r="AD20" s="117" t="str">
        <f t="shared" si="16"/>
        <v/>
      </c>
      <c r="AE20" s="108"/>
      <c r="AF20" s="108" t="str">
        <f t="shared" si="9"/>
        <v/>
      </c>
      <c r="AG20" s="108" t="s">
        <v>957</v>
      </c>
      <c r="AH20" s="33"/>
      <c r="AI20" s="32" t="str">
        <f t="shared" si="10"/>
        <v>　</v>
      </c>
      <c r="AJ20" s="29"/>
      <c r="AK20" s="29"/>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row>
    <row r="21" spans="1:110" s="27" customFormat="1" ht="22.5" customHeight="1" x14ac:dyDescent="0.15">
      <c r="A21" s="228"/>
      <c r="B21" s="216"/>
      <c r="C21" s="217"/>
      <c r="D21" s="231"/>
      <c r="E21" s="236"/>
      <c r="F21" s="239"/>
      <c r="G21" s="245"/>
      <c r="H21" s="239"/>
      <c r="I21" s="248"/>
      <c r="J21" s="5"/>
      <c r="K21" s="5"/>
      <c r="L21" s="5"/>
      <c r="M21" s="5"/>
      <c r="N21" s="6"/>
      <c r="O21" s="32"/>
      <c r="P21" s="32"/>
      <c r="Q21" s="32"/>
      <c r="R21" s="108" t="str">
        <f t="shared" si="14"/>
        <v/>
      </c>
      <c r="S21" s="109" t="str">
        <f t="shared" si="15"/>
        <v/>
      </c>
      <c r="T21" s="110" t="str">
        <f>IF($S21="","",VLOOKUP($S21,'(種目・作業用)'!$A$2:$D$37,2,FALSE))</f>
        <v/>
      </c>
      <c r="U21" s="110" t="str">
        <f>IF($S21="","",VLOOKUP($S21,'(種目・作業用)'!$A$2:$D$37,3,FALSE))</f>
        <v/>
      </c>
      <c r="V21" s="110" t="str">
        <f>IF($S21="","",VLOOKUP($S21,'(種目・作業用)'!$A$2:$D$37,4,FALSE))</f>
        <v/>
      </c>
      <c r="W21" s="111"/>
      <c r="X21" s="108" t="str">
        <f t="shared" si="5"/>
        <v/>
      </c>
      <c r="Y21" s="108" t="str">
        <f t="shared" si="2"/>
        <v/>
      </c>
      <c r="Z21" s="108" t="str">
        <f t="shared" si="6"/>
        <v/>
      </c>
      <c r="AA21" s="108" t="str">
        <f t="shared" si="3"/>
        <v/>
      </c>
      <c r="AB21" s="115" t="str">
        <f t="shared" si="7"/>
        <v/>
      </c>
      <c r="AC21" s="116" t="str">
        <f t="shared" si="8"/>
        <v/>
      </c>
      <c r="AD21" s="117" t="str">
        <f t="shared" si="16"/>
        <v/>
      </c>
      <c r="AE21" s="108"/>
      <c r="AF21" s="108" t="str">
        <f t="shared" si="9"/>
        <v/>
      </c>
      <c r="AG21" s="108" t="s">
        <v>957</v>
      </c>
      <c r="AH21" s="33"/>
      <c r="AI21" s="32" t="str">
        <f t="shared" si="10"/>
        <v>　</v>
      </c>
      <c r="AJ21" s="29"/>
      <c r="AK21" s="29"/>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row>
    <row r="22" spans="1:110" s="27" customFormat="1" ht="22.5" customHeight="1" x14ac:dyDescent="0.15">
      <c r="A22" s="228"/>
      <c r="B22" s="216"/>
      <c r="C22" s="217"/>
      <c r="D22" s="231"/>
      <c r="E22" s="236"/>
      <c r="F22" s="239"/>
      <c r="G22" s="245"/>
      <c r="H22" s="239"/>
      <c r="I22" s="248"/>
      <c r="J22" s="5"/>
      <c r="K22" s="5"/>
      <c r="L22" s="5"/>
      <c r="M22" s="5"/>
      <c r="N22" s="6"/>
      <c r="O22" s="32"/>
      <c r="P22" s="32"/>
      <c r="Q22" s="32"/>
      <c r="R22" s="108" t="str">
        <f t="shared" si="14"/>
        <v/>
      </c>
      <c r="S22" s="109" t="str">
        <f t="shared" si="15"/>
        <v/>
      </c>
      <c r="T22" s="110" t="str">
        <f>IF($S22="","",VLOOKUP($S22,'(種目・作業用)'!$A$2:$D$37,2,FALSE))</f>
        <v/>
      </c>
      <c r="U22" s="110" t="str">
        <f>IF($S22="","",VLOOKUP($S22,'(種目・作業用)'!$A$2:$D$37,3,FALSE))</f>
        <v/>
      </c>
      <c r="V22" s="110" t="str">
        <f>IF($S22="","",VLOOKUP($S22,'(種目・作業用)'!$A$2:$D$37,4,FALSE))</f>
        <v/>
      </c>
      <c r="W22" s="111"/>
      <c r="X22" s="108" t="str">
        <f t="shared" si="5"/>
        <v/>
      </c>
      <c r="Y22" s="108" t="str">
        <f t="shared" si="2"/>
        <v/>
      </c>
      <c r="Z22" s="108" t="str">
        <f t="shared" si="6"/>
        <v/>
      </c>
      <c r="AA22" s="108" t="str">
        <f t="shared" si="3"/>
        <v/>
      </c>
      <c r="AB22" s="115" t="str">
        <f t="shared" si="7"/>
        <v/>
      </c>
      <c r="AC22" s="116" t="str">
        <f t="shared" si="8"/>
        <v/>
      </c>
      <c r="AD22" s="117" t="str">
        <f t="shared" si="16"/>
        <v/>
      </c>
      <c r="AE22" s="108"/>
      <c r="AF22" s="108" t="str">
        <f t="shared" si="9"/>
        <v/>
      </c>
      <c r="AG22" s="108" t="s">
        <v>957</v>
      </c>
      <c r="AH22" s="33"/>
      <c r="AI22" s="32" t="str">
        <f t="shared" si="10"/>
        <v>　</v>
      </c>
      <c r="AJ22" s="29"/>
      <c r="AK22" s="29"/>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row>
    <row r="23" spans="1:110" s="27" customFormat="1" ht="22.5" customHeight="1" x14ac:dyDescent="0.15">
      <c r="A23" s="228"/>
      <c r="B23" s="216"/>
      <c r="C23" s="217"/>
      <c r="D23" s="231"/>
      <c r="E23" s="236"/>
      <c r="F23" s="239"/>
      <c r="G23" s="245"/>
      <c r="H23" s="239"/>
      <c r="I23" s="248"/>
      <c r="J23" s="5"/>
      <c r="K23" s="5"/>
      <c r="L23" s="5"/>
      <c r="M23" s="5"/>
      <c r="N23" s="6"/>
      <c r="O23" s="32"/>
      <c r="P23" s="32"/>
      <c r="Q23" s="32"/>
      <c r="R23" s="108" t="str">
        <f t="shared" si="14"/>
        <v/>
      </c>
      <c r="S23" s="109" t="str">
        <f t="shared" si="15"/>
        <v/>
      </c>
      <c r="T23" s="110" t="str">
        <f>IF($S23="","",VLOOKUP($S23,'(種目・作業用)'!$A$2:$D$37,2,FALSE))</f>
        <v/>
      </c>
      <c r="U23" s="110" t="str">
        <f>IF($S23="","",VLOOKUP($S23,'(種目・作業用)'!$A$2:$D$37,3,FALSE))</f>
        <v/>
      </c>
      <c r="V23" s="110" t="str">
        <f>IF($S23="","",VLOOKUP($S23,'(種目・作業用)'!$A$2:$D$37,4,FALSE))</f>
        <v/>
      </c>
      <c r="W23" s="111"/>
      <c r="X23" s="108" t="str">
        <f t="shared" si="5"/>
        <v/>
      </c>
      <c r="Y23" s="108" t="str">
        <f t="shared" si="2"/>
        <v/>
      </c>
      <c r="Z23" s="108" t="str">
        <f t="shared" si="6"/>
        <v/>
      </c>
      <c r="AA23" s="108" t="str">
        <f t="shared" si="3"/>
        <v/>
      </c>
      <c r="AB23" s="115" t="str">
        <f t="shared" si="7"/>
        <v/>
      </c>
      <c r="AC23" s="116" t="str">
        <f t="shared" si="8"/>
        <v/>
      </c>
      <c r="AD23" s="117" t="str">
        <f t="shared" si="16"/>
        <v/>
      </c>
      <c r="AE23" s="108"/>
      <c r="AF23" s="108" t="str">
        <f t="shared" si="9"/>
        <v/>
      </c>
      <c r="AG23" s="108" t="s">
        <v>957</v>
      </c>
      <c r="AH23" s="33"/>
      <c r="AI23" s="32" t="str">
        <f t="shared" si="10"/>
        <v>　</v>
      </c>
      <c r="AJ23" s="29"/>
      <c r="AK23" s="29"/>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row>
    <row r="24" spans="1:110" s="27" customFormat="1" ht="22.5" customHeight="1" x14ac:dyDescent="0.15">
      <c r="A24" s="229"/>
      <c r="B24" s="218"/>
      <c r="C24" s="219"/>
      <c r="D24" s="232"/>
      <c r="E24" s="237"/>
      <c r="F24" s="240"/>
      <c r="G24" s="246"/>
      <c r="H24" s="240"/>
      <c r="I24" s="249"/>
      <c r="J24" s="84"/>
      <c r="K24" s="84"/>
      <c r="L24" s="84"/>
      <c r="M24" s="84"/>
      <c r="N24" s="88"/>
      <c r="O24" s="32"/>
      <c r="P24" s="32"/>
      <c r="Q24" s="32"/>
      <c r="R24" s="108" t="str">
        <f t="shared" si="14"/>
        <v/>
      </c>
      <c r="S24" s="109" t="str">
        <f t="shared" si="15"/>
        <v/>
      </c>
      <c r="T24" s="110" t="str">
        <f>IF($S24="","",VLOOKUP($S24,'(種目・作業用)'!$A$2:$D$37,2,FALSE))</f>
        <v/>
      </c>
      <c r="U24" s="110" t="str">
        <f>IF($S24="","",VLOOKUP($S24,'(種目・作業用)'!$A$2:$D$37,3,FALSE))</f>
        <v/>
      </c>
      <c r="V24" s="110" t="str">
        <f>IF($S24="","",VLOOKUP($S24,'(種目・作業用)'!$A$2:$D$37,4,FALSE))</f>
        <v/>
      </c>
      <c r="W24" s="111"/>
      <c r="X24" s="108" t="str">
        <f t="shared" si="5"/>
        <v/>
      </c>
      <c r="Y24" s="108" t="str">
        <f t="shared" si="2"/>
        <v/>
      </c>
      <c r="Z24" s="108" t="str">
        <f t="shared" si="6"/>
        <v/>
      </c>
      <c r="AA24" s="108" t="str">
        <f t="shared" si="3"/>
        <v/>
      </c>
      <c r="AB24" s="115" t="str">
        <f t="shared" si="7"/>
        <v/>
      </c>
      <c r="AC24" s="116" t="str">
        <f t="shared" si="8"/>
        <v/>
      </c>
      <c r="AD24" s="117" t="str">
        <f t="shared" si="16"/>
        <v/>
      </c>
      <c r="AE24" s="108"/>
      <c r="AF24" s="108" t="str">
        <f t="shared" si="9"/>
        <v/>
      </c>
      <c r="AG24" s="108" t="s">
        <v>957</v>
      </c>
      <c r="AH24" s="33"/>
      <c r="AI24" s="32" t="str">
        <f t="shared" si="10"/>
        <v>　</v>
      </c>
      <c r="AJ24" s="29"/>
      <c r="AK24" s="29"/>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row>
    <row r="25" spans="1:110" s="27" customFormat="1" ht="22.5" customHeight="1" x14ac:dyDescent="0.15">
      <c r="A25" s="228">
        <v>4</v>
      </c>
      <c r="B25" s="216"/>
      <c r="C25" s="217"/>
      <c r="D25" s="231"/>
      <c r="E25" s="236"/>
      <c r="F25" s="239" t="s">
        <v>1426</v>
      </c>
      <c r="G25" s="245"/>
      <c r="H25" s="239" t="s">
        <v>1427</v>
      </c>
      <c r="I25" s="248"/>
      <c r="J25" s="5"/>
      <c r="K25" s="5"/>
      <c r="L25" s="5"/>
      <c r="M25" s="5"/>
      <c r="N25" s="6"/>
      <c r="O25" s="32"/>
      <c r="P25" s="32" t="str">
        <f>LEFT(B25,1)</f>
        <v/>
      </c>
      <c r="Q25" s="32"/>
      <c r="R25" s="108" t="str">
        <f t="shared" ref="R25:R30" si="17">IF(ISBLANK(J25),"",VLOOKUP(CONCATENATE($AB$4,LEFT($B$25,1)),$R$120:$S$129,2,FALSE)+J25*100)</f>
        <v/>
      </c>
      <c r="S25" s="109" t="str">
        <f t="shared" ref="S25:S30" si="18">IF(ISBLANK(J25),"",$B$25)</f>
        <v/>
      </c>
      <c r="T25" s="110" t="str">
        <f>IF($S25="","",VLOOKUP($S25,'(種目・作業用)'!$A$2:$D$37,2,FALSE))</f>
        <v/>
      </c>
      <c r="U25" s="110" t="str">
        <f>IF($S25="","",VLOOKUP($S25,'(種目・作業用)'!$A$2:$D$37,3,FALSE))</f>
        <v/>
      </c>
      <c r="V25" s="110" t="str">
        <f>IF($S25="","",VLOOKUP($S25,'(種目・作業用)'!$A$2:$D$37,4,FALSE))</f>
        <v/>
      </c>
      <c r="W25" s="111" t="str">
        <f>IF(ISNUMBER(R25),IF(LEN(E25)=1,CONCATENATE(E25,G25,I25),CONCATENATE("0",G25,I25)),"")</f>
        <v/>
      </c>
      <c r="X25" s="108" t="str">
        <f t="shared" si="5"/>
        <v/>
      </c>
      <c r="Y25" s="108" t="str">
        <f t="shared" si="2"/>
        <v/>
      </c>
      <c r="Z25" s="108" t="str">
        <f t="shared" si="6"/>
        <v/>
      </c>
      <c r="AA25" s="108" t="str">
        <f t="shared" si="3"/>
        <v/>
      </c>
      <c r="AB25" s="115" t="str">
        <f t="shared" si="7"/>
        <v/>
      </c>
      <c r="AC25" s="116" t="str">
        <f t="shared" si="8"/>
        <v/>
      </c>
      <c r="AD25" s="117" t="str">
        <f t="shared" ref="AD25:AD30" si="19">IF(ISBLANK(J25),"",IF(LEFT($B$25,1)="男",1,2))</f>
        <v/>
      </c>
      <c r="AE25" s="108"/>
      <c r="AF25" s="108" t="str">
        <f t="shared" si="9"/>
        <v/>
      </c>
      <c r="AG25" s="108" t="s">
        <v>957</v>
      </c>
      <c r="AH25" s="33"/>
      <c r="AI25" s="32" t="str">
        <f t="shared" si="10"/>
        <v>　</v>
      </c>
      <c r="AJ25" s="29"/>
      <c r="AK25" s="29"/>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row>
    <row r="26" spans="1:110" s="27" customFormat="1" ht="22.5" customHeight="1" x14ac:dyDescent="0.15">
      <c r="A26" s="228"/>
      <c r="B26" s="216"/>
      <c r="C26" s="217"/>
      <c r="D26" s="231"/>
      <c r="E26" s="236"/>
      <c r="F26" s="239"/>
      <c r="G26" s="245"/>
      <c r="H26" s="239"/>
      <c r="I26" s="248"/>
      <c r="J26" s="5"/>
      <c r="K26" s="5"/>
      <c r="L26" s="5"/>
      <c r="M26" s="5"/>
      <c r="N26" s="6"/>
      <c r="O26" s="32"/>
      <c r="P26" s="32"/>
      <c r="Q26" s="32"/>
      <c r="R26" s="108" t="str">
        <f t="shared" si="17"/>
        <v/>
      </c>
      <c r="S26" s="109" t="str">
        <f t="shared" si="18"/>
        <v/>
      </c>
      <c r="T26" s="110" t="str">
        <f>IF($S26="","",VLOOKUP($S26,'(種目・作業用)'!$A$2:$D$37,2,FALSE))</f>
        <v/>
      </c>
      <c r="U26" s="110" t="str">
        <f>IF($S26="","",VLOOKUP($S26,'(種目・作業用)'!$A$2:$D$37,3,FALSE))</f>
        <v/>
      </c>
      <c r="V26" s="110" t="str">
        <f>IF($S26="","",VLOOKUP($S26,'(種目・作業用)'!$A$2:$D$37,4,FALSE))</f>
        <v/>
      </c>
      <c r="W26" s="111"/>
      <c r="X26" s="108" t="str">
        <f t="shared" si="5"/>
        <v/>
      </c>
      <c r="Y26" s="108" t="str">
        <f t="shared" si="2"/>
        <v/>
      </c>
      <c r="Z26" s="108" t="str">
        <f t="shared" si="6"/>
        <v/>
      </c>
      <c r="AA26" s="108" t="str">
        <f t="shared" si="3"/>
        <v/>
      </c>
      <c r="AB26" s="115" t="str">
        <f t="shared" si="7"/>
        <v/>
      </c>
      <c r="AC26" s="116" t="str">
        <f t="shared" si="8"/>
        <v/>
      </c>
      <c r="AD26" s="117" t="str">
        <f t="shared" si="19"/>
        <v/>
      </c>
      <c r="AE26" s="108"/>
      <c r="AF26" s="108" t="str">
        <f t="shared" si="9"/>
        <v/>
      </c>
      <c r="AG26" s="108" t="s">
        <v>957</v>
      </c>
      <c r="AH26" s="33"/>
      <c r="AI26" s="32" t="str">
        <f t="shared" si="10"/>
        <v>　</v>
      </c>
      <c r="AJ26" s="29"/>
      <c r="AK26" s="29"/>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row>
    <row r="27" spans="1:110" s="27" customFormat="1" ht="22.5" customHeight="1" x14ac:dyDescent="0.15">
      <c r="A27" s="228"/>
      <c r="B27" s="216"/>
      <c r="C27" s="217"/>
      <c r="D27" s="231"/>
      <c r="E27" s="236"/>
      <c r="F27" s="239"/>
      <c r="G27" s="245"/>
      <c r="H27" s="239"/>
      <c r="I27" s="248"/>
      <c r="J27" s="5"/>
      <c r="K27" s="5"/>
      <c r="L27" s="5"/>
      <c r="M27" s="5"/>
      <c r="N27" s="6"/>
      <c r="O27" s="32"/>
      <c r="P27" s="32"/>
      <c r="Q27" s="32"/>
      <c r="R27" s="108" t="str">
        <f t="shared" si="17"/>
        <v/>
      </c>
      <c r="S27" s="109" t="str">
        <f t="shared" si="18"/>
        <v/>
      </c>
      <c r="T27" s="110" t="str">
        <f>IF($S27="","",VLOOKUP($S27,'(種目・作業用)'!$A$2:$D$37,2,FALSE))</f>
        <v/>
      </c>
      <c r="U27" s="110" t="str">
        <f>IF($S27="","",VLOOKUP($S27,'(種目・作業用)'!$A$2:$D$37,3,FALSE))</f>
        <v/>
      </c>
      <c r="V27" s="110" t="str">
        <f>IF($S27="","",VLOOKUP($S27,'(種目・作業用)'!$A$2:$D$37,4,FALSE))</f>
        <v/>
      </c>
      <c r="W27" s="111"/>
      <c r="X27" s="108" t="str">
        <f t="shared" si="5"/>
        <v/>
      </c>
      <c r="Y27" s="108" t="str">
        <f t="shared" si="2"/>
        <v/>
      </c>
      <c r="Z27" s="108" t="str">
        <f t="shared" si="6"/>
        <v/>
      </c>
      <c r="AA27" s="108" t="str">
        <f t="shared" si="3"/>
        <v/>
      </c>
      <c r="AB27" s="115" t="str">
        <f t="shared" si="7"/>
        <v/>
      </c>
      <c r="AC27" s="116" t="str">
        <f t="shared" si="8"/>
        <v/>
      </c>
      <c r="AD27" s="117" t="str">
        <f t="shared" si="19"/>
        <v/>
      </c>
      <c r="AE27" s="108"/>
      <c r="AF27" s="108" t="str">
        <f t="shared" si="9"/>
        <v/>
      </c>
      <c r="AG27" s="108" t="s">
        <v>957</v>
      </c>
      <c r="AH27" s="33"/>
      <c r="AI27" s="32" t="str">
        <f t="shared" si="10"/>
        <v>　</v>
      </c>
      <c r="AJ27" s="29"/>
      <c r="AK27" s="29"/>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row>
    <row r="28" spans="1:110" s="27" customFormat="1" ht="22.5" customHeight="1" x14ac:dyDescent="0.15">
      <c r="A28" s="228"/>
      <c r="B28" s="216"/>
      <c r="C28" s="217"/>
      <c r="D28" s="231"/>
      <c r="E28" s="236"/>
      <c r="F28" s="239"/>
      <c r="G28" s="245"/>
      <c r="H28" s="239"/>
      <c r="I28" s="248"/>
      <c r="J28" s="5"/>
      <c r="K28" s="5"/>
      <c r="L28" s="5"/>
      <c r="M28" s="5"/>
      <c r="N28" s="6"/>
      <c r="O28" s="32"/>
      <c r="P28" s="32"/>
      <c r="Q28" s="32"/>
      <c r="R28" s="108" t="str">
        <f t="shared" si="17"/>
        <v/>
      </c>
      <c r="S28" s="109" t="str">
        <f t="shared" si="18"/>
        <v/>
      </c>
      <c r="T28" s="110" t="str">
        <f>IF($S28="","",VLOOKUP($S28,'(種目・作業用)'!$A$2:$D$37,2,FALSE))</f>
        <v/>
      </c>
      <c r="U28" s="110" t="str">
        <f>IF($S28="","",VLOOKUP($S28,'(種目・作業用)'!$A$2:$D$37,3,FALSE))</f>
        <v/>
      </c>
      <c r="V28" s="110" t="str">
        <f>IF($S28="","",VLOOKUP($S28,'(種目・作業用)'!$A$2:$D$37,4,FALSE))</f>
        <v/>
      </c>
      <c r="W28" s="111"/>
      <c r="X28" s="108" t="str">
        <f t="shared" si="5"/>
        <v/>
      </c>
      <c r="Y28" s="108" t="str">
        <f t="shared" si="2"/>
        <v/>
      </c>
      <c r="Z28" s="108" t="str">
        <f t="shared" si="6"/>
        <v/>
      </c>
      <c r="AA28" s="108" t="str">
        <f t="shared" si="3"/>
        <v/>
      </c>
      <c r="AB28" s="115" t="str">
        <f t="shared" si="7"/>
        <v/>
      </c>
      <c r="AC28" s="116" t="str">
        <f t="shared" si="8"/>
        <v/>
      </c>
      <c r="AD28" s="117" t="str">
        <f t="shared" si="19"/>
        <v/>
      </c>
      <c r="AE28" s="108"/>
      <c r="AF28" s="108" t="str">
        <f t="shared" si="9"/>
        <v/>
      </c>
      <c r="AG28" s="108" t="s">
        <v>957</v>
      </c>
      <c r="AH28" s="33"/>
      <c r="AI28" s="32" t="str">
        <f t="shared" si="10"/>
        <v>　</v>
      </c>
      <c r="AJ28" s="29"/>
      <c r="AK28" s="29"/>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row>
    <row r="29" spans="1:110" s="27" customFormat="1" ht="22.5" customHeight="1" x14ac:dyDescent="0.15">
      <c r="A29" s="228"/>
      <c r="B29" s="216"/>
      <c r="C29" s="217"/>
      <c r="D29" s="231"/>
      <c r="E29" s="236"/>
      <c r="F29" s="239"/>
      <c r="G29" s="245"/>
      <c r="H29" s="239"/>
      <c r="I29" s="248"/>
      <c r="J29" s="5"/>
      <c r="K29" s="5"/>
      <c r="L29" s="5"/>
      <c r="M29" s="5"/>
      <c r="N29" s="6"/>
      <c r="O29" s="32"/>
      <c r="P29" s="32"/>
      <c r="Q29" s="32"/>
      <c r="R29" s="108" t="str">
        <f t="shared" si="17"/>
        <v/>
      </c>
      <c r="S29" s="109" t="str">
        <f t="shared" si="18"/>
        <v/>
      </c>
      <c r="T29" s="110" t="str">
        <f>IF($S29="","",VLOOKUP($S29,'(種目・作業用)'!$A$2:$D$37,2,FALSE))</f>
        <v/>
      </c>
      <c r="U29" s="110" t="str">
        <f>IF($S29="","",VLOOKUP($S29,'(種目・作業用)'!$A$2:$D$37,3,FALSE))</f>
        <v/>
      </c>
      <c r="V29" s="110" t="str">
        <f>IF($S29="","",VLOOKUP($S29,'(種目・作業用)'!$A$2:$D$37,4,FALSE))</f>
        <v/>
      </c>
      <c r="W29" s="111"/>
      <c r="X29" s="108" t="str">
        <f t="shared" si="5"/>
        <v/>
      </c>
      <c r="Y29" s="108" t="str">
        <f t="shared" si="2"/>
        <v/>
      </c>
      <c r="Z29" s="108" t="str">
        <f t="shared" si="6"/>
        <v/>
      </c>
      <c r="AA29" s="108" t="str">
        <f t="shared" si="3"/>
        <v/>
      </c>
      <c r="AB29" s="115" t="str">
        <f t="shared" si="7"/>
        <v/>
      </c>
      <c r="AC29" s="116" t="str">
        <f t="shared" si="8"/>
        <v/>
      </c>
      <c r="AD29" s="117" t="str">
        <f t="shared" si="19"/>
        <v/>
      </c>
      <c r="AE29" s="108"/>
      <c r="AF29" s="108" t="str">
        <f t="shared" si="9"/>
        <v/>
      </c>
      <c r="AG29" s="108" t="s">
        <v>957</v>
      </c>
      <c r="AH29" s="33"/>
      <c r="AI29" s="32" t="str">
        <f t="shared" si="10"/>
        <v>　</v>
      </c>
      <c r="AJ29" s="29"/>
      <c r="AK29" s="29"/>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row>
    <row r="30" spans="1:110" s="27" customFormat="1" ht="22.5" customHeight="1" x14ac:dyDescent="0.15">
      <c r="A30" s="229"/>
      <c r="B30" s="218"/>
      <c r="C30" s="219"/>
      <c r="D30" s="232"/>
      <c r="E30" s="237"/>
      <c r="F30" s="240"/>
      <c r="G30" s="246"/>
      <c r="H30" s="240"/>
      <c r="I30" s="249"/>
      <c r="J30" s="5"/>
      <c r="K30" s="5"/>
      <c r="L30" s="5"/>
      <c r="M30" s="5"/>
      <c r="N30" s="6"/>
      <c r="O30" s="32"/>
      <c r="P30" s="32"/>
      <c r="Q30" s="32"/>
      <c r="R30" s="108" t="str">
        <f t="shared" si="17"/>
        <v/>
      </c>
      <c r="S30" s="109" t="str">
        <f t="shared" si="18"/>
        <v/>
      </c>
      <c r="T30" s="110" t="str">
        <f>IF($S30="","",VLOOKUP($S30,'(種目・作業用)'!$A$2:$D$37,2,FALSE))</f>
        <v/>
      </c>
      <c r="U30" s="110" t="str">
        <f>IF($S30="","",VLOOKUP($S30,'(種目・作業用)'!$A$2:$D$37,3,FALSE))</f>
        <v/>
      </c>
      <c r="V30" s="110" t="str">
        <f>IF($S30="","",VLOOKUP($S30,'(種目・作業用)'!$A$2:$D$37,4,FALSE))</f>
        <v/>
      </c>
      <c r="W30" s="111"/>
      <c r="X30" s="108" t="str">
        <f t="shared" si="5"/>
        <v/>
      </c>
      <c r="Y30" s="108" t="str">
        <f t="shared" si="2"/>
        <v/>
      </c>
      <c r="Z30" s="108" t="str">
        <f t="shared" si="6"/>
        <v/>
      </c>
      <c r="AA30" s="108" t="str">
        <f t="shared" si="3"/>
        <v/>
      </c>
      <c r="AB30" s="115" t="str">
        <f t="shared" si="7"/>
        <v/>
      </c>
      <c r="AC30" s="116" t="str">
        <f t="shared" si="8"/>
        <v/>
      </c>
      <c r="AD30" s="117" t="str">
        <f t="shared" si="19"/>
        <v/>
      </c>
      <c r="AE30" s="108"/>
      <c r="AF30" s="108" t="str">
        <f t="shared" si="9"/>
        <v/>
      </c>
      <c r="AG30" s="108" t="s">
        <v>957</v>
      </c>
      <c r="AH30" s="33"/>
      <c r="AI30" s="32" t="str">
        <f t="shared" si="10"/>
        <v>　</v>
      </c>
      <c r="AJ30" s="29"/>
      <c r="AK30" s="29"/>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row>
    <row r="31" spans="1:110" s="27" customFormat="1" ht="22.5" customHeight="1" x14ac:dyDescent="0.15">
      <c r="A31" s="47"/>
      <c r="B31" s="48"/>
      <c r="C31" s="49"/>
      <c r="D31" s="49"/>
      <c r="E31" s="60"/>
      <c r="F31" s="60"/>
      <c r="G31" s="60"/>
      <c r="H31" s="60"/>
      <c r="I31" s="60"/>
      <c r="J31" s="61" t="s">
        <v>1290</v>
      </c>
      <c r="K31" s="258">
        <f>基礎データ!$C$5</f>
        <v>0</v>
      </c>
      <c r="L31" s="258"/>
      <c r="M31" s="258"/>
      <c r="N31" s="52" t="s">
        <v>14</v>
      </c>
      <c r="O31" s="32"/>
      <c r="P31" s="32"/>
      <c r="Q31" s="32"/>
      <c r="R31" s="33"/>
      <c r="S31" s="34"/>
      <c r="T31" s="33"/>
      <c r="U31" s="33"/>
      <c r="V31" s="33"/>
      <c r="W31" s="33"/>
      <c r="X31" s="33"/>
      <c r="Y31" s="33"/>
      <c r="Z31" s="33"/>
      <c r="AA31" s="33"/>
      <c r="AB31" s="118"/>
      <c r="AC31" s="119"/>
      <c r="AD31" s="40"/>
      <c r="AE31" s="33"/>
      <c r="AF31" s="33"/>
      <c r="AG31" s="33"/>
      <c r="AH31" s="33"/>
      <c r="AI31" s="32"/>
      <c r="AJ31" s="29"/>
      <c r="AK31" s="29"/>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row>
    <row r="32" spans="1:110" s="27" customFormat="1" ht="7.5" customHeight="1" x14ac:dyDescent="0.15">
      <c r="A32" s="62"/>
      <c r="B32" s="63"/>
      <c r="C32" s="64"/>
      <c r="D32" s="64"/>
      <c r="E32" s="65"/>
      <c r="F32" s="65"/>
      <c r="G32" s="65"/>
      <c r="H32" s="65"/>
      <c r="I32" s="65"/>
      <c r="J32" s="63"/>
      <c r="K32" s="63"/>
      <c r="L32" s="63"/>
      <c r="M32" s="63"/>
      <c r="N32" s="66"/>
      <c r="O32" s="32"/>
      <c r="P32" s="32"/>
      <c r="Q32" s="32"/>
      <c r="R32" s="33"/>
      <c r="S32" s="34"/>
      <c r="T32" s="33"/>
      <c r="U32" s="33"/>
      <c r="V32" s="33"/>
      <c r="W32" s="33"/>
      <c r="X32" s="33"/>
      <c r="Y32" s="33"/>
      <c r="Z32" s="33"/>
      <c r="AA32" s="33"/>
      <c r="AB32" s="118"/>
      <c r="AC32" s="119"/>
      <c r="AD32" s="40"/>
      <c r="AE32" s="33"/>
      <c r="AF32" s="33"/>
      <c r="AG32" s="33"/>
      <c r="AH32" s="33"/>
      <c r="AI32" s="32"/>
      <c r="AJ32" s="29"/>
      <c r="AK32" s="29"/>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row>
    <row r="33" spans="1:110" s="27" customFormat="1" ht="22.5" customHeight="1" x14ac:dyDescent="0.15">
      <c r="A33" s="259" t="s">
        <v>1162</v>
      </c>
      <c r="B33" s="260"/>
      <c r="C33" s="260"/>
      <c r="D33" s="260"/>
      <c r="E33" s="260"/>
      <c r="F33" s="260"/>
      <c r="G33" s="260"/>
      <c r="H33" s="260"/>
      <c r="I33" s="260"/>
      <c r="J33" s="260"/>
      <c r="K33" s="260"/>
      <c r="L33" s="260"/>
      <c r="M33" s="260"/>
      <c r="N33" s="261"/>
      <c r="O33" s="32"/>
      <c r="P33" s="32"/>
      <c r="Q33" s="32"/>
      <c r="R33" s="33"/>
      <c r="S33" s="34"/>
      <c r="T33" s="33"/>
      <c r="U33" s="33"/>
      <c r="V33" s="33"/>
      <c r="W33" s="33"/>
      <c r="X33" s="33"/>
      <c r="Y33" s="33"/>
      <c r="Z33" s="33"/>
      <c r="AA33" s="33"/>
      <c r="AB33" s="118"/>
      <c r="AC33" s="119"/>
      <c r="AD33" s="40"/>
      <c r="AE33" s="33"/>
      <c r="AF33" s="33"/>
      <c r="AG33" s="33"/>
      <c r="AH33" s="33"/>
      <c r="AI33" s="32"/>
      <c r="AJ33" s="29"/>
      <c r="AK33" s="29"/>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row>
    <row r="34" spans="1:110" s="27" customFormat="1" ht="7.5" customHeight="1" x14ac:dyDescent="0.15">
      <c r="A34" s="67"/>
      <c r="B34" s="53"/>
      <c r="C34" s="53"/>
      <c r="D34" s="53"/>
      <c r="E34" s="53"/>
      <c r="F34" s="53"/>
      <c r="G34" s="53"/>
      <c r="H34" s="53"/>
      <c r="I34" s="53"/>
      <c r="J34" s="53"/>
      <c r="K34" s="53"/>
      <c r="L34" s="53"/>
      <c r="M34" s="53"/>
      <c r="N34" s="68"/>
      <c r="O34" s="32"/>
      <c r="P34" s="32"/>
      <c r="Q34" s="32"/>
      <c r="R34" s="33"/>
      <c r="S34" s="34"/>
      <c r="T34" s="33"/>
      <c r="U34" s="33"/>
      <c r="V34" s="33"/>
      <c r="W34" s="33"/>
      <c r="X34" s="33"/>
      <c r="Y34" s="33"/>
      <c r="Z34" s="33"/>
      <c r="AA34" s="33"/>
      <c r="AB34" s="118"/>
      <c r="AC34" s="119"/>
      <c r="AD34" s="40"/>
      <c r="AE34" s="33"/>
      <c r="AF34" s="33"/>
      <c r="AG34" s="33"/>
      <c r="AH34" s="33"/>
      <c r="AI34" s="32"/>
      <c r="AJ34" s="29"/>
      <c r="AK34" s="29"/>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row>
    <row r="35" spans="1:110" s="27" customFormat="1" x14ac:dyDescent="0.15">
      <c r="A35" s="69"/>
      <c r="B35" s="70"/>
      <c r="C35" s="71" t="s">
        <v>15</v>
      </c>
      <c r="D35" s="70"/>
      <c r="E35" s="70"/>
      <c r="F35" s="70"/>
      <c r="G35" s="70"/>
      <c r="H35" s="70"/>
      <c r="I35" s="70"/>
      <c r="J35" s="70"/>
      <c r="K35" s="70"/>
      <c r="L35" s="70"/>
      <c r="M35" s="70"/>
      <c r="N35" s="72"/>
      <c r="O35" s="32"/>
      <c r="P35" s="32"/>
      <c r="Q35" s="32"/>
      <c r="R35" s="33"/>
      <c r="S35" s="34"/>
      <c r="T35" s="33"/>
      <c r="U35" s="33"/>
      <c r="V35" s="33"/>
      <c r="W35" s="33"/>
      <c r="X35" s="33"/>
      <c r="Y35" s="33"/>
      <c r="Z35" s="33"/>
      <c r="AA35" s="33"/>
      <c r="AB35" s="118"/>
      <c r="AC35" s="119"/>
      <c r="AD35" s="40"/>
      <c r="AE35" s="33"/>
      <c r="AF35" s="33"/>
      <c r="AG35" s="33"/>
      <c r="AH35" s="33"/>
      <c r="AI35" s="32"/>
      <c r="AJ35" s="29"/>
      <c r="AK35" s="29"/>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row>
    <row r="36" spans="1:110" s="27" customFormat="1" x14ac:dyDescent="0.15">
      <c r="A36" s="67"/>
      <c r="B36" s="53"/>
      <c r="C36" s="53"/>
      <c r="D36" s="53"/>
      <c r="E36" s="53"/>
      <c r="F36" s="53"/>
      <c r="G36" s="53"/>
      <c r="H36" s="53"/>
      <c r="I36" s="53"/>
      <c r="J36" s="53"/>
      <c r="K36" s="53"/>
      <c r="L36" s="53"/>
      <c r="M36" s="53"/>
      <c r="N36" s="68"/>
      <c r="O36" s="32"/>
      <c r="P36" s="32"/>
      <c r="Q36" s="32"/>
      <c r="R36" s="33"/>
      <c r="S36" s="34"/>
      <c r="T36" s="33"/>
      <c r="U36" s="33"/>
      <c r="V36" s="33"/>
      <c r="W36" s="33"/>
      <c r="X36" s="33"/>
      <c r="Y36" s="33"/>
      <c r="Z36" s="33"/>
      <c r="AA36" s="33"/>
      <c r="AB36" s="118"/>
      <c r="AC36" s="119"/>
      <c r="AD36" s="40"/>
      <c r="AE36" s="33"/>
      <c r="AF36" s="33"/>
      <c r="AG36" s="33"/>
      <c r="AH36" s="33"/>
      <c r="AI36" s="32"/>
      <c r="AJ36" s="29"/>
      <c r="AK36" s="29"/>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row>
    <row r="37" spans="1:110" s="27" customFormat="1" x14ac:dyDescent="0.15">
      <c r="A37" s="67"/>
      <c r="B37" s="53"/>
      <c r="C37" s="262" t="str">
        <f>'申込書（個人種目）'!C38:D38</f>
        <v>平成 30 年 　月　　日</v>
      </c>
      <c r="D37" s="262"/>
      <c r="E37" s="53"/>
      <c r="F37" s="53"/>
      <c r="G37" s="53"/>
      <c r="H37" s="53"/>
      <c r="I37" s="53"/>
      <c r="J37" s="53"/>
      <c r="K37" s="74"/>
      <c r="L37" s="73"/>
      <c r="M37" s="53"/>
      <c r="N37" s="68"/>
      <c r="O37" s="32"/>
      <c r="P37" s="32"/>
      <c r="Q37" s="32"/>
      <c r="R37" s="33"/>
      <c r="S37" s="34"/>
      <c r="T37" s="33"/>
      <c r="U37" s="33"/>
      <c r="V37" s="33"/>
      <c r="W37" s="33"/>
      <c r="X37" s="33"/>
      <c r="Y37" s="33"/>
      <c r="Z37" s="33"/>
      <c r="AA37" s="33"/>
      <c r="AB37" s="118"/>
      <c r="AC37" s="119"/>
      <c r="AD37" s="40"/>
      <c r="AE37" s="33"/>
      <c r="AF37" s="33"/>
      <c r="AG37" s="33"/>
      <c r="AH37" s="33"/>
      <c r="AI37" s="32"/>
      <c r="AJ37" s="29"/>
      <c r="AK37" s="29"/>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row>
    <row r="38" spans="1:110" s="27" customFormat="1" ht="22.5" customHeight="1" x14ac:dyDescent="0.15">
      <c r="A38" s="67"/>
      <c r="B38" s="53"/>
      <c r="C38" s="89"/>
      <c r="D38" s="260">
        <f>基礎データ!$C$2</f>
        <v>0</v>
      </c>
      <c r="E38" s="260"/>
      <c r="F38" s="260"/>
      <c r="G38" s="260"/>
      <c r="H38" s="260"/>
      <c r="I38" s="260"/>
      <c r="J38" s="260"/>
      <c r="K38" s="260"/>
      <c r="L38" s="260"/>
      <c r="M38" s="260"/>
      <c r="N38" s="68"/>
      <c r="O38" s="32"/>
      <c r="P38" s="32"/>
      <c r="Q38" s="32"/>
      <c r="R38" s="33"/>
      <c r="S38" s="34"/>
      <c r="T38" s="33"/>
      <c r="U38" s="33"/>
      <c r="V38" s="33"/>
      <c r="W38" s="33"/>
      <c r="X38" s="33"/>
      <c r="Y38" s="33"/>
      <c r="Z38" s="33"/>
      <c r="AA38" s="33"/>
      <c r="AB38" s="118"/>
      <c r="AC38" s="119"/>
      <c r="AD38" s="40"/>
      <c r="AE38" s="33"/>
      <c r="AF38" s="33"/>
      <c r="AG38" s="33"/>
      <c r="AH38" s="33"/>
      <c r="AI38" s="32"/>
      <c r="AJ38" s="29"/>
      <c r="AK38" s="29"/>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row>
    <row r="39" spans="1:110" s="27" customFormat="1" ht="22.5" customHeight="1" x14ac:dyDescent="0.15">
      <c r="A39" s="75"/>
      <c r="B39" s="76"/>
      <c r="C39" s="77"/>
      <c r="D39" s="77"/>
      <c r="E39" s="78"/>
      <c r="F39" s="78"/>
      <c r="G39" s="81"/>
      <c r="H39" s="77"/>
      <c r="I39" s="77"/>
      <c r="J39" s="77" t="s">
        <v>1176</v>
      </c>
      <c r="K39" s="257">
        <f>基礎データ!$C$4</f>
        <v>0</v>
      </c>
      <c r="L39" s="257"/>
      <c r="M39" s="79" t="s">
        <v>1175</v>
      </c>
      <c r="N39" s="80"/>
      <c r="O39" s="32"/>
      <c r="P39" s="32"/>
      <c r="Q39" s="32"/>
      <c r="R39" s="33"/>
      <c r="S39" s="34"/>
      <c r="T39" s="33"/>
      <c r="U39" s="33"/>
      <c r="V39" s="33"/>
      <c r="W39" s="33"/>
      <c r="X39" s="33"/>
      <c r="Y39" s="33"/>
      <c r="Z39" s="33"/>
      <c r="AA39" s="33"/>
      <c r="AB39" s="118"/>
      <c r="AC39" s="119"/>
      <c r="AD39" s="40"/>
      <c r="AE39" s="33"/>
      <c r="AF39" s="33"/>
      <c r="AG39" s="33"/>
      <c r="AH39" s="33"/>
      <c r="AI39" s="32"/>
      <c r="AJ39" s="29"/>
      <c r="AK39" s="29"/>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row>
    <row r="40" spans="1:110" s="27" customFormat="1" ht="32.25" customHeight="1" x14ac:dyDescent="0.15">
      <c r="A40" s="223" t="str">
        <f>A1</f>
        <v>第５５回山形県通信陸上競技大会　参加申込書（リレー種目）</v>
      </c>
      <c r="B40" s="223"/>
      <c r="C40" s="223"/>
      <c r="D40" s="223"/>
      <c r="E40" s="223"/>
      <c r="F40" s="223"/>
      <c r="G40" s="223"/>
      <c r="H40" s="223"/>
      <c r="I40" s="223"/>
      <c r="J40" s="223"/>
      <c r="K40" s="223"/>
      <c r="L40" s="223"/>
      <c r="M40" s="223"/>
      <c r="N40" s="223"/>
      <c r="O40" s="32"/>
      <c r="P40" s="32"/>
      <c r="Q40" s="32"/>
      <c r="R40" s="33"/>
      <c r="S40" s="34"/>
      <c r="T40" s="33"/>
      <c r="U40" s="33"/>
      <c r="V40" s="33"/>
      <c r="W40" s="33"/>
      <c r="X40" s="33"/>
      <c r="Y40" s="33"/>
      <c r="Z40" s="33"/>
      <c r="AA40" s="33"/>
      <c r="AB40" s="118"/>
      <c r="AC40" s="119"/>
      <c r="AD40" s="40"/>
      <c r="AE40" s="33"/>
      <c r="AF40" s="33"/>
      <c r="AG40" s="33"/>
      <c r="AH40" s="33"/>
      <c r="AI40" s="32"/>
      <c r="AJ40" s="29"/>
      <c r="AK40" s="29"/>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row>
    <row r="41" spans="1:110" s="27" customFormat="1" ht="7.5" customHeight="1" x14ac:dyDescent="0.15">
      <c r="A41" s="30"/>
      <c r="B41" s="30"/>
      <c r="C41" s="30"/>
      <c r="D41" s="30"/>
      <c r="E41" s="30"/>
      <c r="F41" s="30"/>
      <c r="G41" s="30"/>
      <c r="H41" s="30"/>
      <c r="I41" s="30"/>
      <c r="J41" s="30"/>
      <c r="K41" s="30"/>
      <c r="L41" s="30"/>
      <c r="M41" s="30"/>
      <c r="N41" s="30"/>
      <c r="O41" s="32"/>
      <c r="P41" s="32"/>
      <c r="Q41" s="32"/>
      <c r="R41" s="33"/>
      <c r="S41" s="34"/>
      <c r="T41" s="33"/>
      <c r="U41" s="33"/>
      <c r="V41" s="33"/>
      <c r="W41" s="33"/>
      <c r="X41" s="33"/>
      <c r="Y41" s="33"/>
      <c r="Z41" s="33"/>
      <c r="AA41" s="33"/>
      <c r="AB41" s="118"/>
      <c r="AC41" s="119"/>
      <c r="AD41" s="40"/>
      <c r="AE41" s="33"/>
      <c r="AF41" s="33"/>
      <c r="AG41" s="33"/>
      <c r="AH41" s="33"/>
      <c r="AI41" s="32"/>
      <c r="AJ41" s="29"/>
      <c r="AK41" s="29"/>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row>
    <row r="42" spans="1:110" s="29" customFormat="1" ht="22.5" customHeight="1" x14ac:dyDescent="0.15">
      <c r="A42" s="191" t="s">
        <v>0</v>
      </c>
      <c r="B42" s="186"/>
      <c r="C42" s="207">
        <f>基礎データ!$C$2</f>
        <v>0</v>
      </c>
      <c r="D42" s="208"/>
      <c r="E42" s="208"/>
      <c r="F42" s="208"/>
      <c r="G42" s="208"/>
      <c r="H42" s="208"/>
      <c r="I42" s="208"/>
      <c r="J42" s="209"/>
      <c r="K42" s="58" t="s">
        <v>1173</v>
      </c>
      <c r="L42" s="220">
        <f>基礎データ!$C$6</f>
        <v>0</v>
      </c>
      <c r="M42" s="221"/>
      <c r="N42" s="222"/>
      <c r="O42" s="32"/>
      <c r="P42" s="32" t="s">
        <v>1453</v>
      </c>
      <c r="Q42" s="32">
        <f>COUNTIF(P46:P69,P42)</f>
        <v>0</v>
      </c>
      <c r="R42" s="33"/>
      <c r="S42" s="34"/>
      <c r="T42" s="33"/>
      <c r="U42" s="33"/>
      <c r="V42" s="33"/>
      <c r="W42" s="33"/>
      <c r="X42" s="33"/>
      <c r="Y42" s="32"/>
      <c r="Z42" s="32"/>
      <c r="AA42" s="32"/>
      <c r="AB42" s="32"/>
      <c r="AC42" s="32"/>
      <c r="AD42" s="120"/>
      <c r="AE42" s="33"/>
      <c r="AF42" s="33"/>
      <c r="AG42" s="33"/>
      <c r="AH42" s="33"/>
      <c r="AI42" s="32"/>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row>
    <row r="43" spans="1:110" s="29" customFormat="1" ht="22.5" customHeight="1" x14ac:dyDescent="0.15">
      <c r="A43" s="170" t="s">
        <v>13</v>
      </c>
      <c r="B43" s="190"/>
      <c r="C43" s="210">
        <f>基礎データ!$C$8</f>
        <v>0</v>
      </c>
      <c r="D43" s="211"/>
      <c r="E43" s="211"/>
      <c r="F43" s="211"/>
      <c r="G43" s="211"/>
      <c r="H43" s="211"/>
      <c r="I43" s="211"/>
      <c r="J43" s="212"/>
      <c r="K43" s="59" t="s">
        <v>1174</v>
      </c>
      <c r="L43" s="224">
        <f>基礎データ!$C$7</f>
        <v>0</v>
      </c>
      <c r="M43" s="225"/>
      <c r="N43" s="226"/>
      <c r="O43" s="32"/>
      <c r="P43" s="32" t="s">
        <v>1454</v>
      </c>
      <c r="Q43" s="32">
        <f>COUNTIF(P46:P69,P43)</f>
        <v>0</v>
      </c>
      <c r="R43" s="33"/>
      <c r="S43" s="34"/>
      <c r="T43" s="33"/>
      <c r="U43" s="33"/>
      <c r="V43" s="33"/>
      <c r="W43" s="33"/>
      <c r="X43" s="33"/>
      <c r="Y43" s="32"/>
      <c r="Z43" s="32"/>
      <c r="AA43" s="32"/>
      <c r="AB43" s="32"/>
      <c r="AC43" s="32"/>
      <c r="AD43" s="120"/>
      <c r="AE43" s="33"/>
      <c r="AF43" s="33"/>
      <c r="AG43" s="33"/>
      <c r="AH43" s="33"/>
      <c r="AI43" s="32"/>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row>
    <row r="44" spans="1:110" s="29" customFormat="1" ht="17.25" customHeight="1" x14ac:dyDescent="0.15">
      <c r="A44" s="174"/>
      <c r="B44" s="200" t="s">
        <v>1163</v>
      </c>
      <c r="C44" s="201"/>
      <c r="D44" s="184" t="s">
        <v>1164</v>
      </c>
      <c r="E44" s="200" t="s">
        <v>9</v>
      </c>
      <c r="F44" s="233"/>
      <c r="G44" s="233"/>
      <c r="H44" s="233"/>
      <c r="I44" s="201"/>
      <c r="J44" s="241" t="s">
        <v>1170</v>
      </c>
      <c r="K44" s="242"/>
      <c r="L44" s="242"/>
      <c r="M44" s="243"/>
      <c r="N44" s="176" t="s">
        <v>6</v>
      </c>
      <c r="O44" s="32"/>
      <c r="P44" s="32"/>
      <c r="Q44" s="32"/>
      <c r="R44" s="33"/>
      <c r="S44" s="34"/>
      <c r="T44" s="33"/>
      <c r="U44" s="33"/>
      <c r="V44" s="33"/>
      <c r="W44" s="33"/>
      <c r="X44" s="33"/>
      <c r="Y44" s="33"/>
      <c r="Z44" s="33"/>
      <c r="AA44" s="33"/>
      <c r="AB44" s="119"/>
      <c r="AC44" s="119"/>
      <c r="AD44" s="40"/>
      <c r="AE44" s="33"/>
      <c r="AF44" s="33"/>
      <c r="AG44" s="33"/>
      <c r="AH44" s="33"/>
      <c r="AI44" s="32"/>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row>
    <row r="45" spans="1:110" s="29" customFormat="1" ht="17.25" customHeight="1" thickBot="1" x14ac:dyDescent="0.2">
      <c r="A45" s="175"/>
      <c r="B45" s="202"/>
      <c r="C45" s="203"/>
      <c r="D45" s="185"/>
      <c r="E45" s="202"/>
      <c r="F45" s="234"/>
      <c r="G45" s="234"/>
      <c r="H45" s="234"/>
      <c r="I45" s="203"/>
      <c r="J45" s="43" t="s">
        <v>1</v>
      </c>
      <c r="K45" s="43" t="s">
        <v>1171</v>
      </c>
      <c r="L45" s="43" t="s">
        <v>1172</v>
      </c>
      <c r="M45" s="43" t="s">
        <v>3</v>
      </c>
      <c r="N45" s="177"/>
      <c r="O45" s="32"/>
      <c r="P45" s="32"/>
      <c r="Q45" s="32"/>
      <c r="R45" s="106"/>
      <c r="S45" s="107"/>
      <c r="T45" s="106"/>
      <c r="U45" s="106"/>
      <c r="V45" s="106"/>
      <c r="W45" s="106"/>
      <c r="X45" s="106"/>
      <c r="Y45" s="106"/>
      <c r="Z45" s="106"/>
      <c r="AA45" s="106"/>
      <c r="AB45" s="121"/>
      <c r="AC45" s="121"/>
      <c r="AD45" s="114"/>
      <c r="AE45" s="106"/>
      <c r="AF45" s="106"/>
      <c r="AG45" s="33"/>
      <c r="AH45" s="33"/>
      <c r="AI45" s="32"/>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row>
    <row r="46" spans="1:110" s="29" customFormat="1" ht="22.5" customHeight="1" thickTop="1" x14ac:dyDescent="0.15">
      <c r="A46" s="227">
        <v>5</v>
      </c>
      <c r="B46" s="214"/>
      <c r="C46" s="215"/>
      <c r="D46" s="230"/>
      <c r="E46" s="235"/>
      <c r="F46" s="238" t="s">
        <v>1426</v>
      </c>
      <c r="G46" s="244"/>
      <c r="H46" s="238" t="s">
        <v>1427</v>
      </c>
      <c r="I46" s="247"/>
      <c r="J46" s="13"/>
      <c r="K46" s="13"/>
      <c r="L46" s="13"/>
      <c r="M46" s="13"/>
      <c r="N46" s="14"/>
      <c r="O46" s="32"/>
      <c r="P46" s="32" t="str">
        <f>LEFT(B46,1)</f>
        <v/>
      </c>
      <c r="Q46" s="32"/>
      <c r="R46" s="108" t="str">
        <f t="shared" ref="R46:R51" si="20">IF(ISBLANK(J46),"",VLOOKUP(CONCATENATE($AB$4,LEFT($B$46,1)),$R$120:$S$129,2,FALSE)+J46*100)</f>
        <v/>
      </c>
      <c r="S46" s="109" t="str">
        <f t="shared" ref="S46:S51" si="21">IF(ISBLANK(J46),"",$B$46)</f>
        <v/>
      </c>
      <c r="T46" s="110" t="str">
        <f>IF($S46="","",VLOOKUP($S46,'(種目・作業用)'!$A$2:$D$37,2,FALSE))</f>
        <v/>
      </c>
      <c r="U46" s="110" t="str">
        <f>IF($S46="","",VLOOKUP($S46,'(種目・作業用)'!$A$2:$D$37,3,FALSE))</f>
        <v/>
      </c>
      <c r="V46" s="110" t="str">
        <f>IF($S46="","",VLOOKUP($S46,'(種目・作業用)'!$A$2:$D$37,4,FALSE))</f>
        <v/>
      </c>
      <c r="W46" s="111" t="str">
        <f>IF(ISNUMBER(R46),IF(LEN(E46)=1,CONCATENATE(E46,G46,I46),CONCATENATE("0",G46,I46)),"")</f>
        <v/>
      </c>
      <c r="X46" s="108" t="str">
        <f>V46</f>
        <v/>
      </c>
      <c r="Y46" s="108" t="str">
        <f t="shared" ref="Y46:Y69" si="22">IF(ISBLANK(J46),"",J46)</f>
        <v/>
      </c>
      <c r="Z46" s="108" t="str">
        <f t="shared" ref="Z46:Z69" si="23">IF(ISNUMBER(Y46),IF(ISBLANK(M46),AI46,CONCATENATE(AI46,"(",M46,")")),"")</f>
        <v/>
      </c>
      <c r="AA46" s="108" t="str">
        <f t="shared" ref="AA46:AA69" si="24">IF(ISNUMBER(Y46),L46,"")</f>
        <v/>
      </c>
      <c r="AB46" s="115" t="str">
        <f>IF(ISNUMBER(Y46),VLOOKUP(AG46,$AG$119:$AH$166,2,FALSE),"")</f>
        <v/>
      </c>
      <c r="AC46" s="116" t="str">
        <f>IF(ISNUMBER(Y46),$AC$4,"")</f>
        <v/>
      </c>
      <c r="AD46" s="117" t="str">
        <f t="shared" ref="AD46:AD51" si="25">IF(ISBLANK(J46),"",IF(LEFT($B$46,1)="男",1,2))</f>
        <v/>
      </c>
      <c r="AE46" s="108"/>
      <c r="AF46" s="108" t="str">
        <f t="shared" ref="AF46:AF69" si="26">IF(ISNUMBER(Y46),$AA$4,"")</f>
        <v/>
      </c>
      <c r="AG46" s="108" t="s">
        <v>957</v>
      </c>
      <c r="AH46" s="33"/>
      <c r="AI46" s="32" t="str">
        <f t="shared" ref="AI46:AI69" si="27">IF(LEN(K46)&gt;6,SUBSTITUTE(K46,"　",""),IF(LEN(K46)=6,K46,IF(LEN(K46)=5,CONCATENATE(K46,"　"),IF(LEN(K46)=4,CONCATENATE(SUBSTITUTE(K46,"　","　　"),"　"),CONCATENATE(SUBSTITUTE(K46,"　","　　　"),"　")))))</f>
        <v>　</v>
      </c>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row>
    <row r="47" spans="1:110" s="29" customFormat="1" ht="22.5" customHeight="1" x14ac:dyDescent="0.15">
      <c r="A47" s="228"/>
      <c r="B47" s="216"/>
      <c r="C47" s="217"/>
      <c r="D47" s="231"/>
      <c r="E47" s="236"/>
      <c r="F47" s="239"/>
      <c r="G47" s="245"/>
      <c r="H47" s="239"/>
      <c r="I47" s="248"/>
      <c r="J47" s="5"/>
      <c r="K47" s="5"/>
      <c r="L47" s="5"/>
      <c r="M47" s="5"/>
      <c r="N47" s="6"/>
      <c r="O47" s="32"/>
      <c r="P47" s="32"/>
      <c r="Q47" s="32"/>
      <c r="R47" s="108" t="str">
        <f t="shared" si="20"/>
        <v/>
      </c>
      <c r="S47" s="109" t="str">
        <f t="shared" si="21"/>
        <v/>
      </c>
      <c r="T47" s="110" t="str">
        <f>IF($S47="","",VLOOKUP($S47,'(種目・作業用)'!$A$2:$D$37,2,FALSE))</f>
        <v/>
      </c>
      <c r="U47" s="110" t="str">
        <f>IF($S47="","",VLOOKUP($S47,'(種目・作業用)'!$A$2:$D$37,3,FALSE))</f>
        <v/>
      </c>
      <c r="V47" s="110" t="str">
        <f>IF($S47="","",VLOOKUP($S47,'(種目・作業用)'!$A$2:$D$37,4,FALSE))</f>
        <v/>
      </c>
      <c r="W47" s="111"/>
      <c r="X47" s="108" t="str">
        <f t="shared" ref="X47:X69" si="28">V47</f>
        <v/>
      </c>
      <c r="Y47" s="108" t="str">
        <f t="shared" si="22"/>
        <v/>
      </c>
      <c r="Z47" s="108" t="str">
        <f t="shared" si="23"/>
        <v/>
      </c>
      <c r="AA47" s="108" t="str">
        <f t="shared" si="24"/>
        <v/>
      </c>
      <c r="AB47" s="115" t="str">
        <f t="shared" ref="AB47:AB69" si="29">IF(ISNUMBER(Y47),VLOOKUP(AG47,$AG$119:$AH$166,2,FALSE),"")</f>
        <v/>
      </c>
      <c r="AC47" s="116" t="str">
        <f t="shared" ref="AC47:AC69" si="30">IF(ISNUMBER(Y47),$AC$4,"")</f>
        <v/>
      </c>
      <c r="AD47" s="117" t="str">
        <f t="shared" si="25"/>
        <v/>
      </c>
      <c r="AE47" s="108"/>
      <c r="AF47" s="108" t="str">
        <f t="shared" si="26"/>
        <v/>
      </c>
      <c r="AG47" s="108" t="s">
        <v>957</v>
      </c>
      <c r="AH47" s="33"/>
      <c r="AI47" s="32" t="str">
        <f t="shared" si="27"/>
        <v>　</v>
      </c>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row>
    <row r="48" spans="1:110" s="29" customFormat="1" ht="22.5" customHeight="1" x14ac:dyDescent="0.15">
      <c r="A48" s="228"/>
      <c r="B48" s="216"/>
      <c r="C48" s="217"/>
      <c r="D48" s="231"/>
      <c r="E48" s="236"/>
      <c r="F48" s="239"/>
      <c r="G48" s="245"/>
      <c r="H48" s="239"/>
      <c r="I48" s="248"/>
      <c r="J48" s="5"/>
      <c r="K48" s="5"/>
      <c r="L48" s="5"/>
      <c r="M48" s="5"/>
      <c r="N48" s="6"/>
      <c r="O48" s="32"/>
      <c r="P48" s="32"/>
      <c r="Q48" s="32"/>
      <c r="R48" s="108" t="str">
        <f t="shared" si="20"/>
        <v/>
      </c>
      <c r="S48" s="109" t="str">
        <f t="shared" si="21"/>
        <v/>
      </c>
      <c r="T48" s="110" t="str">
        <f>IF($S48="","",VLOOKUP($S48,'(種目・作業用)'!$A$2:$D$37,2,FALSE))</f>
        <v/>
      </c>
      <c r="U48" s="110" t="str">
        <f>IF($S48="","",VLOOKUP($S48,'(種目・作業用)'!$A$2:$D$37,3,FALSE))</f>
        <v/>
      </c>
      <c r="V48" s="110" t="str">
        <f>IF($S48="","",VLOOKUP($S48,'(種目・作業用)'!$A$2:$D$37,4,FALSE))</f>
        <v/>
      </c>
      <c r="W48" s="111"/>
      <c r="X48" s="108" t="str">
        <f t="shared" si="28"/>
        <v/>
      </c>
      <c r="Y48" s="108" t="str">
        <f t="shared" si="22"/>
        <v/>
      </c>
      <c r="Z48" s="108" t="str">
        <f t="shared" si="23"/>
        <v/>
      </c>
      <c r="AA48" s="108" t="str">
        <f t="shared" si="24"/>
        <v/>
      </c>
      <c r="AB48" s="115" t="str">
        <f t="shared" si="29"/>
        <v/>
      </c>
      <c r="AC48" s="116" t="str">
        <f t="shared" si="30"/>
        <v/>
      </c>
      <c r="AD48" s="117" t="str">
        <f t="shared" si="25"/>
        <v/>
      </c>
      <c r="AE48" s="108"/>
      <c r="AF48" s="108" t="str">
        <f t="shared" si="26"/>
        <v/>
      </c>
      <c r="AG48" s="108" t="s">
        <v>957</v>
      </c>
      <c r="AH48" s="33"/>
      <c r="AI48" s="32" t="str">
        <f t="shared" si="27"/>
        <v>　</v>
      </c>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row>
    <row r="49" spans="1:110" s="29" customFormat="1" ht="22.5" customHeight="1" x14ac:dyDescent="0.15">
      <c r="A49" s="228"/>
      <c r="B49" s="216"/>
      <c r="C49" s="217"/>
      <c r="D49" s="231"/>
      <c r="E49" s="236"/>
      <c r="F49" s="239"/>
      <c r="G49" s="245"/>
      <c r="H49" s="239"/>
      <c r="I49" s="248"/>
      <c r="J49" s="5"/>
      <c r="K49" s="5"/>
      <c r="L49" s="5"/>
      <c r="M49" s="5"/>
      <c r="N49" s="6"/>
      <c r="O49" s="32"/>
      <c r="P49" s="32"/>
      <c r="Q49" s="32"/>
      <c r="R49" s="108" t="str">
        <f t="shared" si="20"/>
        <v/>
      </c>
      <c r="S49" s="109" t="str">
        <f t="shared" si="21"/>
        <v/>
      </c>
      <c r="T49" s="110" t="str">
        <f>IF($S49="","",VLOOKUP($S49,'(種目・作業用)'!$A$2:$D$37,2,FALSE))</f>
        <v/>
      </c>
      <c r="U49" s="110" t="str">
        <f>IF($S49="","",VLOOKUP($S49,'(種目・作業用)'!$A$2:$D$37,3,FALSE))</f>
        <v/>
      </c>
      <c r="V49" s="110" t="str">
        <f>IF($S49="","",VLOOKUP($S49,'(種目・作業用)'!$A$2:$D$37,4,FALSE))</f>
        <v/>
      </c>
      <c r="W49" s="111"/>
      <c r="X49" s="108" t="str">
        <f t="shared" si="28"/>
        <v/>
      </c>
      <c r="Y49" s="108" t="str">
        <f t="shared" si="22"/>
        <v/>
      </c>
      <c r="Z49" s="108" t="str">
        <f t="shared" si="23"/>
        <v/>
      </c>
      <c r="AA49" s="108" t="str">
        <f t="shared" si="24"/>
        <v/>
      </c>
      <c r="AB49" s="115" t="str">
        <f t="shared" si="29"/>
        <v/>
      </c>
      <c r="AC49" s="116" t="str">
        <f t="shared" si="30"/>
        <v/>
      </c>
      <c r="AD49" s="117" t="str">
        <f t="shared" si="25"/>
        <v/>
      </c>
      <c r="AE49" s="108"/>
      <c r="AF49" s="108" t="str">
        <f t="shared" si="26"/>
        <v/>
      </c>
      <c r="AG49" s="108" t="s">
        <v>957</v>
      </c>
      <c r="AH49" s="33"/>
      <c r="AI49" s="32" t="str">
        <f t="shared" si="27"/>
        <v>　</v>
      </c>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row>
    <row r="50" spans="1:110" s="29" customFormat="1" ht="22.5" customHeight="1" x14ac:dyDescent="0.15">
      <c r="A50" s="228"/>
      <c r="B50" s="216"/>
      <c r="C50" s="217"/>
      <c r="D50" s="231"/>
      <c r="E50" s="236"/>
      <c r="F50" s="239"/>
      <c r="G50" s="245"/>
      <c r="H50" s="239"/>
      <c r="I50" s="248"/>
      <c r="J50" s="5"/>
      <c r="K50" s="5"/>
      <c r="L50" s="5"/>
      <c r="M50" s="5"/>
      <c r="N50" s="6"/>
      <c r="O50" s="32"/>
      <c r="P50" s="32"/>
      <c r="Q50" s="32"/>
      <c r="R50" s="108" t="str">
        <f t="shared" si="20"/>
        <v/>
      </c>
      <c r="S50" s="109" t="str">
        <f t="shared" si="21"/>
        <v/>
      </c>
      <c r="T50" s="110" t="str">
        <f>IF($S50="","",VLOOKUP($S50,'(種目・作業用)'!$A$2:$D$37,2,FALSE))</f>
        <v/>
      </c>
      <c r="U50" s="110" t="str">
        <f>IF($S50="","",VLOOKUP($S50,'(種目・作業用)'!$A$2:$D$37,3,FALSE))</f>
        <v/>
      </c>
      <c r="V50" s="110" t="str">
        <f>IF($S50="","",VLOOKUP($S50,'(種目・作業用)'!$A$2:$D$37,4,FALSE))</f>
        <v/>
      </c>
      <c r="W50" s="111"/>
      <c r="X50" s="108" t="str">
        <f t="shared" si="28"/>
        <v/>
      </c>
      <c r="Y50" s="108" t="str">
        <f t="shared" si="22"/>
        <v/>
      </c>
      <c r="Z50" s="108" t="str">
        <f t="shared" si="23"/>
        <v/>
      </c>
      <c r="AA50" s="108" t="str">
        <f t="shared" si="24"/>
        <v/>
      </c>
      <c r="AB50" s="115" t="str">
        <f t="shared" si="29"/>
        <v/>
      </c>
      <c r="AC50" s="116" t="str">
        <f t="shared" si="30"/>
        <v/>
      </c>
      <c r="AD50" s="117" t="str">
        <f t="shared" si="25"/>
        <v/>
      </c>
      <c r="AE50" s="108"/>
      <c r="AF50" s="108" t="str">
        <f t="shared" si="26"/>
        <v/>
      </c>
      <c r="AG50" s="108" t="s">
        <v>957</v>
      </c>
      <c r="AH50" s="33"/>
      <c r="AI50" s="32" t="str">
        <f t="shared" si="27"/>
        <v>　</v>
      </c>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row>
    <row r="51" spans="1:110" s="29" customFormat="1" ht="22.5" customHeight="1" x14ac:dyDescent="0.15">
      <c r="A51" s="229"/>
      <c r="B51" s="218"/>
      <c r="C51" s="219"/>
      <c r="D51" s="232"/>
      <c r="E51" s="237"/>
      <c r="F51" s="240"/>
      <c r="G51" s="246"/>
      <c r="H51" s="240"/>
      <c r="I51" s="249"/>
      <c r="J51" s="84"/>
      <c r="K51" s="84"/>
      <c r="L51" s="84"/>
      <c r="M51" s="84"/>
      <c r="N51" s="88"/>
      <c r="O51" s="32"/>
      <c r="P51" s="32"/>
      <c r="Q51" s="32"/>
      <c r="R51" s="108" t="str">
        <f t="shared" si="20"/>
        <v/>
      </c>
      <c r="S51" s="109" t="str">
        <f t="shared" si="21"/>
        <v/>
      </c>
      <c r="T51" s="110" t="str">
        <f>IF($S51="","",VLOOKUP($S51,'(種目・作業用)'!$A$2:$D$37,2,FALSE))</f>
        <v/>
      </c>
      <c r="U51" s="110" t="str">
        <f>IF($S51="","",VLOOKUP($S51,'(種目・作業用)'!$A$2:$D$37,3,FALSE))</f>
        <v/>
      </c>
      <c r="V51" s="110" t="str">
        <f>IF($S51="","",VLOOKUP($S51,'(種目・作業用)'!$A$2:$D$37,4,FALSE))</f>
        <v/>
      </c>
      <c r="W51" s="111"/>
      <c r="X51" s="108" t="str">
        <f t="shared" si="28"/>
        <v/>
      </c>
      <c r="Y51" s="108" t="str">
        <f t="shared" si="22"/>
        <v/>
      </c>
      <c r="Z51" s="108" t="str">
        <f t="shared" si="23"/>
        <v/>
      </c>
      <c r="AA51" s="108" t="str">
        <f t="shared" si="24"/>
        <v/>
      </c>
      <c r="AB51" s="115" t="str">
        <f t="shared" si="29"/>
        <v/>
      </c>
      <c r="AC51" s="116" t="str">
        <f t="shared" si="30"/>
        <v/>
      </c>
      <c r="AD51" s="117" t="str">
        <f t="shared" si="25"/>
        <v/>
      </c>
      <c r="AE51" s="108"/>
      <c r="AF51" s="108" t="str">
        <f t="shared" si="26"/>
        <v/>
      </c>
      <c r="AG51" s="108" t="s">
        <v>957</v>
      </c>
      <c r="AH51" s="33"/>
      <c r="AI51" s="32" t="str">
        <f t="shared" si="27"/>
        <v>　</v>
      </c>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row>
    <row r="52" spans="1:110" s="29" customFormat="1" ht="22.5" customHeight="1" x14ac:dyDescent="0.15">
      <c r="A52" s="250">
        <v>6</v>
      </c>
      <c r="B52" s="251"/>
      <c r="C52" s="252"/>
      <c r="D52" s="253"/>
      <c r="E52" s="254"/>
      <c r="F52" s="255" t="s">
        <v>1426</v>
      </c>
      <c r="G52" s="256"/>
      <c r="H52" s="255" t="s">
        <v>1427</v>
      </c>
      <c r="I52" s="263"/>
      <c r="J52" s="15"/>
      <c r="K52" s="15"/>
      <c r="L52" s="15"/>
      <c r="M52" s="15"/>
      <c r="N52" s="16"/>
      <c r="O52" s="32"/>
      <c r="P52" s="32" t="str">
        <f>LEFT(B52,1)</f>
        <v/>
      </c>
      <c r="Q52" s="32"/>
      <c r="R52" s="108" t="str">
        <f t="shared" ref="R52:R57" si="31">IF(ISBLANK(J52),"",VLOOKUP(CONCATENATE($AB$4,LEFT($B$52,1)),$R$120:$S$129,2,FALSE)+J52*100)</f>
        <v/>
      </c>
      <c r="S52" s="109" t="str">
        <f t="shared" ref="S52:S57" si="32">IF(ISBLANK(J52),"",$B$52)</f>
        <v/>
      </c>
      <c r="T52" s="110" t="str">
        <f>IF($S52="","",VLOOKUP($S52,'(種目・作業用)'!$A$2:$D$37,2,FALSE))</f>
        <v/>
      </c>
      <c r="U52" s="110" t="str">
        <f>IF($S52="","",VLOOKUP($S52,'(種目・作業用)'!$A$2:$D$37,3,FALSE))</f>
        <v/>
      </c>
      <c r="V52" s="110" t="str">
        <f>IF($S52="","",VLOOKUP($S52,'(種目・作業用)'!$A$2:$D$37,4,FALSE))</f>
        <v/>
      </c>
      <c r="W52" s="111" t="str">
        <f>IF(ISNUMBER(R52),IF(LEN(E52)=1,CONCATENATE(E52,G52,I52),CONCATENATE("0",G52,I52)),"")</f>
        <v/>
      </c>
      <c r="X52" s="108" t="str">
        <f t="shared" si="28"/>
        <v/>
      </c>
      <c r="Y52" s="108" t="str">
        <f t="shared" si="22"/>
        <v/>
      </c>
      <c r="Z52" s="108" t="str">
        <f t="shared" si="23"/>
        <v/>
      </c>
      <c r="AA52" s="108" t="str">
        <f t="shared" si="24"/>
        <v/>
      </c>
      <c r="AB52" s="115" t="str">
        <f t="shared" si="29"/>
        <v/>
      </c>
      <c r="AC52" s="116" t="str">
        <f t="shared" si="30"/>
        <v/>
      </c>
      <c r="AD52" s="117" t="str">
        <f t="shared" ref="AD52:AD57" si="33">IF(ISBLANK(J52),"",IF(LEFT($B$52,1)="男",1,2))</f>
        <v/>
      </c>
      <c r="AE52" s="108"/>
      <c r="AF52" s="108" t="str">
        <f t="shared" si="26"/>
        <v/>
      </c>
      <c r="AG52" s="108" t="s">
        <v>957</v>
      </c>
      <c r="AH52" s="33"/>
      <c r="AI52" s="32" t="str">
        <f t="shared" si="27"/>
        <v>　</v>
      </c>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row>
    <row r="53" spans="1:110" s="29" customFormat="1" ht="22.5" customHeight="1" x14ac:dyDescent="0.15">
      <c r="A53" s="228"/>
      <c r="B53" s="216"/>
      <c r="C53" s="217"/>
      <c r="D53" s="231"/>
      <c r="E53" s="236"/>
      <c r="F53" s="239"/>
      <c r="G53" s="245"/>
      <c r="H53" s="239"/>
      <c r="I53" s="248"/>
      <c r="J53" s="5"/>
      <c r="K53" s="5"/>
      <c r="L53" s="5"/>
      <c r="M53" s="5"/>
      <c r="N53" s="6"/>
      <c r="O53" s="32"/>
      <c r="P53" s="32"/>
      <c r="Q53" s="32"/>
      <c r="R53" s="108" t="str">
        <f t="shared" si="31"/>
        <v/>
      </c>
      <c r="S53" s="109" t="str">
        <f t="shared" si="32"/>
        <v/>
      </c>
      <c r="T53" s="110" t="str">
        <f>IF($S53="","",VLOOKUP($S53,'(種目・作業用)'!$A$2:$D$37,2,FALSE))</f>
        <v/>
      </c>
      <c r="U53" s="110" t="str">
        <f>IF($S53="","",VLOOKUP($S53,'(種目・作業用)'!$A$2:$D$37,3,FALSE))</f>
        <v/>
      </c>
      <c r="V53" s="110" t="str">
        <f>IF($S53="","",VLOOKUP($S53,'(種目・作業用)'!$A$2:$D$37,4,FALSE))</f>
        <v/>
      </c>
      <c r="W53" s="111"/>
      <c r="X53" s="108" t="str">
        <f t="shared" si="28"/>
        <v/>
      </c>
      <c r="Y53" s="108" t="str">
        <f t="shared" si="22"/>
        <v/>
      </c>
      <c r="Z53" s="108" t="str">
        <f t="shared" si="23"/>
        <v/>
      </c>
      <c r="AA53" s="108" t="str">
        <f t="shared" si="24"/>
        <v/>
      </c>
      <c r="AB53" s="115" t="str">
        <f t="shared" si="29"/>
        <v/>
      </c>
      <c r="AC53" s="116" t="str">
        <f t="shared" si="30"/>
        <v/>
      </c>
      <c r="AD53" s="117" t="str">
        <f t="shared" si="33"/>
        <v/>
      </c>
      <c r="AE53" s="108"/>
      <c r="AF53" s="108" t="str">
        <f t="shared" si="26"/>
        <v/>
      </c>
      <c r="AG53" s="108" t="s">
        <v>957</v>
      </c>
      <c r="AH53" s="33"/>
      <c r="AI53" s="32" t="str">
        <f t="shared" si="27"/>
        <v>　</v>
      </c>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row>
    <row r="54" spans="1:110" s="29" customFormat="1" ht="22.5" customHeight="1" x14ac:dyDescent="0.15">
      <c r="A54" s="228"/>
      <c r="B54" s="216"/>
      <c r="C54" s="217"/>
      <c r="D54" s="231"/>
      <c r="E54" s="236"/>
      <c r="F54" s="239"/>
      <c r="G54" s="245"/>
      <c r="H54" s="239"/>
      <c r="I54" s="248"/>
      <c r="J54" s="5"/>
      <c r="K54" s="5"/>
      <c r="L54" s="5"/>
      <c r="M54" s="5"/>
      <c r="N54" s="6"/>
      <c r="O54" s="32"/>
      <c r="P54" s="32"/>
      <c r="Q54" s="32"/>
      <c r="R54" s="108" t="str">
        <f t="shared" si="31"/>
        <v/>
      </c>
      <c r="S54" s="109" t="str">
        <f t="shared" si="32"/>
        <v/>
      </c>
      <c r="T54" s="110" t="str">
        <f>IF($S54="","",VLOOKUP($S54,'(種目・作業用)'!$A$2:$D$37,2,FALSE))</f>
        <v/>
      </c>
      <c r="U54" s="110" t="str">
        <f>IF($S54="","",VLOOKUP($S54,'(種目・作業用)'!$A$2:$D$37,3,FALSE))</f>
        <v/>
      </c>
      <c r="V54" s="110" t="str">
        <f>IF($S54="","",VLOOKUP($S54,'(種目・作業用)'!$A$2:$D$37,4,FALSE))</f>
        <v/>
      </c>
      <c r="W54" s="111"/>
      <c r="X54" s="108" t="str">
        <f t="shared" si="28"/>
        <v/>
      </c>
      <c r="Y54" s="108" t="str">
        <f t="shared" si="22"/>
        <v/>
      </c>
      <c r="Z54" s="108" t="str">
        <f t="shared" si="23"/>
        <v/>
      </c>
      <c r="AA54" s="108" t="str">
        <f t="shared" si="24"/>
        <v/>
      </c>
      <c r="AB54" s="115" t="str">
        <f t="shared" si="29"/>
        <v/>
      </c>
      <c r="AC54" s="116" t="str">
        <f t="shared" si="30"/>
        <v/>
      </c>
      <c r="AD54" s="117" t="str">
        <f t="shared" si="33"/>
        <v/>
      </c>
      <c r="AE54" s="108"/>
      <c r="AF54" s="108" t="str">
        <f t="shared" si="26"/>
        <v/>
      </c>
      <c r="AG54" s="108" t="s">
        <v>957</v>
      </c>
      <c r="AH54" s="33"/>
      <c r="AI54" s="32" t="str">
        <f t="shared" si="27"/>
        <v>　</v>
      </c>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c r="DB54" s="26"/>
      <c r="DC54" s="26"/>
      <c r="DD54" s="26"/>
      <c r="DE54" s="26"/>
      <c r="DF54" s="26"/>
    </row>
    <row r="55" spans="1:110" s="29" customFormat="1" ht="22.5" customHeight="1" x14ac:dyDescent="0.15">
      <c r="A55" s="228"/>
      <c r="B55" s="216"/>
      <c r="C55" s="217"/>
      <c r="D55" s="231"/>
      <c r="E55" s="236"/>
      <c r="F55" s="239"/>
      <c r="G55" s="245"/>
      <c r="H55" s="239"/>
      <c r="I55" s="248"/>
      <c r="J55" s="5"/>
      <c r="K55" s="5"/>
      <c r="L55" s="5"/>
      <c r="M55" s="5"/>
      <c r="N55" s="6"/>
      <c r="O55" s="32"/>
      <c r="P55" s="32"/>
      <c r="Q55" s="32"/>
      <c r="R55" s="108" t="str">
        <f t="shared" si="31"/>
        <v/>
      </c>
      <c r="S55" s="109" t="str">
        <f t="shared" si="32"/>
        <v/>
      </c>
      <c r="T55" s="110" t="str">
        <f>IF($S55="","",VLOOKUP($S55,'(種目・作業用)'!$A$2:$D$37,2,FALSE))</f>
        <v/>
      </c>
      <c r="U55" s="110" t="str">
        <f>IF($S55="","",VLOOKUP($S55,'(種目・作業用)'!$A$2:$D$37,3,FALSE))</f>
        <v/>
      </c>
      <c r="V55" s="110" t="str">
        <f>IF($S55="","",VLOOKUP($S55,'(種目・作業用)'!$A$2:$D$37,4,FALSE))</f>
        <v/>
      </c>
      <c r="W55" s="111"/>
      <c r="X55" s="108" t="str">
        <f t="shared" si="28"/>
        <v/>
      </c>
      <c r="Y55" s="108" t="str">
        <f t="shared" si="22"/>
        <v/>
      </c>
      <c r="Z55" s="108" t="str">
        <f t="shared" si="23"/>
        <v/>
      </c>
      <c r="AA55" s="108" t="str">
        <f t="shared" si="24"/>
        <v/>
      </c>
      <c r="AB55" s="115" t="str">
        <f t="shared" si="29"/>
        <v/>
      </c>
      <c r="AC55" s="116" t="str">
        <f t="shared" si="30"/>
        <v/>
      </c>
      <c r="AD55" s="117" t="str">
        <f t="shared" si="33"/>
        <v/>
      </c>
      <c r="AE55" s="108"/>
      <c r="AF55" s="108" t="str">
        <f t="shared" si="26"/>
        <v/>
      </c>
      <c r="AG55" s="108" t="s">
        <v>957</v>
      </c>
      <c r="AH55" s="33"/>
      <c r="AI55" s="32" t="str">
        <f t="shared" si="27"/>
        <v>　</v>
      </c>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row>
    <row r="56" spans="1:110" s="27" customFormat="1" ht="22.5" customHeight="1" x14ac:dyDescent="0.15">
      <c r="A56" s="228"/>
      <c r="B56" s="216"/>
      <c r="C56" s="217"/>
      <c r="D56" s="231"/>
      <c r="E56" s="236"/>
      <c r="F56" s="239"/>
      <c r="G56" s="245"/>
      <c r="H56" s="239"/>
      <c r="I56" s="248"/>
      <c r="J56" s="5"/>
      <c r="K56" s="5"/>
      <c r="L56" s="5"/>
      <c r="M56" s="5"/>
      <c r="N56" s="6"/>
      <c r="O56" s="32"/>
      <c r="P56" s="32"/>
      <c r="Q56" s="32"/>
      <c r="R56" s="108" t="str">
        <f t="shared" si="31"/>
        <v/>
      </c>
      <c r="S56" s="109" t="str">
        <f t="shared" si="32"/>
        <v/>
      </c>
      <c r="T56" s="110" t="str">
        <f>IF($S56="","",VLOOKUP($S56,'(種目・作業用)'!$A$2:$D$37,2,FALSE))</f>
        <v/>
      </c>
      <c r="U56" s="110" t="str">
        <f>IF($S56="","",VLOOKUP($S56,'(種目・作業用)'!$A$2:$D$37,3,FALSE))</f>
        <v/>
      </c>
      <c r="V56" s="110" t="str">
        <f>IF($S56="","",VLOOKUP($S56,'(種目・作業用)'!$A$2:$D$37,4,FALSE))</f>
        <v/>
      </c>
      <c r="W56" s="111"/>
      <c r="X56" s="108" t="str">
        <f t="shared" si="28"/>
        <v/>
      </c>
      <c r="Y56" s="108" t="str">
        <f t="shared" si="22"/>
        <v/>
      </c>
      <c r="Z56" s="108" t="str">
        <f t="shared" si="23"/>
        <v/>
      </c>
      <c r="AA56" s="108" t="str">
        <f t="shared" si="24"/>
        <v/>
      </c>
      <c r="AB56" s="115" t="str">
        <f t="shared" si="29"/>
        <v/>
      </c>
      <c r="AC56" s="116" t="str">
        <f t="shared" si="30"/>
        <v/>
      </c>
      <c r="AD56" s="117" t="str">
        <f t="shared" si="33"/>
        <v/>
      </c>
      <c r="AE56" s="108"/>
      <c r="AF56" s="108" t="str">
        <f t="shared" si="26"/>
        <v/>
      </c>
      <c r="AG56" s="108" t="s">
        <v>957</v>
      </c>
      <c r="AH56" s="33"/>
      <c r="AI56" s="32" t="str">
        <f t="shared" si="27"/>
        <v>　</v>
      </c>
      <c r="AJ56" s="29"/>
      <c r="AK56" s="29"/>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row>
    <row r="57" spans="1:110" s="27" customFormat="1" ht="22.5" customHeight="1" x14ac:dyDescent="0.15">
      <c r="A57" s="229"/>
      <c r="B57" s="218"/>
      <c r="C57" s="219"/>
      <c r="D57" s="232"/>
      <c r="E57" s="237"/>
      <c r="F57" s="240"/>
      <c r="G57" s="246"/>
      <c r="H57" s="240"/>
      <c r="I57" s="249"/>
      <c r="J57" s="84"/>
      <c r="K57" s="84"/>
      <c r="L57" s="84"/>
      <c r="M57" s="84"/>
      <c r="N57" s="88"/>
      <c r="O57" s="32"/>
      <c r="P57" s="32"/>
      <c r="Q57" s="32"/>
      <c r="R57" s="108" t="str">
        <f t="shared" si="31"/>
        <v/>
      </c>
      <c r="S57" s="109" t="str">
        <f t="shared" si="32"/>
        <v/>
      </c>
      <c r="T57" s="110" t="str">
        <f>IF($S57="","",VLOOKUP($S57,'(種目・作業用)'!$A$2:$D$37,2,FALSE))</f>
        <v/>
      </c>
      <c r="U57" s="110" t="str">
        <f>IF($S57="","",VLOOKUP($S57,'(種目・作業用)'!$A$2:$D$37,3,FALSE))</f>
        <v/>
      </c>
      <c r="V57" s="110" t="str">
        <f>IF($S57="","",VLOOKUP($S57,'(種目・作業用)'!$A$2:$D$37,4,FALSE))</f>
        <v/>
      </c>
      <c r="W57" s="111"/>
      <c r="X57" s="108" t="str">
        <f t="shared" si="28"/>
        <v/>
      </c>
      <c r="Y57" s="108" t="str">
        <f t="shared" si="22"/>
        <v/>
      </c>
      <c r="Z57" s="108" t="str">
        <f t="shared" si="23"/>
        <v/>
      </c>
      <c r="AA57" s="108" t="str">
        <f t="shared" si="24"/>
        <v/>
      </c>
      <c r="AB57" s="115" t="str">
        <f t="shared" si="29"/>
        <v/>
      </c>
      <c r="AC57" s="116" t="str">
        <f t="shared" si="30"/>
        <v/>
      </c>
      <c r="AD57" s="117" t="str">
        <f t="shared" si="33"/>
        <v/>
      </c>
      <c r="AE57" s="108"/>
      <c r="AF57" s="108" t="str">
        <f t="shared" si="26"/>
        <v/>
      </c>
      <c r="AG57" s="108" t="s">
        <v>957</v>
      </c>
      <c r="AH57" s="33"/>
      <c r="AI57" s="32" t="str">
        <f t="shared" si="27"/>
        <v>　</v>
      </c>
      <c r="AJ57" s="29"/>
      <c r="AK57" s="29"/>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c r="DB57" s="26"/>
      <c r="DC57" s="26"/>
      <c r="DD57" s="26"/>
      <c r="DE57" s="26"/>
      <c r="DF57" s="26"/>
    </row>
    <row r="58" spans="1:110" s="27" customFormat="1" ht="22.5" customHeight="1" x14ac:dyDescent="0.15">
      <c r="A58" s="250">
        <v>7</v>
      </c>
      <c r="B58" s="251"/>
      <c r="C58" s="252"/>
      <c r="D58" s="253"/>
      <c r="E58" s="254"/>
      <c r="F58" s="255" t="s">
        <v>1426</v>
      </c>
      <c r="G58" s="256"/>
      <c r="H58" s="255" t="s">
        <v>1427</v>
      </c>
      <c r="I58" s="263"/>
      <c r="J58" s="15"/>
      <c r="K58" s="15"/>
      <c r="L58" s="15"/>
      <c r="M58" s="15"/>
      <c r="N58" s="16"/>
      <c r="O58" s="32"/>
      <c r="P58" s="32" t="str">
        <f>LEFT(B58,1)</f>
        <v/>
      </c>
      <c r="Q58" s="32"/>
      <c r="R58" s="108" t="str">
        <f t="shared" ref="R58:R63" si="34">IF(ISBLANK(J58),"",VLOOKUP(CONCATENATE($AB$4,LEFT($B$58,1)),$R$120:$S$129,2,FALSE)+J58*100)</f>
        <v/>
      </c>
      <c r="S58" s="109" t="str">
        <f t="shared" ref="S58:S63" si="35">IF(ISBLANK(J58),"",$B$58)</f>
        <v/>
      </c>
      <c r="T58" s="110" t="str">
        <f>IF($S58="","",VLOOKUP($S58,'(種目・作業用)'!$A$2:$D$37,2,FALSE))</f>
        <v/>
      </c>
      <c r="U58" s="110" t="str">
        <f>IF($S58="","",VLOOKUP($S58,'(種目・作業用)'!$A$2:$D$37,3,FALSE))</f>
        <v/>
      </c>
      <c r="V58" s="110" t="str">
        <f>IF($S58="","",VLOOKUP($S58,'(種目・作業用)'!$A$2:$D$37,4,FALSE))</f>
        <v/>
      </c>
      <c r="W58" s="111" t="str">
        <f>IF(ISNUMBER(R58),IF(LEN(E58)=1,CONCATENATE(E58,G58,I58),CONCATENATE("0",G58,I58)),"")</f>
        <v/>
      </c>
      <c r="X58" s="108" t="str">
        <f t="shared" si="28"/>
        <v/>
      </c>
      <c r="Y58" s="108" t="str">
        <f t="shared" si="22"/>
        <v/>
      </c>
      <c r="Z58" s="108" t="str">
        <f t="shared" si="23"/>
        <v/>
      </c>
      <c r="AA58" s="108" t="str">
        <f t="shared" si="24"/>
        <v/>
      </c>
      <c r="AB58" s="115" t="str">
        <f t="shared" si="29"/>
        <v/>
      </c>
      <c r="AC58" s="116" t="str">
        <f t="shared" si="30"/>
        <v/>
      </c>
      <c r="AD58" s="117" t="str">
        <f t="shared" ref="AD58:AD63" si="36">IF(ISBLANK(J58),"",IF(LEFT($B$58,1)="男",1,2))</f>
        <v/>
      </c>
      <c r="AE58" s="108"/>
      <c r="AF58" s="108" t="str">
        <f t="shared" si="26"/>
        <v/>
      </c>
      <c r="AG58" s="108" t="s">
        <v>957</v>
      </c>
      <c r="AH58" s="33"/>
      <c r="AI58" s="32" t="str">
        <f t="shared" si="27"/>
        <v>　</v>
      </c>
      <c r="AJ58" s="29"/>
      <c r="AK58" s="29"/>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c r="DA58" s="26"/>
      <c r="DB58" s="26"/>
      <c r="DC58" s="26"/>
      <c r="DD58" s="26"/>
      <c r="DE58" s="26"/>
      <c r="DF58" s="26"/>
    </row>
    <row r="59" spans="1:110" s="27" customFormat="1" ht="22.5" customHeight="1" x14ac:dyDescent="0.15">
      <c r="A59" s="228"/>
      <c r="B59" s="216"/>
      <c r="C59" s="217"/>
      <c r="D59" s="231"/>
      <c r="E59" s="236"/>
      <c r="F59" s="239"/>
      <c r="G59" s="245"/>
      <c r="H59" s="239"/>
      <c r="I59" s="248"/>
      <c r="J59" s="5"/>
      <c r="K59" s="5"/>
      <c r="L59" s="5"/>
      <c r="M59" s="5"/>
      <c r="N59" s="6"/>
      <c r="O59" s="32"/>
      <c r="P59" s="32"/>
      <c r="Q59" s="32"/>
      <c r="R59" s="108" t="str">
        <f t="shared" si="34"/>
        <v/>
      </c>
      <c r="S59" s="109" t="str">
        <f t="shared" si="35"/>
        <v/>
      </c>
      <c r="T59" s="110" t="str">
        <f>IF($S59="","",VLOOKUP($S59,'(種目・作業用)'!$A$2:$D$37,2,FALSE))</f>
        <v/>
      </c>
      <c r="U59" s="110" t="str">
        <f>IF($S59="","",VLOOKUP($S59,'(種目・作業用)'!$A$2:$D$37,3,FALSE))</f>
        <v/>
      </c>
      <c r="V59" s="110" t="str">
        <f>IF($S59="","",VLOOKUP($S59,'(種目・作業用)'!$A$2:$D$37,4,FALSE))</f>
        <v/>
      </c>
      <c r="W59" s="111"/>
      <c r="X59" s="108" t="str">
        <f t="shared" si="28"/>
        <v/>
      </c>
      <c r="Y59" s="108" t="str">
        <f t="shared" si="22"/>
        <v/>
      </c>
      <c r="Z59" s="108" t="str">
        <f t="shared" si="23"/>
        <v/>
      </c>
      <c r="AA59" s="108" t="str">
        <f t="shared" si="24"/>
        <v/>
      </c>
      <c r="AB59" s="115" t="str">
        <f t="shared" si="29"/>
        <v/>
      </c>
      <c r="AC59" s="116" t="str">
        <f t="shared" si="30"/>
        <v/>
      </c>
      <c r="AD59" s="117" t="str">
        <f t="shared" si="36"/>
        <v/>
      </c>
      <c r="AE59" s="108"/>
      <c r="AF59" s="108" t="str">
        <f t="shared" si="26"/>
        <v/>
      </c>
      <c r="AG59" s="108" t="s">
        <v>957</v>
      </c>
      <c r="AH59" s="33"/>
      <c r="AI59" s="32" t="str">
        <f t="shared" si="27"/>
        <v>　</v>
      </c>
      <c r="AJ59" s="29"/>
      <c r="AK59" s="29"/>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row>
    <row r="60" spans="1:110" s="27" customFormat="1" ht="22.5" customHeight="1" x14ac:dyDescent="0.15">
      <c r="A60" s="228"/>
      <c r="B60" s="216"/>
      <c r="C60" s="217"/>
      <c r="D60" s="231"/>
      <c r="E60" s="236"/>
      <c r="F60" s="239"/>
      <c r="G60" s="245"/>
      <c r="H60" s="239"/>
      <c r="I60" s="248"/>
      <c r="J60" s="5"/>
      <c r="K60" s="5"/>
      <c r="L60" s="5"/>
      <c r="M60" s="5"/>
      <c r="N60" s="6"/>
      <c r="O60" s="32"/>
      <c r="P60" s="32"/>
      <c r="Q60" s="32"/>
      <c r="R60" s="108" t="str">
        <f t="shared" si="34"/>
        <v/>
      </c>
      <c r="S60" s="109" t="str">
        <f t="shared" si="35"/>
        <v/>
      </c>
      <c r="T60" s="110" t="str">
        <f>IF($S60="","",VLOOKUP($S60,'(種目・作業用)'!$A$2:$D$37,2,FALSE))</f>
        <v/>
      </c>
      <c r="U60" s="110" t="str">
        <f>IF($S60="","",VLOOKUP($S60,'(種目・作業用)'!$A$2:$D$37,3,FALSE))</f>
        <v/>
      </c>
      <c r="V60" s="110" t="str">
        <f>IF($S60="","",VLOOKUP($S60,'(種目・作業用)'!$A$2:$D$37,4,FALSE))</f>
        <v/>
      </c>
      <c r="W60" s="111"/>
      <c r="X60" s="108" t="str">
        <f t="shared" si="28"/>
        <v/>
      </c>
      <c r="Y60" s="108" t="str">
        <f t="shared" si="22"/>
        <v/>
      </c>
      <c r="Z60" s="108" t="str">
        <f t="shared" si="23"/>
        <v/>
      </c>
      <c r="AA60" s="108" t="str">
        <f t="shared" si="24"/>
        <v/>
      </c>
      <c r="AB60" s="115" t="str">
        <f t="shared" si="29"/>
        <v/>
      </c>
      <c r="AC60" s="116" t="str">
        <f t="shared" si="30"/>
        <v/>
      </c>
      <c r="AD60" s="117" t="str">
        <f t="shared" si="36"/>
        <v/>
      </c>
      <c r="AE60" s="108"/>
      <c r="AF60" s="108" t="str">
        <f t="shared" si="26"/>
        <v/>
      </c>
      <c r="AG60" s="108" t="s">
        <v>957</v>
      </c>
      <c r="AH60" s="33"/>
      <c r="AI60" s="32" t="str">
        <f t="shared" si="27"/>
        <v>　</v>
      </c>
      <c r="AJ60" s="29"/>
      <c r="AK60" s="29"/>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row>
    <row r="61" spans="1:110" s="27" customFormat="1" ht="22.5" customHeight="1" x14ac:dyDescent="0.15">
      <c r="A61" s="228"/>
      <c r="B61" s="216"/>
      <c r="C61" s="217"/>
      <c r="D61" s="231"/>
      <c r="E61" s="236"/>
      <c r="F61" s="239"/>
      <c r="G61" s="245"/>
      <c r="H61" s="239"/>
      <c r="I61" s="248"/>
      <c r="J61" s="5"/>
      <c r="K61" s="5"/>
      <c r="L61" s="5"/>
      <c r="M61" s="5"/>
      <c r="N61" s="6"/>
      <c r="O61" s="32"/>
      <c r="P61" s="32"/>
      <c r="Q61" s="32"/>
      <c r="R61" s="108" t="str">
        <f t="shared" si="34"/>
        <v/>
      </c>
      <c r="S61" s="109" t="str">
        <f t="shared" si="35"/>
        <v/>
      </c>
      <c r="T61" s="110" t="str">
        <f>IF($S61="","",VLOOKUP($S61,'(種目・作業用)'!$A$2:$D$37,2,FALSE))</f>
        <v/>
      </c>
      <c r="U61" s="110" t="str">
        <f>IF($S61="","",VLOOKUP($S61,'(種目・作業用)'!$A$2:$D$37,3,FALSE))</f>
        <v/>
      </c>
      <c r="V61" s="110" t="str">
        <f>IF($S61="","",VLOOKUP($S61,'(種目・作業用)'!$A$2:$D$37,4,FALSE))</f>
        <v/>
      </c>
      <c r="W61" s="111"/>
      <c r="X61" s="108" t="str">
        <f t="shared" si="28"/>
        <v/>
      </c>
      <c r="Y61" s="108" t="str">
        <f t="shared" si="22"/>
        <v/>
      </c>
      <c r="Z61" s="108" t="str">
        <f t="shared" si="23"/>
        <v/>
      </c>
      <c r="AA61" s="108" t="str">
        <f t="shared" si="24"/>
        <v/>
      </c>
      <c r="AB61" s="115" t="str">
        <f t="shared" si="29"/>
        <v/>
      </c>
      <c r="AC61" s="116" t="str">
        <f t="shared" si="30"/>
        <v/>
      </c>
      <c r="AD61" s="117" t="str">
        <f t="shared" si="36"/>
        <v/>
      </c>
      <c r="AE61" s="108"/>
      <c r="AF61" s="108" t="str">
        <f t="shared" si="26"/>
        <v/>
      </c>
      <c r="AG61" s="108" t="s">
        <v>957</v>
      </c>
      <c r="AH61" s="33"/>
      <c r="AI61" s="32" t="str">
        <f t="shared" si="27"/>
        <v>　</v>
      </c>
      <c r="AJ61" s="29"/>
      <c r="AK61" s="29"/>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row>
    <row r="62" spans="1:110" s="27" customFormat="1" ht="22.5" customHeight="1" x14ac:dyDescent="0.15">
      <c r="A62" s="228"/>
      <c r="B62" s="216"/>
      <c r="C62" s="217"/>
      <c r="D62" s="231"/>
      <c r="E62" s="236"/>
      <c r="F62" s="239"/>
      <c r="G62" s="245"/>
      <c r="H62" s="239"/>
      <c r="I62" s="248"/>
      <c r="J62" s="5"/>
      <c r="K62" s="5"/>
      <c r="L62" s="5"/>
      <c r="M62" s="5"/>
      <c r="N62" s="6"/>
      <c r="O62" s="32"/>
      <c r="P62" s="32"/>
      <c r="Q62" s="32"/>
      <c r="R62" s="108" t="str">
        <f t="shared" si="34"/>
        <v/>
      </c>
      <c r="S62" s="109" t="str">
        <f t="shared" si="35"/>
        <v/>
      </c>
      <c r="T62" s="110" t="str">
        <f>IF($S62="","",VLOOKUP($S62,'(種目・作業用)'!$A$2:$D$37,2,FALSE))</f>
        <v/>
      </c>
      <c r="U62" s="110" t="str">
        <f>IF($S62="","",VLOOKUP($S62,'(種目・作業用)'!$A$2:$D$37,3,FALSE))</f>
        <v/>
      </c>
      <c r="V62" s="110" t="str">
        <f>IF($S62="","",VLOOKUP($S62,'(種目・作業用)'!$A$2:$D$37,4,FALSE))</f>
        <v/>
      </c>
      <c r="W62" s="111"/>
      <c r="X62" s="108" t="str">
        <f t="shared" si="28"/>
        <v/>
      </c>
      <c r="Y62" s="108" t="str">
        <f t="shared" si="22"/>
        <v/>
      </c>
      <c r="Z62" s="108" t="str">
        <f t="shared" si="23"/>
        <v/>
      </c>
      <c r="AA62" s="108" t="str">
        <f t="shared" si="24"/>
        <v/>
      </c>
      <c r="AB62" s="115" t="str">
        <f t="shared" si="29"/>
        <v/>
      </c>
      <c r="AC62" s="116" t="str">
        <f t="shared" si="30"/>
        <v/>
      </c>
      <c r="AD62" s="117" t="str">
        <f t="shared" si="36"/>
        <v/>
      </c>
      <c r="AE62" s="108"/>
      <c r="AF62" s="108" t="str">
        <f t="shared" si="26"/>
        <v/>
      </c>
      <c r="AG62" s="108" t="s">
        <v>957</v>
      </c>
      <c r="AH62" s="33"/>
      <c r="AI62" s="32" t="str">
        <f t="shared" si="27"/>
        <v>　</v>
      </c>
      <c r="AJ62" s="29"/>
      <c r="AK62" s="29"/>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row>
    <row r="63" spans="1:110" s="27" customFormat="1" ht="22.5" customHeight="1" x14ac:dyDescent="0.15">
      <c r="A63" s="229"/>
      <c r="B63" s="218"/>
      <c r="C63" s="219"/>
      <c r="D63" s="232"/>
      <c r="E63" s="237"/>
      <c r="F63" s="240"/>
      <c r="G63" s="246"/>
      <c r="H63" s="240"/>
      <c r="I63" s="249"/>
      <c r="J63" s="84"/>
      <c r="K63" s="84"/>
      <c r="L63" s="84"/>
      <c r="M63" s="84"/>
      <c r="N63" s="88"/>
      <c r="O63" s="32"/>
      <c r="P63" s="32"/>
      <c r="Q63" s="32"/>
      <c r="R63" s="108" t="str">
        <f t="shared" si="34"/>
        <v/>
      </c>
      <c r="S63" s="109" t="str">
        <f t="shared" si="35"/>
        <v/>
      </c>
      <c r="T63" s="110" t="str">
        <f>IF($S63="","",VLOOKUP($S63,'(種目・作業用)'!$A$2:$D$37,2,FALSE))</f>
        <v/>
      </c>
      <c r="U63" s="110" t="str">
        <f>IF($S63="","",VLOOKUP($S63,'(種目・作業用)'!$A$2:$D$37,3,FALSE))</f>
        <v/>
      </c>
      <c r="V63" s="110" t="str">
        <f>IF($S63="","",VLOOKUP($S63,'(種目・作業用)'!$A$2:$D$37,4,FALSE))</f>
        <v/>
      </c>
      <c r="W63" s="111"/>
      <c r="X63" s="108" t="str">
        <f t="shared" si="28"/>
        <v/>
      </c>
      <c r="Y63" s="108" t="str">
        <f t="shared" si="22"/>
        <v/>
      </c>
      <c r="Z63" s="108" t="str">
        <f t="shared" si="23"/>
        <v/>
      </c>
      <c r="AA63" s="108" t="str">
        <f t="shared" si="24"/>
        <v/>
      </c>
      <c r="AB63" s="115" t="str">
        <f t="shared" si="29"/>
        <v/>
      </c>
      <c r="AC63" s="116" t="str">
        <f t="shared" si="30"/>
        <v/>
      </c>
      <c r="AD63" s="117" t="str">
        <f t="shared" si="36"/>
        <v/>
      </c>
      <c r="AE63" s="108"/>
      <c r="AF63" s="108" t="str">
        <f t="shared" si="26"/>
        <v/>
      </c>
      <c r="AG63" s="108" t="s">
        <v>957</v>
      </c>
      <c r="AH63" s="33"/>
      <c r="AI63" s="32" t="str">
        <f t="shared" si="27"/>
        <v>　</v>
      </c>
      <c r="AJ63" s="29"/>
      <c r="AK63" s="29"/>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row>
    <row r="64" spans="1:110" s="27" customFormat="1" ht="22.5" customHeight="1" x14ac:dyDescent="0.15">
      <c r="A64" s="228">
        <v>8</v>
      </c>
      <c r="B64" s="216"/>
      <c r="C64" s="217"/>
      <c r="D64" s="231"/>
      <c r="E64" s="236"/>
      <c r="F64" s="239" t="s">
        <v>1426</v>
      </c>
      <c r="G64" s="245"/>
      <c r="H64" s="239" t="s">
        <v>1427</v>
      </c>
      <c r="I64" s="248"/>
      <c r="J64" s="5"/>
      <c r="K64" s="5"/>
      <c r="L64" s="5"/>
      <c r="M64" s="5"/>
      <c r="N64" s="6"/>
      <c r="O64" s="32"/>
      <c r="P64" s="32" t="str">
        <f>LEFT(B64,1)</f>
        <v/>
      </c>
      <c r="Q64" s="32"/>
      <c r="R64" s="108" t="str">
        <f t="shared" ref="R64:R69" si="37">IF(ISBLANK(J64),"",VLOOKUP(CONCATENATE($AB$4,LEFT($B$64,1)),$R$120:$S$129,2,FALSE)+J64*100)</f>
        <v/>
      </c>
      <c r="S64" s="109" t="str">
        <f t="shared" ref="S64:S69" si="38">IF(ISBLANK(J64),"",$B$64)</f>
        <v/>
      </c>
      <c r="T64" s="110" t="str">
        <f>IF($S64="","",VLOOKUP($S64,'(種目・作業用)'!$A$2:$D$37,2,FALSE))</f>
        <v/>
      </c>
      <c r="U64" s="110" t="str">
        <f>IF($S64="","",VLOOKUP($S64,'(種目・作業用)'!$A$2:$D$37,3,FALSE))</f>
        <v/>
      </c>
      <c r="V64" s="110" t="str">
        <f>IF($S64="","",VLOOKUP($S64,'(種目・作業用)'!$A$2:$D$37,4,FALSE))</f>
        <v/>
      </c>
      <c r="W64" s="111" t="str">
        <f>IF(ISNUMBER(R64),IF(LEN(E64)=1,CONCATENATE(E64,G64,I64),CONCATENATE("0",G64,I64)),"")</f>
        <v/>
      </c>
      <c r="X64" s="108" t="str">
        <f t="shared" si="28"/>
        <v/>
      </c>
      <c r="Y64" s="108" t="str">
        <f t="shared" si="22"/>
        <v/>
      </c>
      <c r="Z64" s="108" t="str">
        <f t="shared" si="23"/>
        <v/>
      </c>
      <c r="AA64" s="108" t="str">
        <f t="shared" si="24"/>
        <v/>
      </c>
      <c r="AB64" s="115" t="str">
        <f t="shared" si="29"/>
        <v/>
      </c>
      <c r="AC64" s="116" t="str">
        <f t="shared" si="30"/>
        <v/>
      </c>
      <c r="AD64" s="117" t="str">
        <f t="shared" ref="AD64:AD69" si="39">IF(ISBLANK(J64),"",IF(LEFT($B$64,1)="男",1,2))</f>
        <v/>
      </c>
      <c r="AE64" s="108"/>
      <c r="AF64" s="108" t="str">
        <f t="shared" si="26"/>
        <v/>
      </c>
      <c r="AG64" s="108" t="s">
        <v>957</v>
      </c>
      <c r="AH64" s="33"/>
      <c r="AI64" s="32" t="str">
        <f t="shared" si="27"/>
        <v>　</v>
      </c>
      <c r="AJ64" s="29"/>
      <c r="AK64" s="29"/>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row>
    <row r="65" spans="1:110" s="27" customFormat="1" ht="22.5" customHeight="1" x14ac:dyDescent="0.15">
      <c r="A65" s="228"/>
      <c r="B65" s="216"/>
      <c r="C65" s="217"/>
      <c r="D65" s="231"/>
      <c r="E65" s="236"/>
      <c r="F65" s="239"/>
      <c r="G65" s="245"/>
      <c r="H65" s="239"/>
      <c r="I65" s="248"/>
      <c r="J65" s="5"/>
      <c r="K65" s="5"/>
      <c r="L65" s="5"/>
      <c r="M65" s="5"/>
      <c r="N65" s="6"/>
      <c r="O65" s="32"/>
      <c r="P65" s="32"/>
      <c r="Q65" s="32"/>
      <c r="R65" s="108" t="str">
        <f t="shared" si="37"/>
        <v/>
      </c>
      <c r="S65" s="109" t="str">
        <f t="shared" si="38"/>
        <v/>
      </c>
      <c r="T65" s="110" t="str">
        <f>IF($S65="","",VLOOKUP($S65,'(種目・作業用)'!$A$2:$D$37,2,FALSE))</f>
        <v/>
      </c>
      <c r="U65" s="110" t="str">
        <f>IF($S65="","",VLOOKUP($S65,'(種目・作業用)'!$A$2:$D$37,3,FALSE))</f>
        <v/>
      </c>
      <c r="V65" s="110" t="str">
        <f>IF($S65="","",VLOOKUP($S65,'(種目・作業用)'!$A$2:$D$37,4,FALSE))</f>
        <v/>
      </c>
      <c r="W65" s="111"/>
      <c r="X65" s="108" t="str">
        <f t="shared" si="28"/>
        <v/>
      </c>
      <c r="Y65" s="108" t="str">
        <f t="shared" si="22"/>
        <v/>
      </c>
      <c r="Z65" s="108" t="str">
        <f t="shared" si="23"/>
        <v/>
      </c>
      <c r="AA65" s="108" t="str">
        <f t="shared" si="24"/>
        <v/>
      </c>
      <c r="AB65" s="115" t="str">
        <f t="shared" si="29"/>
        <v/>
      </c>
      <c r="AC65" s="116" t="str">
        <f t="shared" si="30"/>
        <v/>
      </c>
      <c r="AD65" s="117" t="str">
        <f t="shared" si="39"/>
        <v/>
      </c>
      <c r="AE65" s="108"/>
      <c r="AF65" s="108" t="str">
        <f t="shared" si="26"/>
        <v/>
      </c>
      <c r="AG65" s="108" t="s">
        <v>957</v>
      </c>
      <c r="AH65" s="33"/>
      <c r="AI65" s="32" t="str">
        <f t="shared" si="27"/>
        <v>　</v>
      </c>
      <c r="AJ65" s="29"/>
      <c r="AK65" s="29"/>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row>
    <row r="66" spans="1:110" s="27" customFormat="1" ht="22.5" customHeight="1" x14ac:dyDescent="0.15">
      <c r="A66" s="228"/>
      <c r="B66" s="216"/>
      <c r="C66" s="217"/>
      <c r="D66" s="231"/>
      <c r="E66" s="236"/>
      <c r="F66" s="239"/>
      <c r="G66" s="245"/>
      <c r="H66" s="239"/>
      <c r="I66" s="248"/>
      <c r="J66" s="5"/>
      <c r="K66" s="5"/>
      <c r="L66" s="5"/>
      <c r="M66" s="5"/>
      <c r="N66" s="6"/>
      <c r="O66" s="32"/>
      <c r="P66" s="32"/>
      <c r="Q66" s="32"/>
      <c r="R66" s="108" t="str">
        <f t="shared" si="37"/>
        <v/>
      </c>
      <c r="S66" s="109" t="str">
        <f t="shared" si="38"/>
        <v/>
      </c>
      <c r="T66" s="110" t="str">
        <f>IF($S66="","",VLOOKUP($S66,'(種目・作業用)'!$A$2:$D$37,2,FALSE))</f>
        <v/>
      </c>
      <c r="U66" s="110" t="str">
        <f>IF($S66="","",VLOOKUP($S66,'(種目・作業用)'!$A$2:$D$37,3,FALSE))</f>
        <v/>
      </c>
      <c r="V66" s="110" t="str">
        <f>IF($S66="","",VLOOKUP($S66,'(種目・作業用)'!$A$2:$D$37,4,FALSE))</f>
        <v/>
      </c>
      <c r="W66" s="111"/>
      <c r="X66" s="108" t="str">
        <f t="shared" si="28"/>
        <v/>
      </c>
      <c r="Y66" s="108" t="str">
        <f t="shared" si="22"/>
        <v/>
      </c>
      <c r="Z66" s="108" t="str">
        <f t="shared" si="23"/>
        <v/>
      </c>
      <c r="AA66" s="108" t="str">
        <f t="shared" si="24"/>
        <v/>
      </c>
      <c r="AB66" s="115" t="str">
        <f t="shared" si="29"/>
        <v/>
      </c>
      <c r="AC66" s="116" t="str">
        <f t="shared" si="30"/>
        <v/>
      </c>
      <c r="AD66" s="117" t="str">
        <f t="shared" si="39"/>
        <v/>
      </c>
      <c r="AE66" s="108"/>
      <c r="AF66" s="108" t="str">
        <f t="shared" si="26"/>
        <v/>
      </c>
      <c r="AG66" s="108" t="s">
        <v>957</v>
      </c>
      <c r="AH66" s="33"/>
      <c r="AI66" s="32" t="str">
        <f t="shared" si="27"/>
        <v>　</v>
      </c>
      <c r="AJ66" s="29"/>
      <c r="AK66" s="29"/>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c r="DE66" s="26"/>
      <c r="DF66" s="26"/>
    </row>
    <row r="67" spans="1:110" s="27" customFormat="1" ht="22.5" customHeight="1" x14ac:dyDescent="0.15">
      <c r="A67" s="228"/>
      <c r="B67" s="216"/>
      <c r="C67" s="217"/>
      <c r="D67" s="231"/>
      <c r="E67" s="236"/>
      <c r="F67" s="239"/>
      <c r="G67" s="245"/>
      <c r="H67" s="239"/>
      <c r="I67" s="248"/>
      <c r="J67" s="5"/>
      <c r="K67" s="5"/>
      <c r="L67" s="5"/>
      <c r="M67" s="5"/>
      <c r="N67" s="6"/>
      <c r="O67" s="32"/>
      <c r="P67" s="32"/>
      <c r="Q67" s="32"/>
      <c r="R67" s="108" t="str">
        <f t="shared" si="37"/>
        <v/>
      </c>
      <c r="S67" s="109" t="str">
        <f t="shared" si="38"/>
        <v/>
      </c>
      <c r="T67" s="110" t="str">
        <f>IF($S67="","",VLOOKUP($S67,'(種目・作業用)'!$A$2:$D$37,2,FALSE))</f>
        <v/>
      </c>
      <c r="U67" s="110" t="str">
        <f>IF($S67="","",VLOOKUP($S67,'(種目・作業用)'!$A$2:$D$37,3,FALSE))</f>
        <v/>
      </c>
      <c r="V67" s="110" t="str">
        <f>IF($S67="","",VLOOKUP($S67,'(種目・作業用)'!$A$2:$D$37,4,FALSE))</f>
        <v/>
      </c>
      <c r="W67" s="111"/>
      <c r="X67" s="108" t="str">
        <f t="shared" si="28"/>
        <v/>
      </c>
      <c r="Y67" s="108" t="str">
        <f t="shared" si="22"/>
        <v/>
      </c>
      <c r="Z67" s="108" t="str">
        <f t="shared" si="23"/>
        <v/>
      </c>
      <c r="AA67" s="108" t="str">
        <f t="shared" si="24"/>
        <v/>
      </c>
      <c r="AB67" s="115" t="str">
        <f t="shared" si="29"/>
        <v/>
      </c>
      <c r="AC67" s="116" t="str">
        <f t="shared" si="30"/>
        <v/>
      </c>
      <c r="AD67" s="117" t="str">
        <f t="shared" si="39"/>
        <v/>
      </c>
      <c r="AE67" s="108"/>
      <c r="AF67" s="108" t="str">
        <f t="shared" si="26"/>
        <v/>
      </c>
      <c r="AG67" s="108" t="s">
        <v>957</v>
      </c>
      <c r="AH67" s="33"/>
      <c r="AI67" s="32" t="str">
        <f t="shared" si="27"/>
        <v>　</v>
      </c>
      <c r="AJ67" s="29"/>
      <c r="AK67" s="29"/>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c r="DE67" s="26"/>
      <c r="DF67" s="26"/>
    </row>
    <row r="68" spans="1:110" s="27" customFormat="1" ht="22.5" customHeight="1" x14ac:dyDescent="0.15">
      <c r="A68" s="228"/>
      <c r="B68" s="216"/>
      <c r="C68" s="217"/>
      <c r="D68" s="231"/>
      <c r="E68" s="236"/>
      <c r="F68" s="239"/>
      <c r="G68" s="245"/>
      <c r="H68" s="239"/>
      <c r="I68" s="248"/>
      <c r="J68" s="5"/>
      <c r="K68" s="5"/>
      <c r="L68" s="5"/>
      <c r="M68" s="5"/>
      <c r="N68" s="6"/>
      <c r="O68" s="32"/>
      <c r="P68" s="32"/>
      <c r="Q68" s="32"/>
      <c r="R68" s="108" t="str">
        <f t="shared" si="37"/>
        <v/>
      </c>
      <c r="S68" s="109" t="str">
        <f t="shared" si="38"/>
        <v/>
      </c>
      <c r="T68" s="110" t="str">
        <f>IF($S68="","",VLOOKUP($S68,'(種目・作業用)'!$A$2:$D$37,2,FALSE))</f>
        <v/>
      </c>
      <c r="U68" s="110" t="str">
        <f>IF($S68="","",VLOOKUP($S68,'(種目・作業用)'!$A$2:$D$37,3,FALSE))</f>
        <v/>
      </c>
      <c r="V68" s="110" t="str">
        <f>IF($S68="","",VLOOKUP($S68,'(種目・作業用)'!$A$2:$D$37,4,FALSE))</f>
        <v/>
      </c>
      <c r="W68" s="111"/>
      <c r="X68" s="108" t="str">
        <f t="shared" si="28"/>
        <v/>
      </c>
      <c r="Y68" s="108" t="str">
        <f t="shared" si="22"/>
        <v/>
      </c>
      <c r="Z68" s="108" t="str">
        <f t="shared" si="23"/>
        <v/>
      </c>
      <c r="AA68" s="108" t="str">
        <f t="shared" si="24"/>
        <v/>
      </c>
      <c r="AB68" s="115" t="str">
        <f t="shared" si="29"/>
        <v/>
      </c>
      <c r="AC68" s="116" t="str">
        <f t="shared" si="30"/>
        <v/>
      </c>
      <c r="AD68" s="117" t="str">
        <f t="shared" si="39"/>
        <v/>
      </c>
      <c r="AE68" s="108"/>
      <c r="AF68" s="108" t="str">
        <f t="shared" si="26"/>
        <v/>
      </c>
      <c r="AG68" s="108" t="s">
        <v>957</v>
      </c>
      <c r="AH68" s="33"/>
      <c r="AI68" s="32" t="str">
        <f t="shared" si="27"/>
        <v>　</v>
      </c>
      <c r="AJ68" s="29"/>
      <c r="AK68" s="29"/>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c r="DE68" s="26"/>
      <c r="DF68" s="26"/>
    </row>
    <row r="69" spans="1:110" s="27" customFormat="1" ht="22.5" customHeight="1" x14ac:dyDescent="0.15">
      <c r="A69" s="229"/>
      <c r="B69" s="218"/>
      <c r="C69" s="219"/>
      <c r="D69" s="232"/>
      <c r="E69" s="237"/>
      <c r="F69" s="240"/>
      <c r="G69" s="246"/>
      <c r="H69" s="240"/>
      <c r="I69" s="249"/>
      <c r="J69" s="5"/>
      <c r="K69" s="5"/>
      <c r="L69" s="5"/>
      <c r="M69" s="5"/>
      <c r="N69" s="6"/>
      <c r="O69" s="32"/>
      <c r="P69" s="32"/>
      <c r="Q69" s="32"/>
      <c r="R69" s="108" t="str">
        <f t="shared" si="37"/>
        <v/>
      </c>
      <c r="S69" s="109" t="str">
        <f t="shared" si="38"/>
        <v/>
      </c>
      <c r="T69" s="110" t="str">
        <f>IF($S69="","",VLOOKUP($S69,'(種目・作業用)'!$A$2:$D$37,2,FALSE))</f>
        <v/>
      </c>
      <c r="U69" s="110" t="str">
        <f>IF($S69="","",VLOOKUP($S69,'(種目・作業用)'!$A$2:$D$37,3,FALSE))</f>
        <v/>
      </c>
      <c r="V69" s="110" t="str">
        <f>IF($S69="","",VLOOKUP($S69,'(種目・作業用)'!$A$2:$D$37,4,FALSE))</f>
        <v/>
      </c>
      <c r="W69" s="111"/>
      <c r="X69" s="108" t="str">
        <f t="shared" si="28"/>
        <v/>
      </c>
      <c r="Y69" s="108" t="str">
        <f t="shared" si="22"/>
        <v/>
      </c>
      <c r="Z69" s="108" t="str">
        <f t="shared" si="23"/>
        <v/>
      </c>
      <c r="AA69" s="108" t="str">
        <f t="shared" si="24"/>
        <v/>
      </c>
      <c r="AB69" s="115" t="str">
        <f t="shared" si="29"/>
        <v/>
      </c>
      <c r="AC69" s="116" t="str">
        <f t="shared" si="30"/>
        <v/>
      </c>
      <c r="AD69" s="117" t="str">
        <f t="shared" si="39"/>
        <v/>
      </c>
      <c r="AE69" s="108"/>
      <c r="AF69" s="108" t="str">
        <f t="shared" si="26"/>
        <v/>
      </c>
      <c r="AG69" s="108" t="s">
        <v>957</v>
      </c>
      <c r="AH69" s="33"/>
      <c r="AI69" s="32" t="str">
        <f t="shared" si="27"/>
        <v>　</v>
      </c>
      <c r="AJ69" s="29"/>
      <c r="AK69" s="29"/>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row>
    <row r="70" spans="1:110" s="27" customFormat="1" ht="22.5" customHeight="1" x14ac:dyDescent="0.15">
      <c r="A70" s="47"/>
      <c r="B70" s="48"/>
      <c r="C70" s="49"/>
      <c r="D70" s="49"/>
      <c r="E70" s="60"/>
      <c r="F70" s="60"/>
      <c r="G70" s="60"/>
      <c r="H70" s="60"/>
      <c r="I70" s="60"/>
      <c r="J70" s="61" t="s">
        <v>1290</v>
      </c>
      <c r="K70" s="258">
        <f>基礎データ!$C$5</f>
        <v>0</v>
      </c>
      <c r="L70" s="258"/>
      <c r="M70" s="258"/>
      <c r="N70" s="52" t="s">
        <v>14</v>
      </c>
      <c r="O70" s="32"/>
      <c r="P70" s="32"/>
      <c r="Q70" s="32"/>
      <c r="R70" s="33"/>
      <c r="S70" s="34"/>
      <c r="T70" s="33"/>
      <c r="U70" s="33"/>
      <c r="V70" s="33"/>
      <c r="W70" s="33"/>
      <c r="X70" s="33"/>
      <c r="Y70" s="33"/>
      <c r="Z70" s="33"/>
      <c r="AA70" s="33"/>
      <c r="AB70" s="113"/>
      <c r="AC70" s="33"/>
      <c r="AD70" s="40"/>
      <c r="AE70" s="33"/>
      <c r="AF70" s="33"/>
      <c r="AG70" s="33"/>
      <c r="AH70" s="33"/>
      <c r="AI70" s="32"/>
      <c r="AJ70" s="29"/>
      <c r="AK70" s="29"/>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row>
    <row r="71" spans="1:110" s="27" customFormat="1" ht="7.5" customHeight="1" x14ac:dyDescent="0.15">
      <c r="A71" s="62"/>
      <c r="B71" s="63"/>
      <c r="C71" s="64"/>
      <c r="D71" s="64"/>
      <c r="E71" s="65"/>
      <c r="F71" s="65"/>
      <c r="G71" s="65"/>
      <c r="H71" s="65"/>
      <c r="I71" s="65"/>
      <c r="J71" s="63"/>
      <c r="K71" s="63"/>
      <c r="L71" s="63"/>
      <c r="M71" s="63"/>
      <c r="N71" s="66"/>
      <c r="O71" s="32"/>
      <c r="P71" s="32"/>
      <c r="Q71" s="32"/>
      <c r="R71" s="33"/>
      <c r="S71" s="34"/>
      <c r="T71" s="33"/>
      <c r="U71" s="33"/>
      <c r="V71" s="33"/>
      <c r="W71" s="33"/>
      <c r="X71" s="33"/>
      <c r="Y71" s="33"/>
      <c r="Z71" s="33"/>
      <c r="AA71" s="33"/>
      <c r="AB71" s="113"/>
      <c r="AC71" s="33"/>
      <c r="AD71" s="40"/>
      <c r="AE71" s="33"/>
      <c r="AF71" s="33"/>
      <c r="AG71" s="33"/>
      <c r="AH71" s="33"/>
      <c r="AI71" s="32"/>
      <c r="AJ71" s="29"/>
      <c r="AK71" s="29"/>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c r="DC71" s="26"/>
      <c r="DD71" s="26"/>
      <c r="DE71" s="26"/>
      <c r="DF71" s="26"/>
    </row>
    <row r="72" spans="1:110" s="27" customFormat="1" ht="22.5" customHeight="1" x14ac:dyDescent="0.15">
      <c r="A72" s="259" t="s">
        <v>1162</v>
      </c>
      <c r="B72" s="260"/>
      <c r="C72" s="260"/>
      <c r="D72" s="260"/>
      <c r="E72" s="260"/>
      <c r="F72" s="260"/>
      <c r="G72" s="260"/>
      <c r="H72" s="260"/>
      <c r="I72" s="260"/>
      <c r="J72" s="260"/>
      <c r="K72" s="260"/>
      <c r="L72" s="260"/>
      <c r="M72" s="260"/>
      <c r="N72" s="261"/>
      <c r="O72" s="32"/>
      <c r="P72" s="32"/>
      <c r="Q72" s="32"/>
      <c r="R72" s="33"/>
      <c r="S72" s="34"/>
      <c r="T72" s="33"/>
      <c r="U72" s="33"/>
      <c r="V72" s="33"/>
      <c r="W72" s="33"/>
      <c r="X72" s="33"/>
      <c r="Y72" s="33"/>
      <c r="Z72" s="33"/>
      <c r="AA72" s="33"/>
      <c r="AB72" s="113"/>
      <c r="AC72" s="33"/>
      <c r="AD72" s="40"/>
      <c r="AE72" s="33"/>
      <c r="AF72" s="33"/>
      <c r="AG72" s="33"/>
      <c r="AH72" s="33"/>
      <c r="AI72" s="32"/>
      <c r="AJ72" s="29"/>
      <c r="AK72" s="29"/>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c r="DE72" s="26"/>
      <c r="DF72" s="26"/>
    </row>
    <row r="73" spans="1:110" s="27" customFormat="1" ht="7.5" customHeight="1" x14ac:dyDescent="0.15">
      <c r="A73" s="67"/>
      <c r="B73" s="53"/>
      <c r="C73" s="53"/>
      <c r="D73" s="53"/>
      <c r="E73" s="53"/>
      <c r="F73" s="53"/>
      <c r="G73" s="53"/>
      <c r="H73" s="53"/>
      <c r="I73" s="53"/>
      <c r="J73" s="53"/>
      <c r="K73" s="53"/>
      <c r="L73" s="53"/>
      <c r="M73" s="53"/>
      <c r="N73" s="68"/>
      <c r="O73" s="32"/>
      <c r="P73" s="32"/>
      <c r="Q73" s="32"/>
      <c r="R73" s="33"/>
      <c r="S73" s="34"/>
      <c r="T73" s="33"/>
      <c r="U73" s="33"/>
      <c r="V73" s="33"/>
      <c r="W73" s="33"/>
      <c r="X73" s="33"/>
      <c r="Y73" s="33"/>
      <c r="Z73" s="33"/>
      <c r="AA73" s="33"/>
      <c r="AB73" s="113"/>
      <c r="AC73" s="33"/>
      <c r="AD73" s="40"/>
      <c r="AE73" s="33"/>
      <c r="AF73" s="33"/>
      <c r="AG73" s="33"/>
      <c r="AH73" s="33"/>
      <c r="AI73" s="32"/>
      <c r="AJ73" s="29"/>
      <c r="AK73" s="29"/>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row>
    <row r="74" spans="1:110" s="27" customFormat="1" x14ac:dyDescent="0.15">
      <c r="A74" s="69"/>
      <c r="B74" s="70"/>
      <c r="C74" s="71" t="s">
        <v>15</v>
      </c>
      <c r="D74" s="70"/>
      <c r="E74" s="70"/>
      <c r="F74" s="70"/>
      <c r="G74" s="70"/>
      <c r="H74" s="70"/>
      <c r="I74" s="70"/>
      <c r="J74" s="70"/>
      <c r="K74" s="70"/>
      <c r="L74" s="70"/>
      <c r="M74" s="70"/>
      <c r="N74" s="72"/>
      <c r="O74" s="32"/>
      <c r="P74" s="32"/>
      <c r="Q74" s="32"/>
      <c r="R74" s="33"/>
      <c r="S74" s="34"/>
      <c r="T74" s="33"/>
      <c r="U74" s="33"/>
      <c r="V74" s="33"/>
      <c r="W74" s="33"/>
      <c r="X74" s="33"/>
      <c r="Y74" s="33"/>
      <c r="Z74" s="33"/>
      <c r="AA74" s="33"/>
      <c r="AB74" s="113"/>
      <c r="AC74" s="33"/>
      <c r="AD74" s="40"/>
      <c r="AE74" s="33"/>
      <c r="AF74" s="33"/>
      <c r="AG74" s="33"/>
      <c r="AH74" s="33"/>
      <c r="AI74" s="32"/>
      <c r="AJ74" s="29"/>
      <c r="AK74" s="29"/>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c r="DE74" s="26"/>
      <c r="DF74" s="26"/>
    </row>
    <row r="75" spans="1:110" s="27" customFormat="1" x14ac:dyDescent="0.15">
      <c r="A75" s="67"/>
      <c r="B75" s="53"/>
      <c r="C75" s="53"/>
      <c r="D75" s="53"/>
      <c r="E75" s="53"/>
      <c r="F75" s="53"/>
      <c r="G75" s="53"/>
      <c r="H75" s="53"/>
      <c r="I75" s="53"/>
      <c r="J75" s="53"/>
      <c r="K75" s="53"/>
      <c r="L75" s="53"/>
      <c r="M75" s="53"/>
      <c r="N75" s="68"/>
      <c r="O75" s="32"/>
      <c r="P75" s="32"/>
      <c r="Q75" s="32"/>
      <c r="R75" s="33"/>
      <c r="S75" s="34"/>
      <c r="T75" s="33"/>
      <c r="U75" s="33"/>
      <c r="V75" s="33"/>
      <c r="W75" s="33"/>
      <c r="X75" s="33"/>
      <c r="Y75" s="33"/>
      <c r="Z75" s="33"/>
      <c r="AA75" s="33"/>
      <c r="AB75" s="113"/>
      <c r="AC75" s="33"/>
      <c r="AD75" s="40"/>
      <c r="AE75" s="33"/>
      <c r="AF75" s="33"/>
      <c r="AG75" s="33"/>
      <c r="AH75" s="33"/>
      <c r="AI75" s="32"/>
      <c r="AJ75" s="29"/>
      <c r="AK75" s="29"/>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row>
    <row r="76" spans="1:110" s="27" customFormat="1" x14ac:dyDescent="0.15">
      <c r="A76" s="67"/>
      <c r="B76" s="53"/>
      <c r="C76" s="73" t="str">
        <f>C37</f>
        <v>平成 30 年 　月　　日</v>
      </c>
      <c r="D76" s="53"/>
      <c r="E76" s="53"/>
      <c r="F76" s="53"/>
      <c r="G76" s="53"/>
      <c r="H76" s="53"/>
      <c r="I76" s="53"/>
      <c r="J76" s="53"/>
      <c r="K76" s="74"/>
      <c r="L76" s="73"/>
      <c r="M76" s="53"/>
      <c r="N76" s="68"/>
      <c r="O76" s="32"/>
      <c r="P76" s="32"/>
      <c r="Q76" s="32"/>
      <c r="R76" s="33"/>
      <c r="S76" s="34"/>
      <c r="T76" s="33"/>
      <c r="U76" s="33"/>
      <c r="V76" s="33"/>
      <c r="W76" s="33"/>
      <c r="X76" s="33"/>
      <c r="Y76" s="33"/>
      <c r="Z76" s="33"/>
      <c r="AA76" s="33"/>
      <c r="AB76" s="113"/>
      <c r="AC76" s="33"/>
      <c r="AD76" s="40"/>
      <c r="AE76" s="33"/>
      <c r="AF76" s="33"/>
      <c r="AG76" s="33"/>
      <c r="AH76" s="33"/>
      <c r="AI76" s="32"/>
      <c r="AJ76" s="29"/>
      <c r="AK76" s="29"/>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row>
    <row r="77" spans="1:110" s="27" customFormat="1" ht="22.5" customHeight="1" x14ac:dyDescent="0.15">
      <c r="A77" s="67"/>
      <c r="B77" s="53"/>
      <c r="C77" s="89"/>
      <c r="D77" s="260">
        <f>基礎データ!$C$2</f>
        <v>0</v>
      </c>
      <c r="E77" s="260"/>
      <c r="F77" s="260"/>
      <c r="G77" s="260"/>
      <c r="H77" s="260"/>
      <c r="I77" s="260"/>
      <c r="J77" s="260"/>
      <c r="K77" s="260"/>
      <c r="L77" s="260"/>
      <c r="M77" s="260"/>
      <c r="N77" s="68"/>
      <c r="O77" s="32"/>
      <c r="P77" s="32"/>
      <c r="Q77" s="32"/>
      <c r="R77" s="33"/>
      <c r="S77" s="34"/>
      <c r="T77" s="33"/>
      <c r="U77" s="33"/>
      <c r="V77" s="33"/>
      <c r="W77" s="33"/>
      <c r="X77" s="33"/>
      <c r="Y77" s="33"/>
      <c r="Z77" s="33"/>
      <c r="AA77" s="33"/>
      <c r="AB77" s="113"/>
      <c r="AC77" s="33"/>
      <c r="AD77" s="40"/>
      <c r="AE77" s="33"/>
      <c r="AF77" s="33"/>
      <c r="AG77" s="33"/>
      <c r="AH77" s="33"/>
      <c r="AI77" s="32"/>
      <c r="AJ77" s="29"/>
      <c r="AK77" s="29"/>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c r="DE77" s="26"/>
      <c r="DF77" s="26"/>
    </row>
    <row r="78" spans="1:110" s="27" customFormat="1" ht="22.5" customHeight="1" x14ac:dyDescent="0.15">
      <c r="A78" s="75"/>
      <c r="B78" s="76"/>
      <c r="C78" s="77"/>
      <c r="D78" s="77"/>
      <c r="E78" s="78"/>
      <c r="F78" s="78"/>
      <c r="G78" s="81"/>
      <c r="H78" s="77"/>
      <c r="I78" s="77"/>
      <c r="J78" s="77" t="s">
        <v>1176</v>
      </c>
      <c r="K78" s="257">
        <f>基礎データ!$C$4</f>
        <v>0</v>
      </c>
      <c r="L78" s="257"/>
      <c r="M78" s="79" t="s">
        <v>1175</v>
      </c>
      <c r="N78" s="80"/>
      <c r="O78" s="32"/>
      <c r="P78" s="32"/>
      <c r="Q78" s="32"/>
      <c r="R78" s="33"/>
      <c r="S78" s="34"/>
      <c r="T78" s="33"/>
      <c r="U78" s="33"/>
      <c r="V78" s="33"/>
      <c r="W78" s="33"/>
      <c r="X78" s="33"/>
      <c r="Y78" s="33"/>
      <c r="Z78" s="33"/>
      <c r="AA78" s="33"/>
      <c r="AB78" s="113"/>
      <c r="AC78" s="33"/>
      <c r="AD78" s="40"/>
      <c r="AE78" s="33"/>
      <c r="AF78" s="33"/>
      <c r="AG78" s="33"/>
      <c r="AH78" s="33"/>
      <c r="AI78" s="32"/>
      <c r="AJ78" s="29"/>
      <c r="AK78" s="29"/>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c r="DE78" s="26"/>
      <c r="DF78" s="26"/>
    </row>
    <row r="79" spans="1:110" x14ac:dyDescent="0.15">
      <c r="A79" s="30"/>
      <c r="B79" s="30"/>
      <c r="C79" s="30"/>
      <c r="D79" s="30"/>
      <c r="E79" s="30"/>
      <c r="F79" s="30"/>
      <c r="G79" s="30"/>
      <c r="H79" s="30"/>
      <c r="I79" s="30"/>
      <c r="J79" s="30"/>
      <c r="K79" s="30"/>
      <c r="L79" s="30"/>
      <c r="M79" s="30"/>
      <c r="N79" s="30"/>
      <c r="R79" s="33"/>
      <c r="S79" s="34"/>
      <c r="T79" s="33"/>
      <c r="U79" s="33"/>
      <c r="V79" s="33"/>
      <c r="W79" s="33"/>
      <c r="X79" s="33"/>
      <c r="Y79" s="33"/>
      <c r="Z79" s="33"/>
      <c r="AA79" s="33"/>
      <c r="AB79" s="33"/>
      <c r="AC79" s="33"/>
      <c r="AD79" s="40"/>
      <c r="AE79" s="33"/>
      <c r="AF79" s="33"/>
      <c r="AG79" s="33"/>
      <c r="AH79" s="33"/>
      <c r="AI79" s="32"/>
    </row>
    <row r="80" spans="1:110" x14ac:dyDescent="0.15">
      <c r="R80" s="33"/>
      <c r="S80" s="34"/>
      <c r="T80" s="33"/>
      <c r="U80" s="33"/>
      <c r="V80" s="33"/>
      <c r="W80" s="33"/>
      <c r="X80" s="33"/>
      <c r="Y80" s="33"/>
      <c r="Z80" s="33"/>
      <c r="AA80" s="33"/>
      <c r="AB80" s="33"/>
      <c r="AC80" s="33"/>
      <c r="AD80" s="40"/>
      <c r="AE80" s="33"/>
      <c r="AF80" s="33"/>
      <c r="AG80" s="33"/>
      <c r="AH80" s="33"/>
      <c r="AI80" s="32"/>
    </row>
    <row r="81" spans="18:35" x14ac:dyDescent="0.15">
      <c r="R81" s="33"/>
      <c r="S81" s="34"/>
      <c r="T81" s="33"/>
      <c r="U81" s="33"/>
      <c r="V81" s="33"/>
      <c r="W81" s="33"/>
      <c r="X81" s="33"/>
      <c r="Y81" s="33"/>
      <c r="Z81" s="33"/>
      <c r="AA81" s="33"/>
      <c r="AB81" s="33"/>
      <c r="AC81" s="33"/>
      <c r="AD81" s="40"/>
      <c r="AE81" s="33"/>
      <c r="AF81" s="33"/>
      <c r="AG81" s="33"/>
      <c r="AH81" s="33"/>
      <c r="AI81" s="32"/>
    </row>
    <row r="82" spans="18:35" x14ac:dyDescent="0.15">
      <c r="R82" s="33"/>
      <c r="S82" s="34"/>
      <c r="T82" s="33"/>
      <c r="U82" s="33"/>
      <c r="V82" s="33"/>
      <c r="W82" s="33"/>
      <c r="X82" s="33"/>
      <c r="Y82" s="33"/>
      <c r="Z82" s="33"/>
      <c r="AA82" s="33"/>
      <c r="AB82" s="33"/>
      <c r="AC82" s="33"/>
      <c r="AD82" s="40"/>
      <c r="AE82" s="33"/>
      <c r="AF82" s="33"/>
      <c r="AG82" s="33"/>
      <c r="AH82" s="33"/>
      <c r="AI82" s="32"/>
    </row>
    <row r="83" spans="18:35" x14ac:dyDescent="0.15">
      <c r="R83" s="33"/>
      <c r="S83" s="34"/>
      <c r="T83" s="33"/>
      <c r="U83" s="33"/>
      <c r="V83" s="33"/>
      <c r="W83" s="33"/>
      <c r="X83" s="33"/>
      <c r="Y83" s="33"/>
      <c r="Z83" s="33"/>
      <c r="AA83" s="33"/>
      <c r="AB83" s="33"/>
      <c r="AC83" s="33"/>
      <c r="AD83" s="40"/>
      <c r="AE83" s="33"/>
      <c r="AF83" s="33"/>
      <c r="AG83" s="33"/>
      <c r="AH83" s="33"/>
      <c r="AI83" s="32"/>
    </row>
    <row r="84" spans="18:35" x14ac:dyDescent="0.15">
      <c r="R84" s="33"/>
      <c r="S84" s="34"/>
      <c r="T84" s="33"/>
      <c r="U84" s="33"/>
      <c r="V84" s="33"/>
      <c r="W84" s="33"/>
      <c r="X84" s="33"/>
      <c r="Y84" s="33"/>
      <c r="Z84" s="33"/>
      <c r="AA84" s="33"/>
      <c r="AB84" s="33"/>
      <c r="AC84" s="33"/>
      <c r="AD84" s="40"/>
      <c r="AE84" s="33"/>
      <c r="AF84" s="33"/>
      <c r="AG84" s="33"/>
      <c r="AH84" s="33"/>
      <c r="AI84" s="32"/>
    </row>
    <row r="85" spans="18:35" x14ac:dyDescent="0.15">
      <c r="R85" s="33"/>
      <c r="S85" s="34"/>
      <c r="T85" s="33"/>
      <c r="U85" s="33"/>
      <c r="V85" s="33"/>
      <c r="W85" s="33"/>
      <c r="X85" s="33"/>
      <c r="Y85" s="33"/>
      <c r="Z85" s="33"/>
      <c r="AA85" s="33"/>
      <c r="AB85" s="33"/>
      <c r="AC85" s="33"/>
      <c r="AD85" s="40"/>
      <c r="AE85" s="33"/>
      <c r="AF85" s="33"/>
      <c r="AG85" s="33"/>
      <c r="AH85" s="33"/>
      <c r="AI85" s="32"/>
    </row>
    <row r="86" spans="18:35" x14ac:dyDescent="0.15">
      <c r="R86" s="33"/>
      <c r="S86" s="34"/>
      <c r="T86" s="33"/>
      <c r="U86" s="33"/>
      <c r="V86" s="33"/>
      <c r="W86" s="33"/>
      <c r="X86" s="33"/>
      <c r="Y86" s="33"/>
      <c r="Z86" s="33"/>
      <c r="AA86" s="33"/>
      <c r="AB86" s="33"/>
      <c r="AC86" s="33"/>
      <c r="AD86" s="40"/>
      <c r="AE86" s="33"/>
      <c r="AF86" s="33"/>
      <c r="AG86" s="33"/>
      <c r="AH86" s="33"/>
      <c r="AI86" s="32"/>
    </row>
    <row r="87" spans="18:35" x14ac:dyDescent="0.15">
      <c r="R87" s="33"/>
      <c r="S87" s="34"/>
      <c r="T87" s="33"/>
      <c r="U87" s="33"/>
      <c r="V87" s="33"/>
      <c r="W87" s="33"/>
      <c r="X87" s="33"/>
      <c r="Y87" s="33"/>
      <c r="Z87" s="33"/>
      <c r="AA87" s="33"/>
      <c r="AB87" s="33"/>
      <c r="AC87" s="33"/>
      <c r="AD87" s="40"/>
      <c r="AE87" s="33"/>
      <c r="AF87" s="33"/>
      <c r="AG87" s="33"/>
      <c r="AH87" s="33"/>
      <c r="AI87" s="32"/>
    </row>
    <row r="88" spans="18:35" x14ac:dyDescent="0.15">
      <c r="R88" s="33"/>
      <c r="S88" s="34"/>
      <c r="T88" s="33"/>
      <c r="U88" s="33"/>
      <c r="V88" s="33"/>
      <c r="W88" s="33"/>
      <c r="X88" s="33"/>
      <c r="Y88" s="33"/>
      <c r="Z88" s="33"/>
      <c r="AA88" s="33"/>
      <c r="AB88" s="33"/>
      <c r="AC88" s="33"/>
      <c r="AD88" s="40"/>
      <c r="AE88" s="33"/>
      <c r="AF88" s="33"/>
      <c r="AG88" s="33"/>
      <c r="AH88" s="33"/>
      <c r="AI88" s="32"/>
    </row>
    <row r="89" spans="18:35" x14ac:dyDescent="0.15">
      <c r="R89" s="33"/>
      <c r="S89" s="34"/>
      <c r="T89" s="33"/>
      <c r="U89" s="33"/>
      <c r="V89" s="33"/>
      <c r="W89" s="33"/>
      <c r="X89" s="33"/>
      <c r="Y89" s="33"/>
      <c r="Z89" s="33"/>
      <c r="AA89" s="33"/>
      <c r="AB89" s="33"/>
      <c r="AC89" s="33"/>
      <c r="AD89" s="40"/>
      <c r="AE89" s="33"/>
      <c r="AF89" s="33"/>
      <c r="AG89" s="33"/>
      <c r="AH89" s="33"/>
      <c r="AI89" s="32"/>
    </row>
    <row r="90" spans="18:35" x14ac:dyDescent="0.15">
      <c r="R90" s="33"/>
      <c r="S90" s="34"/>
      <c r="T90" s="33"/>
      <c r="U90" s="33"/>
      <c r="V90" s="33"/>
      <c r="W90" s="33"/>
      <c r="X90" s="33"/>
      <c r="Y90" s="33"/>
      <c r="Z90" s="33"/>
      <c r="AA90" s="33"/>
      <c r="AB90" s="33"/>
      <c r="AC90" s="33"/>
      <c r="AD90" s="40"/>
      <c r="AE90" s="33"/>
      <c r="AF90" s="33"/>
      <c r="AG90" s="33"/>
      <c r="AH90" s="33"/>
      <c r="AI90" s="32"/>
    </row>
    <row r="91" spans="18:35" x14ac:dyDescent="0.15">
      <c r="R91" s="33"/>
      <c r="S91" s="34"/>
      <c r="T91" s="33"/>
      <c r="U91" s="33"/>
      <c r="V91" s="33"/>
      <c r="W91" s="33"/>
      <c r="X91" s="33"/>
      <c r="Y91" s="33"/>
      <c r="Z91" s="33"/>
      <c r="AA91" s="33"/>
      <c r="AB91" s="33"/>
      <c r="AC91" s="33"/>
      <c r="AD91" s="40"/>
      <c r="AE91" s="33"/>
      <c r="AF91" s="33"/>
      <c r="AG91" s="33"/>
      <c r="AH91" s="33"/>
      <c r="AI91" s="32"/>
    </row>
    <row r="92" spans="18:35" x14ac:dyDescent="0.15">
      <c r="R92" s="33"/>
      <c r="S92" s="34"/>
      <c r="T92" s="33"/>
      <c r="U92" s="33"/>
      <c r="V92" s="33"/>
      <c r="W92" s="33"/>
      <c r="X92" s="33"/>
      <c r="Y92" s="33"/>
      <c r="Z92" s="33"/>
      <c r="AA92" s="33"/>
      <c r="AB92" s="33"/>
      <c r="AC92" s="33"/>
      <c r="AD92" s="40"/>
      <c r="AE92" s="33"/>
      <c r="AF92" s="33"/>
      <c r="AG92" s="33"/>
      <c r="AH92" s="33"/>
      <c r="AI92" s="32"/>
    </row>
    <row r="93" spans="18:35" x14ac:dyDescent="0.15">
      <c r="R93" s="33"/>
      <c r="S93" s="34"/>
      <c r="T93" s="33"/>
      <c r="U93" s="33"/>
      <c r="V93" s="33"/>
      <c r="W93" s="33"/>
      <c r="X93" s="33"/>
      <c r="Y93" s="33"/>
      <c r="Z93" s="33"/>
      <c r="AA93" s="33"/>
      <c r="AB93" s="33"/>
      <c r="AC93" s="33"/>
      <c r="AD93" s="40"/>
      <c r="AE93" s="33"/>
      <c r="AF93" s="33"/>
      <c r="AG93" s="33"/>
      <c r="AH93" s="33"/>
      <c r="AI93" s="32"/>
    </row>
    <row r="94" spans="18:35" x14ac:dyDescent="0.15">
      <c r="R94" s="33"/>
      <c r="S94" s="34"/>
      <c r="T94" s="33"/>
      <c r="U94" s="33"/>
      <c r="V94" s="33"/>
      <c r="W94" s="33"/>
      <c r="X94" s="33"/>
      <c r="Y94" s="33"/>
      <c r="Z94" s="33"/>
      <c r="AA94" s="33"/>
      <c r="AB94" s="33"/>
      <c r="AC94" s="33"/>
      <c r="AD94" s="40"/>
      <c r="AE94" s="33"/>
      <c r="AF94" s="33"/>
      <c r="AG94" s="33"/>
      <c r="AH94" s="33"/>
      <c r="AI94" s="32"/>
    </row>
    <row r="95" spans="18:35" x14ac:dyDescent="0.15">
      <c r="R95" s="33"/>
      <c r="S95" s="34"/>
      <c r="T95" s="33"/>
      <c r="U95" s="33"/>
      <c r="V95" s="33"/>
      <c r="W95" s="33"/>
      <c r="X95" s="33"/>
      <c r="Y95" s="33"/>
      <c r="Z95" s="33"/>
      <c r="AA95" s="33"/>
      <c r="AB95" s="33"/>
      <c r="AC95" s="33"/>
      <c r="AD95" s="40"/>
      <c r="AE95" s="33"/>
      <c r="AF95" s="33"/>
      <c r="AG95" s="33"/>
      <c r="AH95" s="33"/>
      <c r="AI95" s="32"/>
    </row>
    <row r="96" spans="18:35" x14ac:dyDescent="0.15">
      <c r="R96" s="33"/>
      <c r="S96" s="34"/>
      <c r="T96" s="33"/>
      <c r="U96" s="33"/>
      <c r="V96" s="33"/>
      <c r="W96" s="33"/>
      <c r="X96" s="33"/>
      <c r="Y96" s="33"/>
      <c r="Z96" s="33"/>
      <c r="AA96" s="33"/>
      <c r="AB96" s="33"/>
      <c r="AC96" s="33"/>
      <c r="AD96" s="40"/>
      <c r="AE96" s="33"/>
      <c r="AF96" s="33"/>
      <c r="AG96" s="33"/>
      <c r="AH96" s="33"/>
      <c r="AI96" s="32"/>
    </row>
    <row r="97" spans="18:35" x14ac:dyDescent="0.15">
      <c r="R97" s="33"/>
      <c r="S97" s="34"/>
      <c r="T97" s="33"/>
      <c r="U97" s="33"/>
      <c r="V97" s="33"/>
      <c r="W97" s="33"/>
      <c r="X97" s="33"/>
      <c r="Y97" s="33"/>
      <c r="Z97" s="33"/>
      <c r="AA97" s="33"/>
      <c r="AB97" s="33"/>
      <c r="AC97" s="33"/>
      <c r="AD97" s="40"/>
      <c r="AE97" s="33"/>
      <c r="AF97" s="33"/>
      <c r="AG97" s="33"/>
      <c r="AH97" s="33"/>
      <c r="AI97" s="32"/>
    </row>
    <row r="98" spans="18:35" x14ac:dyDescent="0.15">
      <c r="R98" s="33"/>
      <c r="S98" s="34"/>
      <c r="T98" s="33"/>
      <c r="U98" s="33"/>
      <c r="V98" s="33"/>
      <c r="W98" s="33"/>
      <c r="X98" s="33"/>
      <c r="Y98" s="33"/>
      <c r="Z98" s="33"/>
      <c r="AA98" s="33"/>
      <c r="AB98" s="33"/>
      <c r="AC98" s="33"/>
      <c r="AD98" s="40"/>
      <c r="AE98" s="33"/>
      <c r="AF98" s="33"/>
      <c r="AG98" s="33"/>
      <c r="AH98" s="33"/>
      <c r="AI98" s="32"/>
    </row>
    <row r="99" spans="18:35" x14ac:dyDescent="0.15">
      <c r="R99" s="33"/>
      <c r="S99" s="34"/>
      <c r="T99" s="33"/>
      <c r="U99" s="33"/>
      <c r="V99" s="33"/>
      <c r="W99" s="33"/>
      <c r="X99" s="33"/>
      <c r="Y99" s="33"/>
      <c r="Z99" s="33"/>
      <c r="AA99" s="33"/>
      <c r="AB99" s="33"/>
      <c r="AC99" s="33"/>
      <c r="AD99" s="40"/>
      <c r="AE99" s="33"/>
      <c r="AF99" s="33"/>
      <c r="AG99" s="33"/>
      <c r="AH99" s="33"/>
      <c r="AI99" s="32"/>
    </row>
    <row r="100" spans="18:35" x14ac:dyDescent="0.15">
      <c r="R100" s="33"/>
      <c r="S100" s="34"/>
      <c r="T100" s="33"/>
      <c r="U100" s="33"/>
      <c r="V100" s="33"/>
      <c r="W100" s="33"/>
      <c r="X100" s="33"/>
      <c r="Y100" s="33"/>
      <c r="Z100" s="33"/>
      <c r="AA100" s="33"/>
      <c r="AB100" s="33"/>
      <c r="AC100" s="33"/>
      <c r="AD100" s="40"/>
      <c r="AE100" s="33"/>
      <c r="AF100" s="33"/>
      <c r="AG100" s="33"/>
      <c r="AH100" s="33"/>
      <c r="AI100" s="32"/>
    </row>
    <row r="101" spans="18:35" x14ac:dyDescent="0.15">
      <c r="R101" s="33"/>
      <c r="S101" s="34"/>
      <c r="T101" s="33"/>
      <c r="U101" s="33"/>
      <c r="V101" s="33"/>
      <c r="W101" s="33"/>
      <c r="X101" s="33"/>
      <c r="Y101" s="33"/>
      <c r="Z101" s="33"/>
      <c r="AA101" s="33"/>
      <c r="AB101" s="33"/>
      <c r="AC101" s="33"/>
      <c r="AD101" s="40"/>
      <c r="AE101" s="33"/>
      <c r="AF101" s="33"/>
      <c r="AG101" s="33"/>
      <c r="AH101" s="33"/>
      <c r="AI101" s="32"/>
    </row>
    <row r="102" spans="18:35" x14ac:dyDescent="0.15">
      <c r="R102" s="33"/>
      <c r="S102" s="34"/>
      <c r="T102" s="33"/>
      <c r="U102" s="33"/>
      <c r="V102" s="33"/>
      <c r="W102" s="33"/>
      <c r="X102" s="33"/>
      <c r="Y102" s="33"/>
      <c r="Z102" s="33"/>
      <c r="AA102" s="33"/>
      <c r="AB102" s="33"/>
      <c r="AC102" s="33"/>
      <c r="AD102" s="40"/>
      <c r="AE102" s="33"/>
      <c r="AF102" s="33"/>
      <c r="AG102" s="33"/>
      <c r="AH102" s="33"/>
      <c r="AI102" s="32"/>
    </row>
    <row r="103" spans="18:35" x14ac:dyDescent="0.15">
      <c r="R103" s="33"/>
      <c r="S103" s="34"/>
      <c r="T103" s="33"/>
      <c r="U103" s="33"/>
      <c r="V103" s="33"/>
      <c r="W103" s="33"/>
      <c r="X103" s="33"/>
      <c r="Y103" s="33"/>
      <c r="Z103" s="33"/>
      <c r="AA103" s="33"/>
      <c r="AB103" s="33"/>
      <c r="AC103" s="33"/>
      <c r="AD103" s="40"/>
      <c r="AE103" s="33"/>
      <c r="AF103" s="33"/>
      <c r="AG103" s="33"/>
      <c r="AH103" s="33"/>
      <c r="AI103" s="32"/>
    </row>
    <row r="104" spans="18:35" x14ac:dyDescent="0.15">
      <c r="R104" s="33"/>
      <c r="S104" s="34"/>
      <c r="T104" s="33"/>
      <c r="U104" s="33"/>
      <c r="V104" s="33"/>
      <c r="W104" s="33"/>
      <c r="X104" s="33"/>
      <c r="Y104" s="33"/>
      <c r="Z104" s="33"/>
      <c r="AA104" s="33"/>
      <c r="AB104" s="33"/>
      <c r="AC104" s="33"/>
      <c r="AD104" s="40"/>
      <c r="AE104" s="33"/>
      <c r="AF104" s="33"/>
      <c r="AG104" s="33"/>
      <c r="AH104" s="33"/>
      <c r="AI104" s="32"/>
    </row>
    <row r="105" spans="18:35" x14ac:dyDescent="0.15">
      <c r="R105" s="33"/>
      <c r="S105" s="34"/>
      <c r="T105" s="33"/>
      <c r="U105" s="33"/>
      <c r="V105" s="33"/>
      <c r="W105" s="33"/>
      <c r="X105" s="33"/>
      <c r="Y105" s="33"/>
      <c r="Z105" s="33"/>
      <c r="AA105" s="33"/>
      <c r="AB105" s="33"/>
      <c r="AC105" s="33"/>
      <c r="AD105" s="40"/>
      <c r="AE105" s="33"/>
      <c r="AF105" s="33"/>
      <c r="AG105" s="33"/>
      <c r="AH105" s="33"/>
      <c r="AI105" s="32"/>
    </row>
    <row r="106" spans="18:35" x14ac:dyDescent="0.15">
      <c r="R106" s="33"/>
      <c r="S106" s="34"/>
      <c r="T106" s="33"/>
      <c r="U106" s="33"/>
      <c r="V106" s="33"/>
      <c r="W106" s="33"/>
      <c r="X106" s="33"/>
      <c r="Y106" s="33"/>
      <c r="Z106" s="33"/>
      <c r="AA106" s="33"/>
      <c r="AB106" s="33"/>
      <c r="AC106" s="33"/>
      <c r="AD106" s="40"/>
      <c r="AE106" s="33"/>
      <c r="AF106" s="33"/>
      <c r="AG106" s="33"/>
      <c r="AH106" s="33"/>
      <c r="AI106" s="32"/>
    </row>
    <row r="107" spans="18:35" x14ac:dyDescent="0.15">
      <c r="R107" s="33"/>
      <c r="S107" s="34"/>
      <c r="T107" s="33"/>
      <c r="U107" s="33"/>
      <c r="V107" s="33"/>
      <c r="W107" s="33"/>
      <c r="X107" s="33"/>
      <c r="Y107" s="33"/>
      <c r="Z107" s="33"/>
      <c r="AA107" s="33"/>
      <c r="AB107" s="33"/>
      <c r="AC107" s="33"/>
      <c r="AD107" s="40"/>
      <c r="AE107" s="33"/>
      <c r="AF107" s="33"/>
      <c r="AG107" s="33"/>
      <c r="AH107" s="33"/>
      <c r="AI107" s="32"/>
    </row>
    <row r="108" spans="18:35" x14ac:dyDescent="0.15">
      <c r="R108" s="33"/>
      <c r="S108" s="34"/>
      <c r="T108" s="33"/>
      <c r="U108" s="33"/>
      <c r="V108" s="33"/>
      <c r="W108" s="33"/>
      <c r="X108" s="33"/>
      <c r="Y108" s="33"/>
      <c r="Z108" s="33"/>
      <c r="AA108" s="33"/>
      <c r="AB108" s="33"/>
      <c r="AC108" s="33"/>
      <c r="AD108" s="40"/>
      <c r="AE108" s="33"/>
      <c r="AF108" s="33"/>
      <c r="AG108" s="33"/>
      <c r="AH108" s="33"/>
      <c r="AI108" s="32"/>
    </row>
    <row r="109" spans="18:35" x14ac:dyDescent="0.15">
      <c r="R109" s="33"/>
      <c r="S109" s="34"/>
      <c r="T109" s="33"/>
      <c r="U109" s="33"/>
      <c r="V109" s="33"/>
      <c r="W109" s="33"/>
      <c r="X109" s="33"/>
      <c r="Y109" s="33"/>
      <c r="Z109" s="33"/>
      <c r="AA109" s="33"/>
      <c r="AB109" s="33"/>
      <c r="AC109" s="33"/>
      <c r="AD109" s="40"/>
      <c r="AE109" s="33"/>
      <c r="AF109" s="33"/>
      <c r="AG109" s="33"/>
      <c r="AH109" s="33"/>
      <c r="AI109" s="32"/>
    </row>
    <row r="110" spans="18:35" x14ac:dyDescent="0.15">
      <c r="R110" s="33"/>
      <c r="S110" s="34"/>
      <c r="T110" s="33"/>
      <c r="U110" s="33"/>
      <c r="V110" s="33"/>
      <c r="W110" s="33"/>
      <c r="X110" s="33"/>
      <c r="Y110" s="33"/>
      <c r="Z110" s="33"/>
      <c r="AA110" s="33"/>
      <c r="AB110" s="33"/>
      <c r="AC110" s="33"/>
      <c r="AD110" s="40"/>
      <c r="AE110" s="33"/>
      <c r="AF110" s="33"/>
      <c r="AG110" s="33"/>
      <c r="AH110" s="33"/>
      <c r="AI110" s="32"/>
    </row>
    <row r="111" spans="18:35" x14ac:dyDescent="0.15">
      <c r="R111" s="33"/>
      <c r="S111" s="34"/>
      <c r="T111" s="33"/>
      <c r="U111" s="33"/>
      <c r="V111" s="33"/>
      <c r="W111" s="33"/>
      <c r="X111" s="33"/>
      <c r="Y111" s="33"/>
      <c r="Z111" s="33"/>
      <c r="AA111" s="33"/>
      <c r="AB111" s="33"/>
      <c r="AC111" s="33"/>
      <c r="AD111" s="40"/>
      <c r="AE111" s="33"/>
      <c r="AF111" s="33"/>
      <c r="AG111" s="33"/>
      <c r="AH111" s="33"/>
      <c r="AI111" s="32"/>
    </row>
    <row r="112" spans="18:35" x14ac:dyDescent="0.15">
      <c r="R112" s="33"/>
      <c r="S112" s="34"/>
      <c r="T112" s="33"/>
      <c r="U112" s="33"/>
      <c r="V112" s="33"/>
      <c r="W112" s="33"/>
      <c r="X112" s="33"/>
      <c r="Y112" s="33"/>
      <c r="Z112" s="33"/>
      <c r="AA112" s="33"/>
      <c r="AB112" s="33"/>
      <c r="AC112" s="33"/>
      <c r="AD112" s="40"/>
      <c r="AE112" s="33"/>
      <c r="AF112" s="33"/>
      <c r="AG112" s="33"/>
      <c r="AH112" s="33"/>
      <c r="AI112" s="32"/>
    </row>
    <row r="113" spans="3:110" x14ac:dyDescent="0.15">
      <c r="R113" s="33"/>
      <c r="S113" s="34"/>
      <c r="T113" s="33"/>
      <c r="U113" s="33"/>
      <c r="V113" s="33"/>
      <c r="W113" s="33"/>
      <c r="X113" s="33"/>
      <c r="Y113" s="33"/>
      <c r="Z113" s="33"/>
      <c r="AA113" s="33"/>
      <c r="AB113" s="33"/>
      <c r="AC113" s="33"/>
      <c r="AD113" s="40"/>
      <c r="AE113" s="33"/>
      <c r="AF113" s="33"/>
      <c r="AG113" s="33"/>
      <c r="AH113" s="33"/>
      <c r="AI113" s="32"/>
    </row>
    <row r="114" spans="3:110" x14ac:dyDescent="0.15">
      <c r="R114" s="33"/>
      <c r="S114" s="34"/>
      <c r="T114" s="33"/>
      <c r="U114" s="33"/>
      <c r="V114" s="33"/>
      <c r="W114" s="33"/>
      <c r="X114" s="33"/>
      <c r="Y114" s="33"/>
      <c r="Z114" s="33"/>
      <c r="AA114" s="33"/>
      <c r="AB114" s="33"/>
      <c r="AC114" s="33"/>
      <c r="AD114" s="40"/>
      <c r="AE114" s="33"/>
      <c r="AF114" s="33"/>
      <c r="AG114" s="33"/>
      <c r="AH114" s="33"/>
      <c r="AI114" s="32"/>
    </row>
    <row r="115" spans="3:110" x14ac:dyDescent="0.15">
      <c r="R115" s="33"/>
      <c r="S115" s="34"/>
      <c r="T115" s="33"/>
      <c r="U115" s="33"/>
      <c r="V115" s="33"/>
      <c r="W115" s="33"/>
      <c r="X115" s="33"/>
      <c r="Y115" s="33"/>
      <c r="Z115" s="33"/>
      <c r="AA115" s="33"/>
      <c r="AB115" s="33"/>
      <c r="AC115" s="33"/>
      <c r="AD115" s="40"/>
      <c r="AE115" s="33"/>
      <c r="AF115" s="33"/>
      <c r="AG115" s="33"/>
      <c r="AH115" s="33"/>
      <c r="AI115" s="32"/>
    </row>
    <row r="116" spans="3:110" x14ac:dyDescent="0.15">
      <c r="R116" s="33"/>
      <c r="S116" s="34"/>
      <c r="T116" s="33"/>
      <c r="U116" s="33"/>
      <c r="V116" s="33"/>
      <c r="W116" s="33"/>
      <c r="X116" s="33"/>
      <c r="Y116" s="33"/>
      <c r="Z116" s="33"/>
      <c r="AA116" s="33"/>
      <c r="AB116" s="33"/>
      <c r="AC116" s="33"/>
      <c r="AD116" s="40"/>
      <c r="AE116" s="33"/>
      <c r="AF116" s="33"/>
      <c r="AG116" s="33"/>
      <c r="AH116" s="33"/>
      <c r="AI116" s="32"/>
    </row>
    <row r="117" spans="3:110" x14ac:dyDescent="0.15">
      <c r="R117" s="33"/>
      <c r="S117" s="34"/>
      <c r="T117" s="33"/>
      <c r="U117" s="33"/>
      <c r="V117" s="33"/>
      <c r="W117" s="33"/>
      <c r="X117" s="33"/>
      <c r="Y117" s="33"/>
      <c r="Z117" s="33"/>
      <c r="AA117" s="33"/>
      <c r="AB117" s="33"/>
      <c r="AC117" s="33"/>
      <c r="AD117" s="40"/>
      <c r="AE117" s="33"/>
      <c r="AF117" s="33"/>
      <c r="AG117" s="33"/>
      <c r="AH117" s="33"/>
      <c r="AI117" s="32"/>
    </row>
    <row r="118" spans="3:110" x14ac:dyDescent="0.15">
      <c r="R118" s="33"/>
      <c r="S118" s="34"/>
      <c r="T118" s="33"/>
      <c r="U118" s="33"/>
      <c r="V118" s="33"/>
      <c r="W118" s="33"/>
      <c r="X118" s="33"/>
      <c r="Y118" s="33"/>
      <c r="Z118" s="33"/>
      <c r="AA118" s="33"/>
      <c r="AB118" s="33"/>
      <c r="AC118" s="33"/>
      <c r="AD118" s="40"/>
      <c r="AE118" s="33"/>
      <c r="AF118" s="33"/>
      <c r="AG118" s="33"/>
      <c r="AH118" s="33"/>
      <c r="AI118" s="32"/>
    </row>
    <row r="119" spans="3:110" s="33" customFormat="1" ht="12" x14ac:dyDescent="0.15">
      <c r="C119" s="32" t="s">
        <v>5</v>
      </c>
      <c r="D119" s="32" t="s">
        <v>1164</v>
      </c>
      <c r="E119" s="32"/>
      <c r="F119" s="32"/>
      <c r="G119" s="32"/>
      <c r="H119" s="32"/>
      <c r="I119" s="32"/>
      <c r="J119" s="32"/>
      <c r="K119" s="32"/>
      <c r="L119" s="32"/>
      <c r="M119" s="32" t="s">
        <v>3</v>
      </c>
      <c r="N119" s="32"/>
      <c r="O119" s="32"/>
      <c r="P119" s="32"/>
      <c r="Q119" s="32"/>
      <c r="R119" s="33" t="s">
        <v>506</v>
      </c>
      <c r="S119" s="34"/>
      <c r="AB119" s="33" t="s">
        <v>502</v>
      </c>
      <c r="AD119" s="40"/>
      <c r="AG119" s="32" t="s">
        <v>948</v>
      </c>
      <c r="AH119" s="41" t="s">
        <v>952</v>
      </c>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32"/>
      <c r="BN119" s="32"/>
      <c r="BO119" s="32"/>
      <c r="BP119" s="32"/>
      <c r="BQ119" s="32"/>
      <c r="BR119" s="32"/>
      <c r="BS119" s="32"/>
      <c r="BT119" s="32"/>
      <c r="BU119" s="32"/>
      <c r="BV119" s="32"/>
      <c r="BW119" s="32"/>
      <c r="BX119" s="32"/>
      <c r="BY119" s="32"/>
      <c r="BZ119" s="32"/>
      <c r="CA119" s="32"/>
      <c r="CB119" s="32"/>
      <c r="CC119" s="32"/>
      <c r="CD119" s="32"/>
      <c r="CE119" s="32"/>
      <c r="CF119" s="32"/>
      <c r="CG119" s="32"/>
      <c r="CH119" s="32"/>
      <c r="CI119" s="32"/>
      <c r="CJ119" s="32"/>
      <c r="CK119" s="32"/>
      <c r="CL119" s="32"/>
      <c r="CM119" s="32"/>
      <c r="CN119" s="32"/>
      <c r="CO119" s="32"/>
      <c r="CP119" s="32"/>
      <c r="CQ119" s="32"/>
      <c r="CR119" s="32"/>
      <c r="CS119" s="32"/>
      <c r="CT119" s="32"/>
      <c r="CU119" s="32"/>
      <c r="CV119" s="32"/>
      <c r="CW119" s="32"/>
      <c r="CX119" s="32"/>
      <c r="CY119" s="32"/>
      <c r="CZ119" s="32"/>
      <c r="DA119" s="32"/>
      <c r="DB119" s="32"/>
      <c r="DC119" s="32"/>
      <c r="DD119" s="32"/>
      <c r="DE119" s="32"/>
      <c r="DF119" s="32"/>
    </row>
    <row r="120" spans="3:110" s="33" customFormat="1" ht="12" x14ac:dyDescent="0.15">
      <c r="C120" s="32" t="s">
        <v>1149</v>
      </c>
      <c r="D120" s="32" t="s">
        <v>1165</v>
      </c>
      <c r="E120" s="32"/>
      <c r="F120" s="32"/>
      <c r="G120" s="32"/>
      <c r="H120" s="32"/>
      <c r="I120" s="32"/>
      <c r="J120" s="32"/>
      <c r="K120" s="32"/>
      <c r="L120" s="32"/>
      <c r="M120" s="82">
        <v>1</v>
      </c>
      <c r="N120" s="32"/>
      <c r="O120" s="32"/>
      <c r="P120" s="32"/>
      <c r="Q120" s="32"/>
      <c r="R120" s="33" t="s">
        <v>507</v>
      </c>
      <c r="S120" s="34">
        <v>100000000</v>
      </c>
      <c r="AB120" s="33" t="s">
        <v>503</v>
      </c>
      <c r="AD120" s="40"/>
      <c r="AG120" s="32" t="s">
        <v>953</v>
      </c>
      <c r="AH120" s="41" t="s">
        <v>900</v>
      </c>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M120" s="32"/>
      <c r="BN120" s="32"/>
      <c r="BO120" s="32"/>
      <c r="BP120" s="32"/>
      <c r="BQ120" s="32"/>
      <c r="BR120" s="32"/>
      <c r="BS120" s="32"/>
      <c r="BT120" s="32"/>
      <c r="BU120" s="32"/>
      <c r="BV120" s="32"/>
      <c r="BW120" s="32"/>
      <c r="BX120" s="32"/>
      <c r="BY120" s="32"/>
      <c r="BZ120" s="32"/>
      <c r="CA120" s="32"/>
      <c r="CB120" s="32"/>
      <c r="CC120" s="32"/>
      <c r="CD120" s="32"/>
      <c r="CE120" s="32"/>
      <c r="CF120" s="32"/>
      <c r="CG120" s="32"/>
      <c r="CH120" s="32"/>
      <c r="CI120" s="32"/>
      <c r="CJ120" s="32"/>
      <c r="CK120" s="32"/>
      <c r="CL120" s="32"/>
      <c r="CM120" s="32"/>
      <c r="CN120" s="32"/>
      <c r="CO120" s="32"/>
      <c r="CP120" s="32"/>
      <c r="CQ120" s="32"/>
      <c r="CR120" s="32"/>
      <c r="CS120" s="32"/>
      <c r="CT120" s="32"/>
      <c r="CU120" s="32"/>
      <c r="CV120" s="32"/>
      <c r="CW120" s="32"/>
      <c r="CX120" s="32"/>
      <c r="CY120" s="32"/>
      <c r="CZ120" s="32"/>
      <c r="DA120" s="32"/>
      <c r="DB120" s="32"/>
      <c r="DC120" s="32"/>
      <c r="DD120" s="32"/>
      <c r="DE120" s="32"/>
      <c r="DF120" s="32"/>
    </row>
    <row r="121" spans="3:110" s="33" customFormat="1" ht="12" x14ac:dyDescent="0.15">
      <c r="C121" s="32" t="s">
        <v>1150</v>
      </c>
      <c r="D121" s="32" t="s">
        <v>1166</v>
      </c>
      <c r="E121" s="32"/>
      <c r="F121" s="32"/>
      <c r="G121" s="32"/>
      <c r="H121" s="32"/>
      <c r="I121" s="32"/>
      <c r="J121" s="32"/>
      <c r="K121" s="32"/>
      <c r="L121" s="32"/>
      <c r="M121" s="82">
        <v>2</v>
      </c>
      <c r="N121" s="32"/>
      <c r="O121" s="32"/>
      <c r="P121" s="32"/>
      <c r="Q121" s="32"/>
      <c r="R121" s="33" t="s">
        <v>508</v>
      </c>
      <c r="S121" s="34">
        <v>110000000</v>
      </c>
      <c r="AB121" s="33" t="s">
        <v>505</v>
      </c>
      <c r="AD121" s="40"/>
      <c r="AG121" s="32" t="s">
        <v>954</v>
      </c>
      <c r="AH121" s="41" t="s">
        <v>901</v>
      </c>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c r="BN121" s="32"/>
      <c r="BO121" s="32"/>
      <c r="BP121" s="32"/>
      <c r="BQ121" s="32"/>
      <c r="BR121" s="32"/>
      <c r="BS121" s="32"/>
      <c r="BT121" s="32"/>
      <c r="BU121" s="32"/>
      <c r="BV121" s="32"/>
      <c r="BW121" s="32"/>
      <c r="BX121" s="32"/>
      <c r="BY121" s="32"/>
      <c r="BZ121" s="32"/>
      <c r="CA121" s="32"/>
      <c r="CB121" s="32"/>
      <c r="CC121" s="32"/>
      <c r="CD121" s="32"/>
      <c r="CE121" s="32"/>
      <c r="CF121" s="32"/>
      <c r="CG121" s="32"/>
      <c r="CH121" s="32"/>
      <c r="CI121" s="32"/>
      <c r="CJ121" s="32"/>
      <c r="CK121" s="32"/>
      <c r="CL121" s="32"/>
      <c r="CM121" s="32"/>
      <c r="CN121" s="32"/>
      <c r="CO121" s="32"/>
      <c r="CP121" s="32"/>
      <c r="CQ121" s="32"/>
      <c r="CR121" s="32"/>
      <c r="CS121" s="32"/>
      <c r="CT121" s="32"/>
      <c r="CU121" s="32"/>
      <c r="CV121" s="32"/>
      <c r="CW121" s="32"/>
      <c r="CX121" s="32"/>
      <c r="CY121" s="32"/>
      <c r="CZ121" s="32"/>
      <c r="DA121" s="32"/>
      <c r="DB121" s="32"/>
      <c r="DC121" s="32"/>
      <c r="DD121" s="32"/>
      <c r="DE121" s="32"/>
      <c r="DF121" s="32"/>
    </row>
    <row r="122" spans="3:110" s="33" customFormat="1" ht="12" x14ac:dyDescent="0.15">
      <c r="C122" s="32" t="s">
        <v>1155</v>
      </c>
      <c r="D122" s="32" t="s">
        <v>1167</v>
      </c>
      <c r="E122" s="32"/>
      <c r="F122" s="32"/>
      <c r="G122" s="32"/>
      <c r="H122" s="32"/>
      <c r="I122" s="32"/>
      <c r="J122" s="32"/>
      <c r="K122" s="32"/>
      <c r="L122" s="32"/>
      <c r="M122" s="82">
        <v>3</v>
      </c>
      <c r="N122" s="32"/>
      <c r="O122" s="32"/>
      <c r="P122" s="32"/>
      <c r="Q122" s="32"/>
      <c r="R122" s="33" t="s">
        <v>509</v>
      </c>
      <c r="S122" s="34">
        <v>120000000</v>
      </c>
      <c r="AB122" s="33" t="s">
        <v>504</v>
      </c>
      <c r="AD122" s="40"/>
      <c r="AG122" s="32" t="s">
        <v>955</v>
      </c>
      <c r="AH122" s="41" t="s">
        <v>902</v>
      </c>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c r="BK122" s="32"/>
      <c r="BL122" s="32"/>
      <c r="BM122" s="32"/>
      <c r="BN122" s="32"/>
      <c r="BO122" s="32"/>
      <c r="BP122" s="32"/>
      <c r="BQ122" s="32"/>
      <c r="BR122" s="32"/>
      <c r="BS122" s="32"/>
      <c r="BT122" s="32"/>
      <c r="BU122" s="32"/>
      <c r="BV122" s="32"/>
      <c r="BW122" s="32"/>
      <c r="BX122" s="32"/>
      <c r="BY122" s="32"/>
      <c r="BZ122" s="32"/>
      <c r="CA122" s="32"/>
      <c r="CB122" s="32"/>
      <c r="CC122" s="32"/>
      <c r="CD122" s="32"/>
      <c r="CE122" s="32"/>
      <c r="CF122" s="32"/>
      <c r="CG122" s="32"/>
      <c r="CH122" s="32"/>
      <c r="CI122" s="32"/>
      <c r="CJ122" s="32"/>
      <c r="CK122" s="32"/>
      <c r="CL122" s="32"/>
      <c r="CM122" s="32"/>
      <c r="CN122" s="32"/>
      <c r="CO122" s="32"/>
      <c r="CP122" s="32"/>
      <c r="CQ122" s="32"/>
      <c r="CR122" s="32"/>
      <c r="CS122" s="32"/>
      <c r="CT122" s="32"/>
      <c r="CU122" s="32"/>
      <c r="CV122" s="32"/>
      <c r="CW122" s="32"/>
      <c r="CX122" s="32"/>
      <c r="CY122" s="32"/>
      <c r="CZ122" s="32"/>
      <c r="DA122" s="32"/>
      <c r="DB122" s="32"/>
      <c r="DC122" s="32"/>
      <c r="DD122" s="32"/>
      <c r="DE122" s="32"/>
      <c r="DF122" s="32"/>
    </row>
    <row r="123" spans="3:110" s="33" customFormat="1" ht="12" x14ac:dyDescent="0.15">
      <c r="C123" s="32" t="s">
        <v>1157</v>
      </c>
      <c r="D123" s="32" t="s">
        <v>1168</v>
      </c>
      <c r="E123" s="32"/>
      <c r="F123" s="32"/>
      <c r="G123" s="32"/>
      <c r="H123" s="32"/>
      <c r="I123" s="32"/>
      <c r="J123" s="32"/>
      <c r="K123" s="32"/>
      <c r="L123" s="32"/>
      <c r="M123" s="82">
        <v>4</v>
      </c>
      <c r="N123" s="32"/>
      <c r="O123" s="32"/>
      <c r="P123" s="32"/>
      <c r="Q123" s="32"/>
      <c r="R123" s="33" t="s">
        <v>510</v>
      </c>
      <c r="S123" s="34">
        <v>130000000</v>
      </c>
      <c r="AD123" s="40"/>
      <c r="AG123" s="32" t="s">
        <v>956</v>
      </c>
      <c r="AH123" s="41" t="s">
        <v>903</v>
      </c>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c r="BK123" s="32"/>
      <c r="BL123" s="32"/>
      <c r="BM123" s="32"/>
      <c r="BN123" s="32"/>
      <c r="BO123" s="32"/>
      <c r="BP123" s="32"/>
      <c r="BQ123" s="32"/>
      <c r="BR123" s="32"/>
      <c r="BS123" s="32"/>
      <c r="BT123" s="32"/>
      <c r="BU123" s="32"/>
      <c r="BV123" s="32"/>
      <c r="BW123" s="32"/>
      <c r="BX123" s="32"/>
      <c r="BY123" s="32"/>
      <c r="BZ123" s="32"/>
      <c r="CA123" s="32"/>
      <c r="CB123" s="32"/>
      <c r="CC123" s="32"/>
      <c r="CD123" s="32"/>
      <c r="CE123" s="32"/>
      <c r="CF123" s="32"/>
      <c r="CG123" s="32"/>
      <c r="CH123" s="32"/>
      <c r="CI123" s="32"/>
      <c r="CJ123" s="32"/>
      <c r="CK123" s="32"/>
      <c r="CL123" s="32"/>
      <c r="CM123" s="32"/>
      <c r="CN123" s="32"/>
      <c r="CO123" s="32"/>
      <c r="CP123" s="32"/>
      <c r="CQ123" s="32"/>
      <c r="CR123" s="32"/>
      <c r="CS123" s="32"/>
      <c r="CT123" s="32"/>
      <c r="CU123" s="32"/>
      <c r="CV123" s="32"/>
      <c r="CW123" s="32"/>
      <c r="CX123" s="32"/>
      <c r="CY123" s="32"/>
      <c r="CZ123" s="32"/>
      <c r="DA123" s="32"/>
      <c r="DB123" s="32"/>
      <c r="DC123" s="32"/>
      <c r="DD123" s="32"/>
      <c r="DE123" s="32"/>
      <c r="DF123" s="32"/>
    </row>
    <row r="124" spans="3:110" s="33" customFormat="1" ht="12" x14ac:dyDescent="0.15">
      <c r="C124" s="32" t="s">
        <v>1160</v>
      </c>
      <c r="D124" s="32" t="s">
        <v>1169</v>
      </c>
      <c r="E124" s="32"/>
      <c r="F124" s="32"/>
      <c r="G124" s="32"/>
      <c r="H124" s="32"/>
      <c r="I124" s="32"/>
      <c r="J124" s="32"/>
      <c r="K124" s="32"/>
      <c r="L124" s="32"/>
      <c r="M124" s="82">
        <v>5</v>
      </c>
      <c r="N124" s="32"/>
      <c r="O124" s="32"/>
      <c r="P124" s="32"/>
      <c r="Q124" s="32"/>
      <c r="R124" s="33" t="s">
        <v>511</v>
      </c>
      <c r="S124" s="34">
        <v>140000000</v>
      </c>
      <c r="AD124" s="40"/>
      <c r="AG124" s="32" t="s">
        <v>957</v>
      </c>
      <c r="AH124" s="41" t="s">
        <v>904</v>
      </c>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c r="BI124" s="32"/>
      <c r="BJ124" s="32"/>
      <c r="BK124" s="32"/>
      <c r="BL124" s="32"/>
      <c r="BM124" s="32"/>
      <c r="BN124" s="32"/>
      <c r="BO124" s="32"/>
      <c r="BP124" s="32"/>
      <c r="BQ124" s="32"/>
      <c r="BR124" s="32"/>
      <c r="BS124" s="32"/>
      <c r="BT124" s="32"/>
      <c r="BU124" s="32"/>
      <c r="BV124" s="32"/>
      <c r="BW124" s="32"/>
      <c r="BX124" s="32"/>
      <c r="BY124" s="32"/>
      <c r="BZ124" s="32"/>
      <c r="CA124" s="32"/>
      <c r="CB124" s="32"/>
      <c r="CC124" s="32"/>
      <c r="CD124" s="32"/>
      <c r="CE124" s="32"/>
      <c r="CF124" s="32"/>
      <c r="CG124" s="32"/>
      <c r="CH124" s="32"/>
      <c r="CI124" s="32"/>
      <c r="CJ124" s="32"/>
      <c r="CK124" s="32"/>
      <c r="CL124" s="32"/>
      <c r="CM124" s="32"/>
      <c r="CN124" s="32"/>
      <c r="CO124" s="32"/>
      <c r="CP124" s="32"/>
      <c r="CQ124" s="32"/>
      <c r="CR124" s="32"/>
      <c r="CS124" s="32"/>
      <c r="CT124" s="32"/>
      <c r="CU124" s="32"/>
      <c r="CV124" s="32"/>
      <c r="CW124" s="32"/>
      <c r="CX124" s="32"/>
      <c r="CY124" s="32"/>
      <c r="CZ124" s="32"/>
      <c r="DA124" s="32"/>
      <c r="DB124" s="32"/>
      <c r="DC124" s="32"/>
      <c r="DD124" s="32"/>
      <c r="DE124" s="32"/>
      <c r="DF124" s="32"/>
    </row>
    <row r="125" spans="3:110" s="33" customFormat="1" ht="12" x14ac:dyDescent="0.15">
      <c r="C125" s="32"/>
      <c r="D125" s="32"/>
      <c r="E125" s="32"/>
      <c r="F125" s="32"/>
      <c r="G125" s="32"/>
      <c r="H125" s="32"/>
      <c r="I125" s="32"/>
      <c r="J125" s="32"/>
      <c r="K125" s="32"/>
      <c r="L125" s="32"/>
      <c r="M125" s="82">
        <v>6</v>
      </c>
      <c r="N125" s="32"/>
      <c r="O125" s="32"/>
      <c r="P125" s="32"/>
      <c r="Q125" s="32"/>
      <c r="R125" s="33" t="s">
        <v>512</v>
      </c>
      <c r="S125" s="34">
        <v>200000000</v>
      </c>
      <c r="AD125" s="40"/>
      <c r="AG125" s="32" t="s">
        <v>958</v>
      </c>
      <c r="AH125" s="41" t="s">
        <v>905</v>
      </c>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c r="BN125" s="32"/>
      <c r="BO125" s="32"/>
      <c r="BP125" s="32"/>
      <c r="BQ125" s="32"/>
      <c r="BR125" s="32"/>
      <c r="BS125" s="32"/>
      <c r="BT125" s="32"/>
      <c r="BU125" s="32"/>
      <c r="BV125" s="32"/>
      <c r="BW125" s="32"/>
      <c r="BX125" s="32"/>
      <c r="BY125" s="32"/>
      <c r="BZ125" s="32"/>
      <c r="CA125" s="32"/>
      <c r="CB125" s="32"/>
      <c r="CC125" s="32"/>
      <c r="CD125" s="32"/>
      <c r="CE125" s="32"/>
      <c r="CF125" s="32"/>
      <c r="CG125" s="32"/>
      <c r="CH125" s="32"/>
      <c r="CI125" s="32"/>
      <c r="CJ125" s="32"/>
      <c r="CK125" s="32"/>
      <c r="CL125" s="32"/>
      <c r="CM125" s="32"/>
      <c r="CN125" s="32"/>
      <c r="CO125" s="32"/>
      <c r="CP125" s="32"/>
      <c r="CQ125" s="32"/>
      <c r="CR125" s="32"/>
      <c r="CS125" s="32"/>
      <c r="CT125" s="32"/>
      <c r="CU125" s="32"/>
      <c r="CV125" s="32"/>
      <c r="CW125" s="32"/>
      <c r="CX125" s="32"/>
      <c r="CY125" s="32"/>
      <c r="CZ125" s="32"/>
      <c r="DA125" s="32"/>
      <c r="DB125" s="32"/>
      <c r="DC125" s="32"/>
      <c r="DD125" s="32"/>
      <c r="DE125" s="32"/>
      <c r="DF125" s="32"/>
    </row>
    <row r="126" spans="3:110" s="33" customFormat="1" ht="12" x14ac:dyDescent="0.15">
      <c r="C126" s="32"/>
      <c r="D126" s="32"/>
      <c r="E126" s="32"/>
      <c r="F126" s="32"/>
      <c r="G126" s="32"/>
      <c r="H126" s="32"/>
      <c r="I126" s="32"/>
      <c r="J126" s="32"/>
      <c r="K126" s="32"/>
      <c r="L126" s="32"/>
      <c r="M126" s="82" t="s">
        <v>1178</v>
      </c>
      <c r="N126" s="32"/>
      <c r="O126" s="32"/>
      <c r="P126" s="32"/>
      <c r="Q126" s="32"/>
      <c r="R126" s="33" t="s">
        <v>513</v>
      </c>
      <c r="S126" s="34">
        <v>210000000</v>
      </c>
      <c r="AD126" s="40"/>
      <c r="AG126" s="32" t="s">
        <v>959</v>
      </c>
      <c r="AH126" s="41" t="s">
        <v>906</v>
      </c>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32"/>
      <c r="BP126" s="32"/>
      <c r="BQ126" s="32"/>
      <c r="BR126" s="32"/>
      <c r="BS126" s="32"/>
      <c r="BT126" s="32"/>
      <c r="BU126" s="32"/>
      <c r="BV126" s="32"/>
      <c r="BW126" s="32"/>
      <c r="BX126" s="32"/>
      <c r="BY126" s="32"/>
      <c r="BZ126" s="32"/>
      <c r="CA126" s="32"/>
      <c r="CB126" s="32"/>
      <c r="CC126" s="32"/>
      <c r="CD126" s="32"/>
      <c r="CE126" s="32"/>
      <c r="CF126" s="32"/>
      <c r="CG126" s="32"/>
      <c r="CH126" s="32"/>
      <c r="CI126" s="32"/>
      <c r="CJ126" s="32"/>
      <c r="CK126" s="32"/>
      <c r="CL126" s="32"/>
      <c r="CM126" s="32"/>
      <c r="CN126" s="32"/>
      <c r="CO126" s="32"/>
      <c r="CP126" s="32"/>
      <c r="CQ126" s="32"/>
      <c r="CR126" s="32"/>
      <c r="CS126" s="32"/>
      <c r="CT126" s="32"/>
      <c r="CU126" s="32"/>
      <c r="CV126" s="32"/>
      <c r="CW126" s="32"/>
      <c r="CX126" s="32"/>
      <c r="CY126" s="32"/>
      <c r="CZ126" s="32"/>
      <c r="DA126" s="32"/>
      <c r="DB126" s="32"/>
      <c r="DC126" s="32"/>
      <c r="DD126" s="32"/>
      <c r="DE126" s="32"/>
      <c r="DF126" s="32"/>
    </row>
    <row r="127" spans="3:110" s="33" customFormat="1" ht="12" x14ac:dyDescent="0.15">
      <c r="C127" s="32"/>
      <c r="D127" s="32"/>
      <c r="E127" s="32"/>
      <c r="F127" s="32"/>
      <c r="G127" s="32"/>
      <c r="H127" s="32"/>
      <c r="I127" s="32"/>
      <c r="J127" s="32"/>
      <c r="K127" s="32"/>
      <c r="L127" s="32"/>
      <c r="M127" s="82" t="s">
        <v>1179</v>
      </c>
      <c r="N127" s="32"/>
      <c r="O127" s="32"/>
      <c r="P127" s="32"/>
      <c r="Q127" s="32"/>
      <c r="R127" s="33" t="s">
        <v>514</v>
      </c>
      <c r="S127" s="34">
        <v>220000000</v>
      </c>
      <c r="AD127" s="40"/>
      <c r="AG127" s="32" t="s">
        <v>960</v>
      </c>
      <c r="AH127" s="41" t="s">
        <v>907</v>
      </c>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32"/>
      <c r="BR127" s="32"/>
      <c r="BS127" s="32"/>
      <c r="BT127" s="32"/>
      <c r="BU127" s="32"/>
      <c r="BV127" s="32"/>
      <c r="BW127" s="32"/>
      <c r="BX127" s="32"/>
      <c r="BY127" s="32"/>
      <c r="BZ127" s="32"/>
      <c r="CA127" s="32"/>
      <c r="CB127" s="32"/>
      <c r="CC127" s="32"/>
      <c r="CD127" s="32"/>
      <c r="CE127" s="32"/>
      <c r="CF127" s="32"/>
      <c r="CG127" s="32"/>
      <c r="CH127" s="32"/>
      <c r="CI127" s="32"/>
      <c r="CJ127" s="32"/>
      <c r="CK127" s="32"/>
      <c r="CL127" s="32"/>
      <c r="CM127" s="32"/>
      <c r="CN127" s="32"/>
      <c r="CO127" s="32"/>
      <c r="CP127" s="32"/>
      <c r="CQ127" s="32"/>
      <c r="CR127" s="32"/>
      <c r="CS127" s="32"/>
      <c r="CT127" s="32"/>
      <c r="CU127" s="32"/>
      <c r="CV127" s="32"/>
      <c r="CW127" s="32"/>
      <c r="CX127" s="32"/>
      <c r="CY127" s="32"/>
      <c r="CZ127" s="32"/>
      <c r="DA127" s="32"/>
      <c r="DB127" s="32"/>
      <c r="DC127" s="32"/>
      <c r="DD127" s="32"/>
      <c r="DE127" s="32"/>
      <c r="DF127" s="32"/>
    </row>
    <row r="128" spans="3:110" s="33" customFormat="1" ht="12" x14ac:dyDescent="0.15">
      <c r="C128" s="32"/>
      <c r="D128" s="32"/>
      <c r="E128" s="32"/>
      <c r="F128" s="32"/>
      <c r="G128" s="32"/>
      <c r="H128" s="32"/>
      <c r="I128" s="32"/>
      <c r="J128" s="32"/>
      <c r="K128" s="32"/>
      <c r="L128" s="32"/>
      <c r="M128" s="82" t="s">
        <v>1281</v>
      </c>
      <c r="N128" s="32"/>
      <c r="O128" s="32"/>
      <c r="P128" s="32"/>
      <c r="Q128" s="32"/>
      <c r="R128" s="33" t="s">
        <v>515</v>
      </c>
      <c r="S128" s="34">
        <v>230000000</v>
      </c>
      <c r="AD128" s="40"/>
      <c r="AG128" s="32" t="s">
        <v>961</v>
      </c>
      <c r="AH128" s="41">
        <v>10</v>
      </c>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c r="BJ128" s="32"/>
      <c r="BK128" s="32"/>
      <c r="BL128" s="32"/>
      <c r="BM128" s="32"/>
      <c r="BN128" s="32"/>
      <c r="BO128" s="32"/>
      <c r="BP128" s="32"/>
      <c r="BQ128" s="32"/>
      <c r="BR128" s="32"/>
      <c r="BS128" s="32"/>
      <c r="BT128" s="32"/>
      <c r="BU128" s="32"/>
      <c r="BV128" s="32"/>
      <c r="BW128" s="32"/>
      <c r="BX128" s="32"/>
      <c r="BY128" s="32"/>
      <c r="BZ128" s="32"/>
      <c r="CA128" s="32"/>
      <c r="CB128" s="32"/>
      <c r="CC128" s="32"/>
      <c r="CD128" s="32"/>
      <c r="CE128" s="32"/>
      <c r="CF128" s="32"/>
      <c r="CG128" s="32"/>
      <c r="CH128" s="32"/>
      <c r="CI128" s="32"/>
      <c r="CJ128" s="32"/>
      <c r="CK128" s="32"/>
      <c r="CL128" s="32"/>
      <c r="CM128" s="32"/>
      <c r="CN128" s="32"/>
      <c r="CO128" s="32"/>
      <c r="CP128" s="32"/>
      <c r="CQ128" s="32"/>
      <c r="CR128" s="32"/>
      <c r="CS128" s="32"/>
      <c r="CT128" s="32"/>
      <c r="CU128" s="32"/>
      <c r="CV128" s="32"/>
      <c r="CW128" s="32"/>
      <c r="CX128" s="32"/>
      <c r="CY128" s="32"/>
      <c r="CZ128" s="32"/>
      <c r="DA128" s="32"/>
      <c r="DB128" s="32"/>
      <c r="DC128" s="32"/>
      <c r="DD128" s="32"/>
      <c r="DE128" s="32"/>
      <c r="DF128" s="32"/>
    </row>
    <row r="129" spans="1:110" s="33" customFormat="1" ht="12" x14ac:dyDescent="0.15">
      <c r="C129" s="32"/>
      <c r="D129" s="32"/>
      <c r="E129" s="32"/>
      <c r="F129" s="32"/>
      <c r="G129" s="32"/>
      <c r="H129" s="32"/>
      <c r="I129" s="32"/>
      <c r="J129" s="32"/>
      <c r="K129" s="32"/>
      <c r="L129" s="32"/>
      <c r="M129" s="82" t="s">
        <v>1282</v>
      </c>
      <c r="N129" s="32"/>
      <c r="O129" s="32"/>
      <c r="P129" s="32"/>
      <c r="Q129" s="32"/>
      <c r="R129" s="33" t="s">
        <v>516</v>
      </c>
      <c r="S129" s="34">
        <v>240000000</v>
      </c>
      <c r="AD129" s="40"/>
      <c r="AG129" s="32" t="s">
        <v>962</v>
      </c>
      <c r="AH129" s="41">
        <v>11</v>
      </c>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M129" s="32"/>
      <c r="BN129" s="32"/>
      <c r="BO129" s="32"/>
      <c r="BP129" s="32"/>
      <c r="BQ129" s="32"/>
      <c r="BR129" s="32"/>
      <c r="BS129" s="32"/>
      <c r="BT129" s="32"/>
      <c r="BU129" s="32"/>
      <c r="BV129" s="32"/>
      <c r="BW129" s="32"/>
      <c r="BX129" s="32"/>
      <c r="BY129" s="32"/>
      <c r="BZ129" s="32"/>
      <c r="CA129" s="32"/>
      <c r="CB129" s="32"/>
      <c r="CC129" s="32"/>
      <c r="CD129" s="32"/>
      <c r="CE129" s="32"/>
      <c r="CF129" s="32"/>
      <c r="CG129" s="32"/>
      <c r="CH129" s="32"/>
      <c r="CI129" s="32"/>
      <c r="CJ129" s="32"/>
      <c r="CK129" s="32"/>
      <c r="CL129" s="32"/>
      <c r="CM129" s="32"/>
      <c r="CN129" s="32"/>
      <c r="CO129" s="32"/>
      <c r="CP129" s="32"/>
      <c r="CQ129" s="32"/>
      <c r="CR129" s="32"/>
      <c r="CS129" s="32"/>
      <c r="CT129" s="32"/>
      <c r="CU129" s="32"/>
      <c r="CV129" s="32"/>
      <c r="CW129" s="32"/>
      <c r="CX129" s="32"/>
      <c r="CY129" s="32"/>
      <c r="CZ129" s="32"/>
      <c r="DA129" s="32"/>
      <c r="DB129" s="32"/>
      <c r="DC129" s="32"/>
      <c r="DD129" s="32"/>
      <c r="DE129" s="32"/>
      <c r="DF129" s="32"/>
    </row>
    <row r="130" spans="1:110" s="33" customFormat="1" ht="12" x14ac:dyDescent="0.15">
      <c r="C130" s="32"/>
      <c r="D130" s="32"/>
      <c r="E130" s="32"/>
      <c r="F130" s="32"/>
      <c r="G130" s="32"/>
      <c r="H130" s="32"/>
      <c r="I130" s="32"/>
      <c r="J130" s="32"/>
      <c r="K130" s="32"/>
      <c r="L130" s="32"/>
      <c r="M130" s="82" t="s">
        <v>1283</v>
      </c>
      <c r="N130" s="32"/>
      <c r="O130" s="32"/>
      <c r="P130" s="32"/>
      <c r="Q130" s="32"/>
      <c r="S130" s="34"/>
      <c r="AD130" s="40"/>
      <c r="AG130" s="32" t="s">
        <v>963</v>
      </c>
      <c r="AH130" s="41">
        <v>12</v>
      </c>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32"/>
      <c r="BP130" s="32"/>
      <c r="BQ130" s="32"/>
      <c r="BR130" s="32"/>
      <c r="BS130" s="32"/>
      <c r="BT130" s="32"/>
      <c r="BU130" s="32"/>
      <c r="BV130" s="32"/>
      <c r="BW130" s="32"/>
      <c r="BX130" s="32"/>
      <c r="BY130" s="32"/>
      <c r="BZ130" s="32"/>
      <c r="CA130" s="32"/>
      <c r="CB130" s="32"/>
      <c r="CC130" s="32"/>
      <c r="CD130" s="32"/>
      <c r="CE130" s="32"/>
      <c r="CF130" s="32"/>
      <c r="CG130" s="32"/>
      <c r="CH130" s="32"/>
      <c r="CI130" s="32"/>
      <c r="CJ130" s="32"/>
      <c r="CK130" s="32"/>
      <c r="CL130" s="32"/>
      <c r="CM130" s="32"/>
      <c r="CN130" s="32"/>
      <c r="CO130" s="32"/>
      <c r="CP130" s="32"/>
      <c r="CQ130" s="32"/>
      <c r="CR130" s="32"/>
      <c r="CS130" s="32"/>
      <c r="CT130" s="32"/>
      <c r="CU130" s="32"/>
      <c r="CV130" s="32"/>
      <c r="CW130" s="32"/>
      <c r="CX130" s="32"/>
      <c r="CY130" s="32"/>
      <c r="CZ130" s="32"/>
      <c r="DA130" s="32"/>
      <c r="DB130" s="32"/>
      <c r="DC130" s="32"/>
      <c r="DD130" s="32"/>
      <c r="DE130" s="32"/>
      <c r="DF130" s="32"/>
    </row>
    <row r="131" spans="1:110" s="42" customFormat="1" x14ac:dyDescent="0.15">
      <c r="C131" s="28"/>
      <c r="D131" s="28"/>
      <c r="E131" s="28"/>
      <c r="F131" s="28"/>
      <c r="G131" s="28"/>
      <c r="H131" s="28"/>
      <c r="I131" s="28"/>
      <c r="J131" s="28"/>
      <c r="K131" s="28"/>
      <c r="L131" s="28"/>
      <c r="M131" s="82" t="s">
        <v>1284</v>
      </c>
      <c r="N131" s="28"/>
      <c r="O131" s="32"/>
      <c r="P131" s="32"/>
      <c r="Q131" s="32"/>
      <c r="R131" s="33"/>
      <c r="S131" s="34"/>
      <c r="T131" s="33"/>
      <c r="U131" s="33"/>
      <c r="V131" s="33"/>
      <c r="W131" s="33"/>
      <c r="X131" s="33"/>
      <c r="Y131" s="33"/>
      <c r="Z131" s="33"/>
      <c r="AA131" s="33"/>
      <c r="AB131" s="33"/>
      <c r="AC131" s="33"/>
      <c r="AD131" s="40"/>
      <c r="AE131" s="33"/>
      <c r="AF131" s="33"/>
      <c r="AG131" s="32" t="s">
        <v>964</v>
      </c>
      <c r="AH131" s="41">
        <v>13</v>
      </c>
      <c r="AI131" s="32"/>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c r="CD131" s="28"/>
      <c r="CE131" s="28"/>
      <c r="CF131" s="28"/>
      <c r="CG131" s="28"/>
      <c r="CH131" s="28"/>
      <c r="CI131" s="28"/>
      <c r="CJ131" s="28"/>
      <c r="CK131" s="28"/>
      <c r="CL131" s="28"/>
      <c r="CM131" s="28"/>
      <c r="CN131" s="28"/>
      <c r="CO131" s="28"/>
      <c r="CP131" s="28"/>
      <c r="CQ131" s="28"/>
      <c r="CR131" s="28"/>
      <c r="CS131" s="28"/>
      <c r="CT131" s="28"/>
      <c r="CU131" s="28"/>
      <c r="CV131" s="28"/>
      <c r="CW131" s="28"/>
      <c r="CX131" s="28"/>
      <c r="CY131" s="28"/>
      <c r="CZ131" s="28"/>
      <c r="DA131" s="28"/>
      <c r="DB131" s="28"/>
      <c r="DC131" s="28"/>
      <c r="DD131" s="28"/>
      <c r="DE131" s="28"/>
      <c r="DF131" s="28"/>
    </row>
    <row r="132" spans="1:110" s="42" customFormat="1" x14ac:dyDescent="0.15">
      <c r="C132" s="28"/>
      <c r="D132" s="28"/>
      <c r="E132" s="28"/>
      <c r="F132" s="28"/>
      <c r="G132" s="28"/>
      <c r="H132" s="28"/>
      <c r="I132" s="28"/>
      <c r="J132" s="28"/>
      <c r="K132" s="28"/>
      <c r="L132" s="28"/>
      <c r="M132" s="82" t="s">
        <v>1285</v>
      </c>
      <c r="N132" s="28"/>
      <c r="O132" s="32"/>
      <c r="P132" s="32"/>
      <c r="Q132" s="32"/>
      <c r="R132" s="33"/>
      <c r="S132" s="34"/>
      <c r="T132" s="33"/>
      <c r="U132" s="33"/>
      <c r="V132" s="33"/>
      <c r="W132" s="33"/>
      <c r="X132" s="33"/>
      <c r="Y132" s="33"/>
      <c r="Z132" s="33"/>
      <c r="AA132" s="33"/>
      <c r="AB132" s="33"/>
      <c r="AC132" s="33"/>
      <c r="AD132" s="40"/>
      <c r="AE132" s="33"/>
      <c r="AF132" s="33"/>
      <c r="AG132" s="32" t="s">
        <v>949</v>
      </c>
      <c r="AH132" s="41">
        <v>14</v>
      </c>
      <c r="AI132" s="32"/>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8"/>
      <c r="BZ132" s="28"/>
      <c r="CA132" s="28"/>
      <c r="CB132" s="28"/>
      <c r="CC132" s="28"/>
      <c r="CD132" s="28"/>
      <c r="CE132" s="28"/>
      <c r="CF132" s="28"/>
      <c r="CG132" s="28"/>
      <c r="CH132" s="28"/>
      <c r="CI132" s="28"/>
      <c r="CJ132" s="28"/>
      <c r="CK132" s="28"/>
      <c r="CL132" s="28"/>
      <c r="CM132" s="28"/>
      <c r="CN132" s="28"/>
      <c r="CO132" s="28"/>
      <c r="CP132" s="28"/>
      <c r="CQ132" s="28"/>
      <c r="CR132" s="28"/>
      <c r="CS132" s="28"/>
      <c r="CT132" s="28"/>
      <c r="CU132" s="28"/>
      <c r="CV132" s="28"/>
      <c r="CW132" s="28"/>
      <c r="CX132" s="28"/>
      <c r="CY132" s="28"/>
      <c r="CZ132" s="28"/>
      <c r="DA132" s="28"/>
      <c r="DB132" s="28"/>
      <c r="DC132" s="28"/>
      <c r="DD132" s="28"/>
      <c r="DE132" s="28"/>
      <c r="DF132" s="28"/>
    </row>
    <row r="133" spans="1:110" s="27" customFormat="1" x14ac:dyDescent="0.15">
      <c r="A133" s="26"/>
      <c r="B133" s="26"/>
      <c r="C133" s="28"/>
      <c r="D133" s="28"/>
      <c r="E133" s="26"/>
      <c r="F133" s="26"/>
      <c r="G133" s="26"/>
      <c r="H133" s="26"/>
      <c r="I133" s="26"/>
      <c r="J133" s="26"/>
      <c r="K133" s="26"/>
      <c r="L133" s="26"/>
      <c r="M133" s="82" t="s">
        <v>1286</v>
      </c>
      <c r="N133" s="26"/>
      <c r="O133" s="32"/>
      <c r="P133" s="32"/>
      <c r="Q133" s="32"/>
      <c r="R133" s="33"/>
      <c r="S133" s="34"/>
      <c r="T133" s="33"/>
      <c r="U133" s="33"/>
      <c r="V133" s="33"/>
      <c r="W133" s="33"/>
      <c r="X133" s="33"/>
      <c r="Y133" s="33"/>
      <c r="Z133" s="33"/>
      <c r="AA133" s="33"/>
      <c r="AB133" s="33"/>
      <c r="AC133" s="33"/>
      <c r="AD133" s="40"/>
      <c r="AE133" s="33"/>
      <c r="AF133" s="33"/>
      <c r="AG133" s="32" t="s">
        <v>965</v>
      </c>
      <c r="AH133" s="41">
        <v>15</v>
      </c>
      <c r="AI133" s="32"/>
      <c r="AJ133" s="29"/>
      <c r="AK133" s="29"/>
      <c r="AL133" s="26"/>
      <c r="AM133" s="26"/>
      <c r="AN133" s="26"/>
      <c r="AO133" s="26"/>
      <c r="AP133" s="26"/>
      <c r="AQ133" s="26"/>
      <c r="AR133" s="26"/>
      <c r="AS133" s="26"/>
      <c r="AT133" s="26"/>
      <c r="AU133" s="26"/>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26"/>
      <c r="BY133" s="26"/>
      <c r="BZ133" s="26"/>
      <c r="CA133" s="26"/>
      <c r="CB133" s="26"/>
      <c r="CC133" s="26"/>
      <c r="CD133" s="26"/>
      <c r="CE133" s="26"/>
      <c r="CF133" s="26"/>
      <c r="CG133" s="26"/>
      <c r="CH133" s="26"/>
      <c r="CI133" s="26"/>
      <c r="CJ133" s="26"/>
      <c r="CK133" s="26"/>
      <c r="CL133" s="26"/>
      <c r="CM133" s="26"/>
      <c r="CN133" s="26"/>
      <c r="CO133" s="26"/>
      <c r="CP133" s="26"/>
      <c r="CQ133" s="26"/>
      <c r="CR133" s="26"/>
      <c r="CS133" s="26"/>
      <c r="CT133" s="26"/>
      <c r="CU133" s="26"/>
      <c r="CV133" s="26"/>
      <c r="CW133" s="26"/>
      <c r="CX133" s="26"/>
      <c r="CY133" s="26"/>
      <c r="CZ133" s="26"/>
      <c r="DA133" s="26"/>
      <c r="DB133" s="26"/>
      <c r="DC133" s="26"/>
      <c r="DD133" s="26"/>
      <c r="DE133" s="26"/>
      <c r="DF133" s="26"/>
    </row>
    <row r="134" spans="1:110" s="27" customFormat="1" x14ac:dyDescent="0.15">
      <c r="A134" s="26"/>
      <c r="B134" s="26"/>
      <c r="C134" s="28"/>
      <c r="D134" s="28"/>
      <c r="E134" s="26"/>
      <c r="F134" s="26"/>
      <c r="G134" s="26"/>
      <c r="H134" s="26"/>
      <c r="I134" s="26"/>
      <c r="J134" s="26"/>
      <c r="K134" s="26"/>
      <c r="L134" s="26"/>
      <c r="M134" s="82" t="s">
        <v>1287</v>
      </c>
      <c r="N134" s="26"/>
      <c r="O134" s="32"/>
      <c r="P134" s="32"/>
      <c r="Q134" s="32"/>
      <c r="R134" s="33"/>
      <c r="S134" s="34"/>
      <c r="T134" s="33"/>
      <c r="U134" s="33"/>
      <c r="V134" s="33"/>
      <c r="W134" s="33"/>
      <c r="X134" s="33"/>
      <c r="Y134" s="33"/>
      <c r="Z134" s="33"/>
      <c r="AA134" s="33"/>
      <c r="AB134" s="33"/>
      <c r="AC134" s="33"/>
      <c r="AD134" s="40"/>
      <c r="AE134" s="33"/>
      <c r="AF134" s="33"/>
      <c r="AG134" s="32" t="s">
        <v>966</v>
      </c>
      <c r="AH134" s="41">
        <v>16</v>
      </c>
      <c r="AI134" s="32"/>
      <c r="AJ134" s="29"/>
      <c r="AK134" s="29"/>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c r="CE134" s="26"/>
      <c r="CF134" s="26"/>
      <c r="CG134" s="26"/>
      <c r="CH134" s="26"/>
      <c r="CI134" s="26"/>
      <c r="CJ134" s="26"/>
      <c r="CK134" s="26"/>
      <c r="CL134" s="26"/>
      <c r="CM134" s="26"/>
      <c r="CN134" s="26"/>
      <c r="CO134" s="26"/>
      <c r="CP134" s="26"/>
      <c r="CQ134" s="26"/>
      <c r="CR134" s="26"/>
      <c r="CS134" s="26"/>
      <c r="CT134" s="26"/>
      <c r="CU134" s="26"/>
      <c r="CV134" s="26"/>
      <c r="CW134" s="26"/>
      <c r="CX134" s="26"/>
      <c r="CY134" s="26"/>
      <c r="CZ134" s="26"/>
      <c r="DA134" s="26"/>
      <c r="DB134" s="26"/>
      <c r="DC134" s="26"/>
      <c r="DD134" s="26"/>
      <c r="DE134" s="26"/>
      <c r="DF134" s="26"/>
    </row>
    <row r="135" spans="1:110" s="27" customFormat="1" x14ac:dyDescent="0.15">
      <c r="A135" s="26"/>
      <c r="B135" s="26"/>
      <c r="C135" s="28"/>
      <c r="D135" s="28"/>
      <c r="E135" s="26"/>
      <c r="F135" s="26"/>
      <c r="G135" s="26"/>
      <c r="H135" s="26"/>
      <c r="I135" s="26"/>
      <c r="J135" s="26"/>
      <c r="K135" s="26"/>
      <c r="L135" s="26"/>
      <c r="M135" s="82" t="s">
        <v>1284</v>
      </c>
      <c r="N135" s="26"/>
      <c r="O135" s="32"/>
      <c r="P135" s="32"/>
      <c r="Q135" s="32"/>
      <c r="R135" s="33"/>
      <c r="S135" s="34"/>
      <c r="T135" s="33"/>
      <c r="U135" s="33"/>
      <c r="V135" s="33"/>
      <c r="W135" s="33"/>
      <c r="X135" s="33"/>
      <c r="Y135" s="33"/>
      <c r="Z135" s="33"/>
      <c r="AA135" s="33"/>
      <c r="AB135" s="33"/>
      <c r="AC135" s="33"/>
      <c r="AD135" s="40"/>
      <c r="AE135" s="33"/>
      <c r="AF135" s="33"/>
      <c r="AG135" s="32" t="s">
        <v>967</v>
      </c>
      <c r="AH135" s="41">
        <v>17</v>
      </c>
      <c r="AI135" s="32"/>
      <c r="AJ135" s="29"/>
      <c r="AK135" s="29"/>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26"/>
      <c r="CA135" s="26"/>
      <c r="CB135" s="26"/>
      <c r="CC135" s="26"/>
      <c r="CD135" s="26"/>
      <c r="CE135" s="26"/>
      <c r="CF135" s="26"/>
      <c r="CG135" s="26"/>
      <c r="CH135" s="26"/>
      <c r="CI135" s="26"/>
      <c r="CJ135" s="26"/>
      <c r="CK135" s="26"/>
      <c r="CL135" s="26"/>
      <c r="CM135" s="26"/>
      <c r="CN135" s="26"/>
      <c r="CO135" s="26"/>
      <c r="CP135" s="26"/>
      <c r="CQ135" s="26"/>
      <c r="CR135" s="26"/>
      <c r="CS135" s="26"/>
      <c r="CT135" s="26"/>
      <c r="CU135" s="26"/>
      <c r="CV135" s="26"/>
      <c r="CW135" s="26"/>
      <c r="CX135" s="26"/>
      <c r="CY135" s="26"/>
      <c r="CZ135" s="26"/>
      <c r="DA135" s="26"/>
      <c r="DB135" s="26"/>
      <c r="DC135" s="26"/>
      <c r="DD135" s="26"/>
      <c r="DE135" s="26"/>
      <c r="DF135" s="26"/>
    </row>
    <row r="136" spans="1:110" s="27" customFormat="1" x14ac:dyDescent="0.15">
      <c r="A136" s="26"/>
      <c r="B136" s="26"/>
      <c r="C136" s="28"/>
      <c r="D136" s="28"/>
      <c r="E136" s="26"/>
      <c r="F136" s="26"/>
      <c r="G136" s="26"/>
      <c r="H136" s="26"/>
      <c r="I136" s="26"/>
      <c r="J136" s="26"/>
      <c r="K136" s="26"/>
      <c r="L136" s="26"/>
      <c r="M136" s="82" t="s">
        <v>1288</v>
      </c>
      <c r="N136" s="26"/>
      <c r="O136" s="32"/>
      <c r="P136" s="32"/>
      <c r="Q136" s="32"/>
      <c r="R136" s="33"/>
      <c r="S136" s="34"/>
      <c r="T136" s="33"/>
      <c r="U136" s="33"/>
      <c r="V136" s="33"/>
      <c r="W136" s="33"/>
      <c r="X136" s="33"/>
      <c r="Y136" s="33"/>
      <c r="Z136" s="33"/>
      <c r="AA136" s="33"/>
      <c r="AB136" s="33"/>
      <c r="AC136" s="33"/>
      <c r="AD136" s="40"/>
      <c r="AE136" s="33"/>
      <c r="AF136" s="33"/>
      <c r="AG136" s="32" t="s">
        <v>968</v>
      </c>
      <c r="AH136" s="41">
        <v>18</v>
      </c>
      <c r="AI136" s="32"/>
      <c r="AJ136" s="29"/>
      <c r="AK136" s="29"/>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c r="CG136" s="26"/>
      <c r="CH136" s="26"/>
      <c r="CI136" s="26"/>
      <c r="CJ136" s="26"/>
      <c r="CK136" s="26"/>
      <c r="CL136" s="26"/>
      <c r="CM136" s="26"/>
      <c r="CN136" s="26"/>
      <c r="CO136" s="26"/>
      <c r="CP136" s="26"/>
      <c r="CQ136" s="26"/>
      <c r="CR136" s="26"/>
      <c r="CS136" s="26"/>
      <c r="CT136" s="26"/>
      <c r="CU136" s="26"/>
      <c r="CV136" s="26"/>
      <c r="CW136" s="26"/>
      <c r="CX136" s="26"/>
      <c r="CY136" s="26"/>
      <c r="CZ136" s="26"/>
      <c r="DA136" s="26"/>
      <c r="DB136" s="26"/>
      <c r="DC136" s="26"/>
      <c r="DD136" s="26"/>
      <c r="DE136" s="26"/>
      <c r="DF136" s="26"/>
    </row>
    <row r="137" spans="1:110" s="27" customFormat="1" x14ac:dyDescent="0.15">
      <c r="A137" s="26"/>
      <c r="B137" s="26"/>
      <c r="C137" s="28"/>
      <c r="D137" s="28"/>
      <c r="E137" s="26"/>
      <c r="F137" s="26"/>
      <c r="G137" s="26"/>
      <c r="H137" s="26"/>
      <c r="I137" s="26"/>
      <c r="J137" s="26"/>
      <c r="K137" s="26"/>
      <c r="L137" s="26"/>
      <c r="M137" s="82" t="s">
        <v>1289</v>
      </c>
      <c r="N137" s="26"/>
      <c r="O137" s="32"/>
      <c r="P137" s="32"/>
      <c r="Q137" s="32"/>
      <c r="R137" s="33"/>
      <c r="S137" s="34"/>
      <c r="T137" s="33"/>
      <c r="U137" s="33"/>
      <c r="V137" s="33"/>
      <c r="W137" s="33"/>
      <c r="X137" s="33"/>
      <c r="Y137" s="33"/>
      <c r="Z137" s="33"/>
      <c r="AA137" s="33"/>
      <c r="AB137" s="33"/>
      <c r="AC137" s="33"/>
      <c r="AD137" s="40"/>
      <c r="AE137" s="33"/>
      <c r="AF137" s="33"/>
      <c r="AG137" s="32" t="s">
        <v>969</v>
      </c>
      <c r="AH137" s="41">
        <v>19</v>
      </c>
      <c r="AI137" s="32"/>
      <c r="AJ137" s="29"/>
      <c r="AK137" s="29"/>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c r="CE137" s="26"/>
      <c r="CF137" s="26"/>
      <c r="CG137" s="26"/>
      <c r="CH137" s="26"/>
      <c r="CI137" s="26"/>
      <c r="CJ137" s="26"/>
      <c r="CK137" s="26"/>
      <c r="CL137" s="26"/>
      <c r="CM137" s="26"/>
      <c r="CN137" s="26"/>
      <c r="CO137" s="26"/>
      <c r="CP137" s="26"/>
      <c r="CQ137" s="26"/>
      <c r="CR137" s="26"/>
      <c r="CS137" s="26"/>
      <c r="CT137" s="26"/>
      <c r="CU137" s="26"/>
      <c r="CV137" s="26"/>
      <c r="CW137" s="26"/>
      <c r="CX137" s="26"/>
      <c r="CY137" s="26"/>
      <c r="CZ137" s="26"/>
      <c r="DA137" s="26"/>
      <c r="DB137" s="26"/>
      <c r="DC137" s="26"/>
      <c r="DD137" s="26"/>
      <c r="DE137" s="26"/>
      <c r="DF137" s="26"/>
    </row>
    <row r="138" spans="1:110" s="27" customFormat="1" x14ac:dyDescent="0.15">
      <c r="A138" s="26"/>
      <c r="B138" s="26"/>
      <c r="C138" s="28"/>
      <c r="D138" s="28"/>
      <c r="E138" s="26"/>
      <c r="F138" s="26"/>
      <c r="G138" s="26"/>
      <c r="H138" s="26"/>
      <c r="I138" s="26"/>
      <c r="J138" s="26"/>
      <c r="K138" s="26"/>
      <c r="L138" s="26"/>
      <c r="M138" s="29"/>
      <c r="N138" s="26"/>
      <c r="O138" s="32"/>
      <c r="P138" s="32"/>
      <c r="Q138" s="32"/>
      <c r="R138" s="33"/>
      <c r="S138" s="34"/>
      <c r="T138" s="33"/>
      <c r="U138" s="33"/>
      <c r="V138" s="33"/>
      <c r="W138" s="33"/>
      <c r="X138" s="33"/>
      <c r="Y138" s="33"/>
      <c r="Z138" s="33"/>
      <c r="AA138" s="33"/>
      <c r="AB138" s="33"/>
      <c r="AC138" s="33"/>
      <c r="AD138" s="40"/>
      <c r="AE138" s="33"/>
      <c r="AF138" s="33"/>
      <c r="AG138" s="32" t="s">
        <v>970</v>
      </c>
      <c r="AH138" s="41">
        <v>20</v>
      </c>
      <c r="AI138" s="32"/>
      <c r="AJ138" s="29"/>
      <c r="AK138" s="29"/>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c r="CE138" s="26"/>
      <c r="CF138" s="26"/>
      <c r="CG138" s="26"/>
      <c r="CH138" s="26"/>
      <c r="CI138" s="26"/>
      <c r="CJ138" s="26"/>
      <c r="CK138" s="26"/>
      <c r="CL138" s="26"/>
      <c r="CM138" s="26"/>
      <c r="CN138" s="26"/>
      <c r="CO138" s="26"/>
      <c r="CP138" s="26"/>
      <c r="CQ138" s="26"/>
      <c r="CR138" s="26"/>
      <c r="CS138" s="26"/>
      <c r="CT138" s="26"/>
      <c r="CU138" s="26"/>
      <c r="CV138" s="26"/>
      <c r="CW138" s="26"/>
      <c r="CX138" s="26"/>
      <c r="CY138" s="26"/>
      <c r="CZ138" s="26"/>
      <c r="DA138" s="26"/>
      <c r="DB138" s="26"/>
      <c r="DC138" s="26"/>
      <c r="DD138" s="26"/>
      <c r="DE138" s="26"/>
      <c r="DF138" s="26"/>
    </row>
    <row r="139" spans="1:110" s="27" customFormat="1" x14ac:dyDescent="0.15">
      <c r="A139" s="26"/>
      <c r="B139" s="26"/>
      <c r="C139" s="28"/>
      <c r="D139" s="28"/>
      <c r="E139" s="26"/>
      <c r="F139" s="26"/>
      <c r="G139" s="26"/>
      <c r="H139" s="26"/>
      <c r="I139" s="26"/>
      <c r="J139" s="26"/>
      <c r="K139" s="26"/>
      <c r="L139" s="26"/>
      <c r="M139" s="29"/>
      <c r="N139" s="26"/>
      <c r="O139" s="32"/>
      <c r="P139" s="32"/>
      <c r="Q139" s="32"/>
      <c r="R139" s="33"/>
      <c r="S139" s="34"/>
      <c r="T139" s="33"/>
      <c r="U139" s="33"/>
      <c r="V139" s="33"/>
      <c r="W139" s="33"/>
      <c r="X139" s="33"/>
      <c r="Y139" s="33"/>
      <c r="Z139" s="33"/>
      <c r="AA139" s="33"/>
      <c r="AB139" s="33"/>
      <c r="AC139" s="33"/>
      <c r="AD139" s="40"/>
      <c r="AE139" s="33"/>
      <c r="AF139" s="33"/>
      <c r="AG139" s="32" t="s">
        <v>971</v>
      </c>
      <c r="AH139" s="41">
        <v>21</v>
      </c>
      <c r="AI139" s="32"/>
      <c r="AJ139" s="29"/>
      <c r="AK139" s="29"/>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c r="CE139" s="26"/>
      <c r="CF139" s="26"/>
      <c r="CG139" s="26"/>
      <c r="CH139" s="26"/>
      <c r="CI139" s="26"/>
      <c r="CJ139" s="26"/>
      <c r="CK139" s="26"/>
      <c r="CL139" s="26"/>
      <c r="CM139" s="26"/>
      <c r="CN139" s="26"/>
      <c r="CO139" s="26"/>
      <c r="CP139" s="26"/>
      <c r="CQ139" s="26"/>
      <c r="CR139" s="26"/>
      <c r="CS139" s="26"/>
      <c r="CT139" s="26"/>
      <c r="CU139" s="26"/>
      <c r="CV139" s="26"/>
      <c r="CW139" s="26"/>
      <c r="CX139" s="26"/>
      <c r="CY139" s="26"/>
      <c r="CZ139" s="26"/>
      <c r="DA139" s="26"/>
      <c r="DB139" s="26"/>
      <c r="DC139" s="26"/>
      <c r="DD139" s="26"/>
      <c r="DE139" s="26"/>
      <c r="DF139" s="26"/>
    </row>
    <row r="140" spans="1:110" s="27" customFormat="1" x14ac:dyDescent="0.15">
      <c r="A140" s="26"/>
      <c r="B140" s="26"/>
      <c r="C140" s="28"/>
      <c r="D140" s="28"/>
      <c r="E140" s="26"/>
      <c r="F140" s="26"/>
      <c r="G140" s="26"/>
      <c r="H140" s="26"/>
      <c r="I140" s="26"/>
      <c r="J140" s="26"/>
      <c r="K140" s="26"/>
      <c r="L140" s="26"/>
      <c r="M140" s="29"/>
      <c r="N140" s="26"/>
      <c r="O140" s="32"/>
      <c r="P140" s="32"/>
      <c r="Q140" s="32"/>
      <c r="R140" s="33"/>
      <c r="S140" s="34"/>
      <c r="T140" s="33"/>
      <c r="U140" s="33"/>
      <c r="V140" s="33"/>
      <c r="W140" s="33"/>
      <c r="X140" s="33"/>
      <c r="Y140" s="33"/>
      <c r="Z140" s="33"/>
      <c r="AA140" s="33"/>
      <c r="AB140" s="33"/>
      <c r="AC140" s="33"/>
      <c r="AD140" s="40"/>
      <c r="AE140" s="33"/>
      <c r="AF140" s="33"/>
      <c r="AG140" s="32" t="s">
        <v>972</v>
      </c>
      <c r="AH140" s="41">
        <v>22</v>
      </c>
      <c r="AI140" s="32"/>
      <c r="AJ140" s="29"/>
      <c r="AK140" s="29"/>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c r="CE140" s="26"/>
      <c r="CF140" s="26"/>
      <c r="CG140" s="26"/>
      <c r="CH140" s="26"/>
      <c r="CI140" s="26"/>
      <c r="CJ140" s="26"/>
      <c r="CK140" s="26"/>
      <c r="CL140" s="26"/>
      <c r="CM140" s="26"/>
      <c r="CN140" s="26"/>
      <c r="CO140" s="26"/>
      <c r="CP140" s="26"/>
      <c r="CQ140" s="26"/>
      <c r="CR140" s="26"/>
      <c r="CS140" s="26"/>
      <c r="CT140" s="26"/>
      <c r="CU140" s="26"/>
      <c r="CV140" s="26"/>
      <c r="CW140" s="26"/>
      <c r="CX140" s="26"/>
      <c r="CY140" s="26"/>
      <c r="CZ140" s="26"/>
      <c r="DA140" s="26"/>
      <c r="DB140" s="26"/>
      <c r="DC140" s="26"/>
      <c r="DD140" s="26"/>
      <c r="DE140" s="26"/>
      <c r="DF140" s="26"/>
    </row>
    <row r="141" spans="1:110" s="27" customFormat="1" x14ac:dyDescent="0.15">
      <c r="A141" s="26"/>
      <c r="B141" s="26"/>
      <c r="C141" s="28"/>
      <c r="D141" s="28"/>
      <c r="E141" s="26"/>
      <c r="F141" s="26"/>
      <c r="G141" s="26"/>
      <c r="H141" s="26"/>
      <c r="I141" s="26"/>
      <c r="J141" s="26"/>
      <c r="K141" s="26"/>
      <c r="L141" s="26"/>
      <c r="M141" s="26"/>
      <c r="N141" s="26"/>
      <c r="O141" s="32"/>
      <c r="P141" s="32"/>
      <c r="Q141" s="32"/>
      <c r="R141" s="33"/>
      <c r="S141" s="34"/>
      <c r="T141" s="33"/>
      <c r="U141" s="33"/>
      <c r="V141" s="33"/>
      <c r="W141" s="33"/>
      <c r="X141" s="33"/>
      <c r="Y141" s="33"/>
      <c r="Z141" s="33"/>
      <c r="AA141" s="33"/>
      <c r="AB141" s="33"/>
      <c r="AC141" s="33"/>
      <c r="AD141" s="40"/>
      <c r="AE141" s="33"/>
      <c r="AF141" s="33"/>
      <c r="AG141" s="32" t="s">
        <v>973</v>
      </c>
      <c r="AH141" s="41">
        <v>23</v>
      </c>
      <c r="AI141" s="32"/>
      <c r="AJ141" s="29"/>
      <c r="AK141" s="29"/>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c r="CE141" s="26"/>
      <c r="CF141" s="26"/>
      <c r="CG141" s="26"/>
      <c r="CH141" s="26"/>
      <c r="CI141" s="26"/>
      <c r="CJ141" s="26"/>
      <c r="CK141" s="26"/>
      <c r="CL141" s="26"/>
      <c r="CM141" s="26"/>
      <c r="CN141" s="26"/>
      <c r="CO141" s="26"/>
      <c r="CP141" s="26"/>
      <c r="CQ141" s="26"/>
      <c r="CR141" s="26"/>
      <c r="CS141" s="26"/>
      <c r="CT141" s="26"/>
      <c r="CU141" s="26"/>
      <c r="CV141" s="26"/>
      <c r="CW141" s="26"/>
      <c r="CX141" s="26"/>
      <c r="CY141" s="26"/>
      <c r="CZ141" s="26"/>
      <c r="DA141" s="26"/>
      <c r="DB141" s="26"/>
      <c r="DC141" s="26"/>
      <c r="DD141" s="26"/>
      <c r="DE141" s="26"/>
      <c r="DF141" s="26"/>
    </row>
    <row r="142" spans="1:110" s="27" customFormat="1" x14ac:dyDescent="0.15">
      <c r="A142" s="26"/>
      <c r="B142" s="26"/>
      <c r="C142" s="29"/>
      <c r="D142" s="29"/>
      <c r="E142" s="26"/>
      <c r="F142" s="26"/>
      <c r="G142" s="26"/>
      <c r="H142" s="26"/>
      <c r="I142" s="26"/>
      <c r="J142" s="26"/>
      <c r="K142" s="26"/>
      <c r="L142" s="26"/>
      <c r="M142" s="26"/>
      <c r="N142" s="26"/>
      <c r="O142" s="32"/>
      <c r="P142" s="32"/>
      <c r="Q142" s="32"/>
      <c r="R142" s="33"/>
      <c r="S142" s="34"/>
      <c r="T142" s="33"/>
      <c r="U142" s="33"/>
      <c r="V142" s="33"/>
      <c r="W142" s="33"/>
      <c r="X142" s="33"/>
      <c r="Y142" s="33"/>
      <c r="Z142" s="33"/>
      <c r="AA142" s="33"/>
      <c r="AB142" s="33"/>
      <c r="AC142" s="33"/>
      <c r="AD142" s="40"/>
      <c r="AE142" s="33"/>
      <c r="AF142" s="33"/>
      <c r="AG142" s="32" t="s">
        <v>974</v>
      </c>
      <c r="AH142" s="41">
        <v>24</v>
      </c>
      <c r="AI142" s="32"/>
      <c r="AJ142" s="29"/>
      <c r="AK142" s="29"/>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c r="CE142" s="26"/>
      <c r="CF142" s="26"/>
      <c r="CG142" s="26"/>
      <c r="CH142" s="26"/>
      <c r="CI142" s="26"/>
      <c r="CJ142" s="26"/>
      <c r="CK142" s="26"/>
      <c r="CL142" s="26"/>
      <c r="CM142" s="26"/>
      <c r="CN142" s="26"/>
      <c r="CO142" s="26"/>
      <c r="CP142" s="26"/>
      <c r="CQ142" s="26"/>
      <c r="CR142" s="26"/>
      <c r="CS142" s="26"/>
      <c r="CT142" s="26"/>
      <c r="CU142" s="26"/>
      <c r="CV142" s="26"/>
      <c r="CW142" s="26"/>
      <c r="CX142" s="26"/>
      <c r="CY142" s="26"/>
      <c r="CZ142" s="26"/>
      <c r="DA142" s="26"/>
      <c r="DB142" s="26"/>
      <c r="DC142" s="26"/>
      <c r="DD142" s="26"/>
      <c r="DE142" s="26"/>
      <c r="DF142" s="26"/>
    </row>
    <row r="143" spans="1:110" s="27" customFormat="1" x14ac:dyDescent="0.15">
      <c r="A143" s="26"/>
      <c r="B143" s="26"/>
      <c r="C143" s="29"/>
      <c r="D143" s="29"/>
      <c r="E143" s="26"/>
      <c r="F143" s="26"/>
      <c r="G143" s="26"/>
      <c r="H143" s="26"/>
      <c r="I143" s="26"/>
      <c r="J143" s="26"/>
      <c r="K143" s="103" t="s">
        <v>31</v>
      </c>
      <c r="L143" s="103" t="s">
        <v>32</v>
      </c>
      <c r="M143" s="104" t="s">
        <v>30</v>
      </c>
      <c r="N143" s="105"/>
      <c r="O143" s="32" t="s">
        <v>1449</v>
      </c>
      <c r="P143" s="32"/>
      <c r="Q143" s="32"/>
      <c r="R143" s="33"/>
      <c r="S143" s="34"/>
      <c r="T143" s="33"/>
      <c r="U143" s="33"/>
      <c r="V143" s="33"/>
      <c r="W143" s="33"/>
      <c r="X143" s="33"/>
      <c r="Y143" s="33"/>
      <c r="Z143" s="33"/>
      <c r="AA143" s="33"/>
      <c r="AB143" s="33"/>
      <c r="AC143" s="33"/>
      <c r="AD143" s="40"/>
      <c r="AE143" s="33"/>
      <c r="AF143" s="33"/>
      <c r="AG143" s="32" t="s">
        <v>975</v>
      </c>
      <c r="AH143" s="41">
        <v>25</v>
      </c>
      <c r="AI143" s="32"/>
      <c r="AJ143" s="29"/>
      <c r="AK143" s="29"/>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c r="CE143" s="26"/>
      <c r="CF143" s="26"/>
      <c r="CG143" s="26"/>
      <c r="CH143" s="26"/>
      <c r="CI143" s="26"/>
      <c r="CJ143" s="26"/>
      <c r="CK143" s="26"/>
      <c r="CL143" s="26"/>
      <c r="CM143" s="26"/>
      <c r="CN143" s="26"/>
      <c r="CO143" s="26"/>
      <c r="CP143" s="26"/>
      <c r="CQ143" s="26"/>
      <c r="CR143" s="26"/>
      <c r="CS143" s="26"/>
      <c r="CT143" s="26"/>
      <c r="CU143" s="26"/>
      <c r="CV143" s="26"/>
      <c r="CW143" s="26"/>
      <c r="CX143" s="26"/>
      <c r="CY143" s="26"/>
      <c r="CZ143" s="26"/>
      <c r="DA143" s="26"/>
      <c r="DB143" s="26"/>
      <c r="DC143" s="26"/>
      <c r="DD143" s="26"/>
      <c r="DE143" s="26"/>
      <c r="DF143" s="26"/>
    </row>
    <row r="144" spans="1:110" s="27" customFormat="1" x14ac:dyDescent="0.15">
      <c r="A144" s="26"/>
      <c r="B144" s="26"/>
      <c r="C144" s="29"/>
      <c r="D144" s="29"/>
      <c r="E144" s="26"/>
      <c r="F144" s="26"/>
      <c r="G144" s="26"/>
      <c r="H144" s="26"/>
      <c r="I144" s="26"/>
      <c r="J144" s="26"/>
      <c r="K144" s="103" t="s">
        <v>76</v>
      </c>
      <c r="L144" s="103" t="s">
        <v>77</v>
      </c>
      <c r="M144" s="104" t="s">
        <v>75</v>
      </c>
      <c r="N144" s="105"/>
      <c r="O144" s="32" t="s">
        <v>1449</v>
      </c>
      <c r="P144" s="32"/>
      <c r="Q144" s="32"/>
      <c r="R144" s="33"/>
      <c r="S144" s="34"/>
      <c r="T144" s="33"/>
      <c r="U144" s="33"/>
      <c r="V144" s="33"/>
      <c r="W144" s="33"/>
      <c r="X144" s="33"/>
      <c r="Y144" s="33"/>
      <c r="Z144" s="33"/>
      <c r="AA144" s="33"/>
      <c r="AB144" s="33"/>
      <c r="AC144" s="33"/>
      <c r="AD144" s="40"/>
      <c r="AE144" s="33"/>
      <c r="AF144" s="33"/>
      <c r="AG144" s="32" t="s">
        <v>976</v>
      </c>
      <c r="AH144" s="41">
        <v>26</v>
      </c>
      <c r="AI144" s="32"/>
      <c r="AJ144" s="29"/>
      <c r="AK144" s="29"/>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c r="CE144" s="26"/>
      <c r="CF144" s="26"/>
      <c r="CG144" s="26"/>
      <c r="CH144" s="26"/>
      <c r="CI144" s="26"/>
      <c r="CJ144" s="26"/>
      <c r="CK144" s="26"/>
      <c r="CL144" s="26"/>
      <c r="CM144" s="26"/>
      <c r="CN144" s="26"/>
      <c r="CO144" s="26"/>
      <c r="CP144" s="26"/>
      <c r="CQ144" s="26"/>
      <c r="CR144" s="26"/>
      <c r="CS144" s="26"/>
      <c r="CT144" s="26"/>
      <c r="CU144" s="26"/>
      <c r="CV144" s="26"/>
      <c r="CW144" s="26"/>
      <c r="CX144" s="26"/>
      <c r="CY144" s="26"/>
      <c r="CZ144" s="26"/>
      <c r="DA144" s="26"/>
      <c r="DB144" s="26"/>
      <c r="DC144" s="26"/>
      <c r="DD144" s="26"/>
      <c r="DE144" s="26"/>
      <c r="DF144" s="26"/>
    </row>
    <row r="145" spans="1:110" s="27" customFormat="1" x14ac:dyDescent="0.15">
      <c r="A145" s="26"/>
      <c r="B145" s="26"/>
      <c r="C145" s="29"/>
      <c r="D145" s="29"/>
      <c r="E145" s="26"/>
      <c r="F145" s="26"/>
      <c r="G145" s="26"/>
      <c r="H145" s="26"/>
      <c r="I145" s="26"/>
      <c r="J145" s="26"/>
      <c r="K145" s="103" t="s">
        <v>28</v>
      </c>
      <c r="L145" s="103" t="s">
        <v>29</v>
      </c>
      <c r="M145" s="104" t="s">
        <v>27</v>
      </c>
      <c r="N145" s="105"/>
      <c r="O145" s="32" t="s">
        <v>1449</v>
      </c>
      <c r="P145" s="32"/>
      <c r="Q145" s="32"/>
      <c r="R145" s="33"/>
      <c r="S145" s="34"/>
      <c r="T145" s="33"/>
      <c r="U145" s="33"/>
      <c r="V145" s="33"/>
      <c r="W145" s="33"/>
      <c r="X145" s="33"/>
      <c r="Y145" s="33"/>
      <c r="Z145" s="33"/>
      <c r="AA145" s="33"/>
      <c r="AB145" s="33"/>
      <c r="AC145" s="33"/>
      <c r="AD145" s="40"/>
      <c r="AE145" s="33"/>
      <c r="AF145" s="33"/>
      <c r="AG145" s="32" t="s">
        <v>977</v>
      </c>
      <c r="AH145" s="41">
        <v>27</v>
      </c>
      <c r="AI145" s="32"/>
      <c r="AJ145" s="29"/>
      <c r="AK145" s="29"/>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c r="CE145" s="26"/>
      <c r="CF145" s="26"/>
      <c r="CG145" s="26"/>
      <c r="CH145" s="26"/>
      <c r="CI145" s="26"/>
      <c r="CJ145" s="26"/>
      <c r="CK145" s="26"/>
      <c r="CL145" s="26"/>
      <c r="CM145" s="26"/>
      <c r="CN145" s="26"/>
      <c r="CO145" s="26"/>
      <c r="CP145" s="26"/>
      <c r="CQ145" s="26"/>
      <c r="CR145" s="26"/>
      <c r="CS145" s="26"/>
      <c r="CT145" s="26"/>
      <c r="CU145" s="26"/>
      <c r="CV145" s="26"/>
      <c r="CW145" s="26"/>
      <c r="CX145" s="26"/>
      <c r="CY145" s="26"/>
      <c r="CZ145" s="26"/>
      <c r="DA145" s="26"/>
      <c r="DB145" s="26"/>
      <c r="DC145" s="26"/>
      <c r="DD145" s="26"/>
      <c r="DE145" s="26"/>
      <c r="DF145" s="26"/>
    </row>
    <row r="146" spans="1:110" s="27" customFormat="1" x14ac:dyDescent="0.15">
      <c r="A146" s="26"/>
      <c r="B146" s="26"/>
      <c r="C146" s="29"/>
      <c r="D146" s="29"/>
      <c r="E146" s="26"/>
      <c r="F146" s="26"/>
      <c r="G146" s="26"/>
      <c r="H146" s="26"/>
      <c r="I146" s="26"/>
      <c r="J146" s="26"/>
      <c r="K146" s="103" t="s">
        <v>40</v>
      </c>
      <c r="L146" s="103" t="s">
        <v>41</v>
      </c>
      <c r="M146" s="104" t="s">
        <v>39</v>
      </c>
      <c r="N146" s="105"/>
      <c r="O146" s="32" t="s">
        <v>1449</v>
      </c>
      <c r="P146" s="32"/>
      <c r="Q146" s="32"/>
      <c r="R146" s="33"/>
      <c r="S146" s="34"/>
      <c r="T146" s="33"/>
      <c r="U146" s="33"/>
      <c r="V146" s="33"/>
      <c r="W146" s="33"/>
      <c r="X146" s="33"/>
      <c r="Y146" s="33"/>
      <c r="Z146" s="33"/>
      <c r="AA146" s="33"/>
      <c r="AB146" s="33"/>
      <c r="AC146" s="33"/>
      <c r="AD146" s="40"/>
      <c r="AE146" s="33"/>
      <c r="AF146" s="33"/>
      <c r="AG146" s="32" t="s">
        <v>978</v>
      </c>
      <c r="AH146" s="41">
        <v>28</v>
      </c>
      <c r="AI146" s="32"/>
      <c r="AJ146" s="29"/>
      <c r="AK146" s="29"/>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c r="CE146" s="26"/>
      <c r="CF146" s="26"/>
      <c r="CG146" s="26"/>
      <c r="CH146" s="26"/>
      <c r="CI146" s="26"/>
      <c r="CJ146" s="26"/>
      <c r="CK146" s="26"/>
      <c r="CL146" s="26"/>
      <c r="CM146" s="26"/>
      <c r="CN146" s="26"/>
      <c r="CO146" s="26"/>
      <c r="CP146" s="26"/>
      <c r="CQ146" s="26"/>
      <c r="CR146" s="26"/>
      <c r="CS146" s="26"/>
      <c r="CT146" s="26"/>
      <c r="CU146" s="26"/>
      <c r="CV146" s="26"/>
      <c r="CW146" s="26"/>
      <c r="CX146" s="26"/>
      <c r="CY146" s="26"/>
      <c r="CZ146" s="26"/>
      <c r="DA146" s="26"/>
      <c r="DB146" s="26"/>
      <c r="DC146" s="26"/>
      <c r="DD146" s="26"/>
      <c r="DE146" s="26"/>
      <c r="DF146" s="26"/>
    </row>
    <row r="147" spans="1:110" s="27" customFormat="1" x14ac:dyDescent="0.15">
      <c r="A147" s="26"/>
      <c r="B147" s="26"/>
      <c r="C147" s="29"/>
      <c r="D147" s="29"/>
      <c r="E147" s="26"/>
      <c r="F147" s="26"/>
      <c r="G147" s="26"/>
      <c r="H147" s="26"/>
      <c r="I147" s="26"/>
      <c r="J147" s="26"/>
      <c r="K147" s="103" t="s">
        <v>43</v>
      </c>
      <c r="L147" s="103" t="s">
        <v>1212</v>
      </c>
      <c r="M147" s="104" t="s">
        <v>42</v>
      </c>
      <c r="N147" s="105"/>
      <c r="O147" s="32" t="s">
        <v>1449</v>
      </c>
      <c r="P147" s="32"/>
      <c r="Q147" s="32"/>
      <c r="R147" s="33"/>
      <c r="S147" s="34"/>
      <c r="T147" s="33"/>
      <c r="U147" s="33"/>
      <c r="V147" s="33"/>
      <c r="W147" s="33"/>
      <c r="X147" s="33"/>
      <c r="Y147" s="33"/>
      <c r="Z147" s="33"/>
      <c r="AA147" s="33"/>
      <c r="AB147" s="33"/>
      <c r="AC147" s="33"/>
      <c r="AD147" s="40"/>
      <c r="AE147" s="33"/>
      <c r="AF147" s="33"/>
      <c r="AG147" s="32" t="s">
        <v>979</v>
      </c>
      <c r="AH147" s="41">
        <v>29</v>
      </c>
      <c r="AI147" s="32"/>
      <c r="AJ147" s="29"/>
      <c r="AK147" s="29"/>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6"/>
      <c r="CD147" s="26"/>
      <c r="CE147" s="26"/>
      <c r="CF147" s="26"/>
      <c r="CG147" s="26"/>
      <c r="CH147" s="26"/>
      <c r="CI147" s="26"/>
      <c r="CJ147" s="26"/>
      <c r="CK147" s="26"/>
      <c r="CL147" s="26"/>
      <c r="CM147" s="26"/>
      <c r="CN147" s="26"/>
      <c r="CO147" s="26"/>
      <c r="CP147" s="26"/>
      <c r="CQ147" s="26"/>
      <c r="CR147" s="26"/>
      <c r="CS147" s="26"/>
      <c r="CT147" s="26"/>
      <c r="CU147" s="26"/>
      <c r="CV147" s="26"/>
      <c r="CW147" s="26"/>
      <c r="CX147" s="26"/>
      <c r="CY147" s="26"/>
      <c r="CZ147" s="26"/>
      <c r="DA147" s="26"/>
      <c r="DB147" s="26"/>
      <c r="DC147" s="26"/>
      <c r="DD147" s="26"/>
      <c r="DE147" s="26"/>
      <c r="DF147" s="26"/>
    </row>
    <row r="148" spans="1:110" s="27" customFormat="1" x14ac:dyDescent="0.15">
      <c r="A148" s="26"/>
      <c r="B148" s="26"/>
      <c r="C148" s="29"/>
      <c r="D148" s="29"/>
      <c r="E148" s="26"/>
      <c r="F148" s="26"/>
      <c r="G148" s="26"/>
      <c r="H148" s="26"/>
      <c r="I148" s="26"/>
      <c r="J148" s="26"/>
      <c r="K148" s="103" t="s">
        <v>54</v>
      </c>
      <c r="L148" s="103" t="s">
        <v>55</v>
      </c>
      <c r="M148" s="104" t="s">
        <v>53</v>
      </c>
      <c r="N148" s="105"/>
      <c r="O148" s="32" t="s">
        <v>1449</v>
      </c>
      <c r="P148" s="32"/>
      <c r="Q148" s="32"/>
      <c r="R148" s="33"/>
      <c r="S148" s="34"/>
      <c r="T148" s="33"/>
      <c r="U148" s="33"/>
      <c r="V148" s="33"/>
      <c r="W148" s="33"/>
      <c r="X148" s="33"/>
      <c r="Y148" s="33"/>
      <c r="Z148" s="33"/>
      <c r="AA148" s="33"/>
      <c r="AB148" s="33"/>
      <c r="AC148" s="33"/>
      <c r="AD148" s="40"/>
      <c r="AE148" s="33"/>
      <c r="AF148" s="33"/>
      <c r="AG148" s="32" t="s">
        <v>950</v>
      </c>
      <c r="AH148" s="41">
        <v>30</v>
      </c>
      <c r="AI148" s="32"/>
      <c r="AJ148" s="29"/>
      <c r="AK148" s="29"/>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c r="CE148" s="26"/>
      <c r="CF148" s="26"/>
      <c r="CG148" s="26"/>
      <c r="CH148" s="26"/>
      <c r="CI148" s="26"/>
      <c r="CJ148" s="26"/>
      <c r="CK148" s="26"/>
      <c r="CL148" s="26"/>
      <c r="CM148" s="26"/>
      <c r="CN148" s="26"/>
      <c r="CO148" s="26"/>
      <c r="CP148" s="26"/>
      <c r="CQ148" s="26"/>
      <c r="CR148" s="26"/>
      <c r="CS148" s="26"/>
      <c r="CT148" s="26"/>
      <c r="CU148" s="26"/>
      <c r="CV148" s="26"/>
      <c r="CW148" s="26"/>
      <c r="CX148" s="26"/>
      <c r="CY148" s="26"/>
      <c r="CZ148" s="26"/>
      <c r="DA148" s="26"/>
      <c r="DB148" s="26"/>
      <c r="DC148" s="26"/>
      <c r="DD148" s="26"/>
      <c r="DE148" s="26"/>
      <c r="DF148" s="26"/>
    </row>
    <row r="149" spans="1:110" s="27" customFormat="1" x14ac:dyDescent="0.15">
      <c r="A149" s="26"/>
      <c r="B149" s="26"/>
      <c r="C149" s="29"/>
      <c r="D149" s="29"/>
      <c r="E149" s="26"/>
      <c r="F149" s="26"/>
      <c r="G149" s="26"/>
      <c r="H149" s="26"/>
      <c r="I149" s="26"/>
      <c r="J149" s="26"/>
      <c r="K149" s="103" t="s">
        <v>34</v>
      </c>
      <c r="L149" s="103" t="s">
        <v>35</v>
      </c>
      <c r="M149" s="104" t="s">
        <v>33</v>
      </c>
      <c r="N149" s="105"/>
      <c r="O149" s="32" t="s">
        <v>1449</v>
      </c>
      <c r="P149" s="32"/>
      <c r="Q149" s="32"/>
      <c r="R149" s="33"/>
      <c r="S149" s="34"/>
      <c r="T149" s="33"/>
      <c r="U149" s="33"/>
      <c r="V149" s="33"/>
      <c r="W149" s="33"/>
      <c r="X149" s="33"/>
      <c r="Y149" s="33"/>
      <c r="Z149" s="33"/>
      <c r="AA149" s="33"/>
      <c r="AB149" s="33"/>
      <c r="AC149" s="33"/>
      <c r="AD149" s="40"/>
      <c r="AE149" s="33"/>
      <c r="AF149" s="33"/>
      <c r="AG149" s="32" t="s">
        <v>980</v>
      </c>
      <c r="AH149" s="41">
        <v>31</v>
      </c>
      <c r="AI149" s="32"/>
      <c r="AJ149" s="29"/>
      <c r="AK149" s="29"/>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c r="CE149" s="26"/>
      <c r="CF149" s="26"/>
      <c r="CG149" s="26"/>
      <c r="CH149" s="26"/>
      <c r="CI149" s="26"/>
      <c r="CJ149" s="26"/>
      <c r="CK149" s="26"/>
      <c r="CL149" s="26"/>
      <c r="CM149" s="26"/>
      <c r="CN149" s="26"/>
      <c r="CO149" s="26"/>
      <c r="CP149" s="26"/>
      <c r="CQ149" s="26"/>
      <c r="CR149" s="26"/>
      <c r="CS149" s="26"/>
      <c r="CT149" s="26"/>
      <c r="CU149" s="26"/>
      <c r="CV149" s="26"/>
      <c r="CW149" s="26"/>
      <c r="CX149" s="26"/>
      <c r="CY149" s="26"/>
      <c r="CZ149" s="26"/>
      <c r="DA149" s="26"/>
      <c r="DB149" s="26"/>
      <c r="DC149" s="26"/>
      <c r="DD149" s="26"/>
      <c r="DE149" s="26"/>
      <c r="DF149" s="26"/>
    </row>
    <row r="150" spans="1:110" s="27" customFormat="1" x14ac:dyDescent="0.15">
      <c r="A150" s="26"/>
      <c r="B150" s="26"/>
      <c r="C150" s="29"/>
      <c r="D150" s="29"/>
      <c r="E150" s="26"/>
      <c r="F150" s="26"/>
      <c r="G150" s="26"/>
      <c r="H150" s="26"/>
      <c r="I150" s="26"/>
      <c r="J150" s="26"/>
      <c r="K150" s="103" t="s">
        <v>48</v>
      </c>
      <c r="L150" s="103" t="s">
        <v>49</v>
      </c>
      <c r="M150" s="104" t="s">
        <v>47</v>
      </c>
      <c r="N150" s="105"/>
      <c r="O150" s="32" t="s">
        <v>1449</v>
      </c>
      <c r="P150" s="32"/>
      <c r="Q150" s="32"/>
      <c r="R150" s="33"/>
      <c r="S150" s="34"/>
      <c r="T150" s="33"/>
      <c r="U150" s="33"/>
      <c r="V150" s="33"/>
      <c r="W150" s="33"/>
      <c r="X150" s="33"/>
      <c r="Y150" s="33"/>
      <c r="Z150" s="33"/>
      <c r="AA150" s="33"/>
      <c r="AB150" s="33"/>
      <c r="AC150" s="33"/>
      <c r="AD150" s="40"/>
      <c r="AE150" s="33"/>
      <c r="AF150" s="33"/>
      <c r="AG150" s="32" t="s">
        <v>981</v>
      </c>
      <c r="AH150" s="41">
        <v>32</v>
      </c>
      <c r="AI150" s="32"/>
      <c r="AJ150" s="29"/>
      <c r="AK150" s="29"/>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26"/>
      <c r="CA150" s="26"/>
      <c r="CB150" s="26"/>
      <c r="CC150" s="26"/>
      <c r="CD150" s="26"/>
      <c r="CE150" s="26"/>
      <c r="CF150" s="26"/>
      <c r="CG150" s="26"/>
      <c r="CH150" s="26"/>
      <c r="CI150" s="26"/>
      <c r="CJ150" s="26"/>
      <c r="CK150" s="26"/>
      <c r="CL150" s="26"/>
      <c r="CM150" s="26"/>
      <c r="CN150" s="26"/>
      <c r="CO150" s="26"/>
      <c r="CP150" s="26"/>
      <c r="CQ150" s="26"/>
      <c r="CR150" s="26"/>
      <c r="CS150" s="26"/>
      <c r="CT150" s="26"/>
      <c r="CU150" s="26"/>
      <c r="CV150" s="26"/>
      <c r="CW150" s="26"/>
      <c r="CX150" s="26"/>
      <c r="CY150" s="26"/>
      <c r="CZ150" s="26"/>
      <c r="DA150" s="26"/>
      <c r="DB150" s="26"/>
      <c r="DC150" s="26"/>
      <c r="DD150" s="26"/>
      <c r="DE150" s="26"/>
      <c r="DF150" s="26"/>
    </row>
    <row r="151" spans="1:110" s="27" customFormat="1" x14ac:dyDescent="0.15">
      <c r="A151" s="26"/>
      <c r="B151" s="26"/>
      <c r="C151" s="29"/>
      <c r="D151" s="29"/>
      <c r="E151" s="26"/>
      <c r="F151" s="26"/>
      <c r="G151" s="26"/>
      <c r="H151" s="26"/>
      <c r="I151" s="26"/>
      <c r="J151" s="26"/>
      <c r="K151" s="103" t="s">
        <v>51</v>
      </c>
      <c r="L151" s="103" t="s">
        <v>52</v>
      </c>
      <c r="M151" s="104" t="s">
        <v>50</v>
      </c>
      <c r="N151" s="105"/>
      <c r="O151" s="32" t="s">
        <v>1449</v>
      </c>
      <c r="P151" s="32"/>
      <c r="Q151" s="32"/>
      <c r="R151" s="33"/>
      <c r="S151" s="34"/>
      <c r="T151" s="33"/>
      <c r="U151" s="33"/>
      <c r="V151" s="33"/>
      <c r="W151" s="33"/>
      <c r="X151" s="33"/>
      <c r="Y151" s="33"/>
      <c r="Z151" s="33"/>
      <c r="AA151" s="33"/>
      <c r="AB151" s="33"/>
      <c r="AC151" s="33"/>
      <c r="AD151" s="40"/>
      <c r="AE151" s="33"/>
      <c r="AF151" s="33"/>
      <c r="AG151" s="32" t="s">
        <v>982</v>
      </c>
      <c r="AH151" s="41">
        <v>33</v>
      </c>
      <c r="AI151" s="32"/>
      <c r="AJ151" s="29"/>
      <c r="AK151" s="29"/>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6"/>
      <c r="CD151" s="26"/>
      <c r="CE151" s="26"/>
      <c r="CF151" s="26"/>
      <c r="CG151" s="26"/>
      <c r="CH151" s="26"/>
      <c r="CI151" s="26"/>
      <c r="CJ151" s="26"/>
      <c r="CK151" s="26"/>
      <c r="CL151" s="26"/>
      <c r="CM151" s="26"/>
      <c r="CN151" s="26"/>
      <c r="CO151" s="26"/>
      <c r="CP151" s="26"/>
      <c r="CQ151" s="26"/>
      <c r="CR151" s="26"/>
      <c r="CS151" s="26"/>
      <c r="CT151" s="26"/>
      <c r="CU151" s="26"/>
      <c r="CV151" s="26"/>
      <c r="CW151" s="26"/>
      <c r="CX151" s="26"/>
      <c r="CY151" s="26"/>
      <c r="CZ151" s="26"/>
      <c r="DA151" s="26"/>
      <c r="DB151" s="26"/>
      <c r="DC151" s="26"/>
      <c r="DD151" s="26"/>
      <c r="DE151" s="26"/>
      <c r="DF151" s="26"/>
    </row>
    <row r="152" spans="1:110" s="27" customFormat="1" x14ac:dyDescent="0.15">
      <c r="A152" s="26"/>
      <c r="B152" s="26"/>
      <c r="C152" s="29"/>
      <c r="D152" s="29"/>
      <c r="E152" s="26"/>
      <c r="F152" s="26"/>
      <c r="G152" s="26"/>
      <c r="H152" s="26"/>
      <c r="I152" s="26"/>
      <c r="J152" s="26"/>
      <c r="K152" s="103" t="s">
        <v>59</v>
      </c>
      <c r="L152" s="103" t="s">
        <v>60</v>
      </c>
      <c r="M152" s="104" t="s">
        <v>58</v>
      </c>
      <c r="N152" s="105"/>
      <c r="O152" s="32" t="s">
        <v>1449</v>
      </c>
      <c r="P152" s="32"/>
      <c r="Q152" s="32"/>
      <c r="R152" s="33"/>
      <c r="S152" s="34"/>
      <c r="T152" s="33"/>
      <c r="U152" s="33"/>
      <c r="V152" s="33"/>
      <c r="W152" s="33"/>
      <c r="X152" s="33"/>
      <c r="Y152" s="33"/>
      <c r="Z152" s="33"/>
      <c r="AA152" s="33"/>
      <c r="AB152" s="33"/>
      <c r="AC152" s="33"/>
      <c r="AD152" s="40"/>
      <c r="AE152" s="33"/>
      <c r="AF152" s="33"/>
      <c r="AG152" s="32" t="s">
        <v>983</v>
      </c>
      <c r="AH152" s="41">
        <v>34</v>
      </c>
      <c r="AI152" s="32"/>
      <c r="AJ152" s="29"/>
      <c r="AK152" s="29"/>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6"/>
      <c r="CD152" s="26"/>
      <c r="CE152" s="26"/>
      <c r="CF152" s="26"/>
      <c r="CG152" s="26"/>
      <c r="CH152" s="26"/>
      <c r="CI152" s="26"/>
      <c r="CJ152" s="26"/>
      <c r="CK152" s="26"/>
      <c r="CL152" s="26"/>
      <c r="CM152" s="26"/>
      <c r="CN152" s="26"/>
      <c r="CO152" s="26"/>
      <c r="CP152" s="26"/>
      <c r="CQ152" s="26"/>
      <c r="CR152" s="26"/>
      <c r="CS152" s="26"/>
      <c r="CT152" s="26"/>
      <c r="CU152" s="26"/>
      <c r="CV152" s="26"/>
      <c r="CW152" s="26"/>
      <c r="CX152" s="26"/>
      <c r="CY152" s="26"/>
      <c r="CZ152" s="26"/>
      <c r="DA152" s="26"/>
      <c r="DB152" s="26"/>
      <c r="DC152" s="26"/>
      <c r="DD152" s="26"/>
      <c r="DE152" s="26"/>
      <c r="DF152" s="26"/>
    </row>
    <row r="153" spans="1:110" s="27" customFormat="1" x14ac:dyDescent="0.15">
      <c r="A153" s="26"/>
      <c r="B153" s="26"/>
      <c r="C153" s="26"/>
      <c r="D153" s="26"/>
      <c r="E153" s="26"/>
      <c r="F153" s="26"/>
      <c r="G153" s="26"/>
      <c r="H153" s="26"/>
      <c r="I153" s="26"/>
      <c r="J153" s="26"/>
      <c r="K153" s="103" t="s">
        <v>45</v>
      </c>
      <c r="L153" s="103" t="s">
        <v>46</v>
      </c>
      <c r="M153" s="104" t="s">
        <v>44</v>
      </c>
      <c r="N153" s="105"/>
      <c r="O153" s="32" t="s">
        <v>1449</v>
      </c>
      <c r="P153" s="32"/>
      <c r="Q153" s="32"/>
      <c r="R153" s="33"/>
      <c r="S153" s="34"/>
      <c r="T153" s="33"/>
      <c r="U153" s="33"/>
      <c r="V153" s="33"/>
      <c r="W153" s="33"/>
      <c r="X153" s="33"/>
      <c r="Y153" s="33"/>
      <c r="Z153" s="33"/>
      <c r="AA153" s="33"/>
      <c r="AB153" s="33"/>
      <c r="AC153" s="33"/>
      <c r="AD153" s="40"/>
      <c r="AE153" s="33"/>
      <c r="AF153" s="33"/>
      <c r="AG153" s="32" t="s">
        <v>984</v>
      </c>
      <c r="AH153" s="41">
        <v>35</v>
      </c>
      <c r="AI153" s="32"/>
      <c r="AJ153" s="29"/>
      <c r="AK153" s="29"/>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c r="BN153" s="26"/>
      <c r="BO153" s="26"/>
      <c r="BP153" s="26"/>
      <c r="BQ153" s="26"/>
      <c r="BR153" s="26"/>
      <c r="BS153" s="26"/>
      <c r="BT153" s="26"/>
      <c r="BU153" s="26"/>
      <c r="BV153" s="26"/>
      <c r="BW153" s="26"/>
      <c r="BX153" s="26"/>
      <c r="BY153" s="26"/>
      <c r="BZ153" s="26"/>
      <c r="CA153" s="26"/>
      <c r="CB153" s="26"/>
      <c r="CC153" s="26"/>
      <c r="CD153" s="26"/>
      <c r="CE153" s="26"/>
      <c r="CF153" s="26"/>
      <c r="CG153" s="26"/>
      <c r="CH153" s="26"/>
      <c r="CI153" s="26"/>
      <c r="CJ153" s="26"/>
      <c r="CK153" s="26"/>
      <c r="CL153" s="26"/>
      <c r="CM153" s="26"/>
      <c r="CN153" s="26"/>
      <c r="CO153" s="26"/>
      <c r="CP153" s="26"/>
      <c r="CQ153" s="26"/>
      <c r="CR153" s="26"/>
      <c r="CS153" s="26"/>
      <c r="CT153" s="26"/>
      <c r="CU153" s="26"/>
      <c r="CV153" s="26"/>
      <c r="CW153" s="26"/>
      <c r="CX153" s="26"/>
      <c r="CY153" s="26"/>
      <c r="CZ153" s="26"/>
      <c r="DA153" s="26"/>
      <c r="DB153" s="26"/>
      <c r="DC153" s="26"/>
      <c r="DD153" s="26"/>
      <c r="DE153" s="26"/>
      <c r="DF153" s="26"/>
    </row>
    <row r="154" spans="1:110" s="27" customFormat="1" x14ac:dyDescent="0.15">
      <c r="A154" s="26"/>
      <c r="B154" s="26"/>
      <c r="C154" s="26"/>
      <c r="D154" s="26"/>
      <c r="E154" s="26"/>
      <c r="F154" s="26"/>
      <c r="G154" s="26"/>
      <c r="H154" s="26"/>
      <c r="I154" s="26"/>
      <c r="J154" s="26"/>
      <c r="K154" s="103" t="s">
        <v>67</v>
      </c>
      <c r="L154" s="103" t="s">
        <v>68</v>
      </c>
      <c r="M154" s="104" t="s">
        <v>66</v>
      </c>
      <c r="N154" s="105"/>
      <c r="O154" s="32" t="s">
        <v>1449</v>
      </c>
      <c r="P154" s="32"/>
      <c r="Q154" s="32"/>
      <c r="R154" s="33"/>
      <c r="S154" s="34"/>
      <c r="T154" s="33"/>
      <c r="U154" s="33"/>
      <c r="V154" s="33"/>
      <c r="W154" s="33"/>
      <c r="X154" s="33"/>
      <c r="Y154" s="33"/>
      <c r="Z154" s="33"/>
      <c r="AA154" s="33"/>
      <c r="AB154" s="33"/>
      <c r="AC154" s="33"/>
      <c r="AD154" s="40"/>
      <c r="AE154" s="33"/>
      <c r="AF154" s="33"/>
      <c r="AG154" s="32" t="s">
        <v>985</v>
      </c>
      <c r="AH154" s="41">
        <v>36</v>
      </c>
      <c r="AI154" s="32"/>
      <c r="AJ154" s="29"/>
      <c r="AK154" s="29"/>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c r="BK154" s="26"/>
      <c r="BL154" s="26"/>
      <c r="BM154" s="26"/>
      <c r="BN154" s="26"/>
      <c r="BO154" s="26"/>
      <c r="BP154" s="26"/>
      <c r="BQ154" s="26"/>
      <c r="BR154" s="26"/>
      <c r="BS154" s="26"/>
      <c r="BT154" s="26"/>
      <c r="BU154" s="26"/>
      <c r="BV154" s="26"/>
      <c r="BW154" s="26"/>
      <c r="BX154" s="26"/>
      <c r="BY154" s="26"/>
      <c r="BZ154" s="26"/>
      <c r="CA154" s="26"/>
      <c r="CB154" s="26"/>
      <c r="CC154" s="26"/>
      <c r="CD154" s="26"/>
      <c r="CE154" s="26"/>
      <c r="CF154" s="26"/>
      <c r="CG154" s="26"/>
      <c r="CH154" s="26"/>
      <c r="CI154" s="26"/>
      <c r="CJ154" s="26"/>
      <c r="CK154" s="26"/>
      <c r="CL154" s="26"/>
      <c r="CM154" s="26"/>
      <c r="CN154" s="26"/>
      <c r="CO154" s="26"/>
      <c r="CP154" s="26"/>
      <c r="CQ154" s="26"/>
      <c r="CR154" s="26"/>
      <c r="CS154" s="26"/>
      <c r="CT154" s="26"/>
      <c r="CU154" s="26"/>
      <c r="CV154" s="26"/>
      <c r="CW154" s="26"/>
      <c r="CX154" s="26"/>
      <c r="CY154" s="26"/>
      <c r="CZ154" s="26"/>
      <c r="DA154" s="26"/>
      <c r="DB154" s="26"/>
      <c r="DC154" s="26"/>
      <c r="DD154" s="26"/>
      <c r="DE154" s="26"/>
      <c r="DF154" s="26"/>
    </row>
    <row r="155" spans="1:110" s="27" customFormat="1" x14ac:dyDescent="0.15">
      <c r="A155" s="26"/>
      <c r="B155" s="26"/>
      <c r="C155" s="26"/>
      <c r="D155" s="26"/>
      <c r="E155" s="26"/>
      <c r="F155" s="26"/>
      <c r="G155" s="26"/>
      <c r="H155" s="26"/>
      <c r="I155" s="26"/>
      <c r="J155" s="26"/>
      <c r="K155" s="103" t="s">
        <v>1213</v>
      </c>
      <c r="L155" s="103" t="s">
        <v>90</v>
      </c>
      <c r="M155" s="104" t="s">
        <v>89</v>
      </c>
      <c r="N155" s="105"/>
      <c r="O155" s="32" t="s">
        <v>1449</v>
      </c>
      <c r="P155" s="32"/>
      <c r="Q155" s="32"/>
      <c r="R155" s="33"/>
      <c r="S155" s="34"/>
      <c r="T155" s="33"/>
      <c r="U155" s="33"/>
      <c r="V155" s="33"/>
      <c r="W155" s="33"/>
      <c r="X155" s="33"/>
      <c r="Y155" s="33"/>
      <c r="Z155" s="33"/>
      <c r="AA155" s="33"/>
      <c r="AB155" s="33"/>
      <c r="AC155" s="33"/>
      <c r="AD155" s="40"/>
      <c r="AE155" s="33"/>
      <c r="AF155" s="33"/>
      <c r="AG155" s="32" t="s">
        <v>986</v>
      </c>
      <c r="AH155" s="41">
        <v>37</v>
      </c>
      <c r="AI155" s="32"/>
      <c r="AJ155" s="29"/>
      <c r="AK155" s="29"/>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c r="BK155" s="26"/>
      <c r="BL155" s="26"/>
      <c r="BM155" s="26"/>
      <c r="BN155" s="26"/>
      <c r="BO155" s="26"/>
      <c r="BP155" s="26"/>
      <c r="BQ155" s="26"/>
      <c r="BR155" s="26"/>
      <c r="BS155" s="26"/>
      <c r="BT155" s="26"/>
      <c r="BU155" s="26"/>
      <c r="BV155" s="26"/>
      <c r="BW155" s="26"/>
      <c r="BX155" s="26"/>
      <c r="BY155" s="26"/>
      <c r="BZ155" s="26"/>
      <c r="CA155" s="26"/>
      <c r="CB155" s="26"/>
      <c r="CC155" s="26"/>
      <c r="CD155" s="26"/>
      <c r="CE155" s="26"/>
      <c r="CF155" s="26"/>
      <c r="CG155" s="26"/>
      <c r="CH155" s="26"/>
      <c r="CI155" s="26"/>
      <c r="CJ155" s="26"/>
      <c r="CK155" s="26"/>
      <c r="CL155" s="26"/>
      <c r="CM155" s="26"/>
      <c r="CN155" s="26"/>
      <c r="CO155" s="26"/>
      <c r="CP155" s="26"/>
      <c r="CQ155" s="26"/>
      <c r="CR155" s="26"/>
      <c r="CS155" s="26"/>
      <c r="CT155" s="26"/>
      <c r="CU155" s="26"/>
      <c r="CV155" s="26"/>
      <c r="CW155" s="26"/>
      <c r="CX155" s="26"/>
      <c r="CY155" s="26"/>
      <c r="CZ155" s="26"/>
      <c r="DA155" s="26"/>
      <c r="DB155" s="26"/>
      <c r="DC155" s="26"/>
      <c r="DD155" s="26"/>
      <c r="DE155" s="26"/>
      <c r="DF155" s="26"/>
    </row>
    <row r="156" spans="1:110" s="27" customFormat="1" x14ac:dyDescent="0.15">
      <c r="A156" s="26"/>
      <c r="B156" s="26"/>
      <c r="C156" s="26"/>
      <c r="D156" s="26"/>
      <c r="E156" s="26"/>
      <c r="F156" s="26"/>
      <c r="G156" s="26"/>
      <c r="H156" s="26"/>
      <c r="I156" s="26"/>
      <c r="J156" s="26"/>
      <c r="K156" s="103" t="s">
        <v>62</v>
      </c>
      <c r="L156" s="103" t="s">
        <v>63</v>
      </c>
      <c r="M156" s="104" t="s">
        <v>61</v>
      </c>
      <c r="N156" s="105"/>
      <c r="O156" s="32" t="s">
        <v>1449</v>
      </c>
      <c r="P156" s="32"/>
      <c r="Q156" s="32"/>
      <c r="R156" s="33"/>
      <c r="S156" s="34"/>
      <c r="T156" s="33"/>
      <c r="U156" s="33"/>
      <c r="V156" s="33"/>
      <c r="W156" s="33"/>
      <c r="X156" s="33"/>
      <c r="Y156" s="33"/>
      <c r="Z156" s="33"/>
      <c r="AA156" s="33"/>
      <c r="AB156" s="33"/>
      <c r="AC156" s="33"/>
      <c r="AD156" s="40"/>
      <c r="AE156" s="33"/>
      <c r="AF156" s="33"/>
      <c r="AG156" s="32" t="s">
        <v>987</v>
      </c>
      <c r="AH156" s="41">
        <v>38</v>
      </c>
      <c r="AI156" s="32"/>
      <c r="AJ156" s="29"/>
      <c r="AK156" s="29"/>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N156" s="26"/>
      <c r="BO156" s="26"/>
      <c r="BP156" s="26"/>
      <c r="BQ156" s="26"/>
      <c r="BR156" s="26"/>
      <c r="BS156" s="26"/>
      <c r="BT156" s="26"/>
      <c r="BU156" s="26"/>
      <c r="BV156" s="26"/>
      <c r="BW156" s="26"/>
      <c r="BX156" s="26"/>
      <c r="BY156" s="26"/>
      <c r="BZ156" s="26"/>
      <c r="CA156" s="26"/>
      <c r="CB156" s="26"/>
      <c r="CC156" s="26"/>
      <c r="CD156" s="26"/>
      <c r="CE156" s="26"/>
      <c r="CF156" s="26"/>
      <c r="CG156" s="26"/>
      <c r="CH156" s="26"/>
      <c r="CI156" s="26"/>
      <c r="CJ156" s="26"/>
      <c r="CK156" s="26"/>
      <c r="CL156" s="26"/>
      <c r="CM156" s="26"/>
      <c r="CN156" s="26"/>
      <c r="CO156" s="26"/>
      <c r="CP156" s="26"/>
      <c r="CQ156" s="26"/>
      <c r="CR156" s="26"/>
      <c r="CS156" s="26"/>
      <c r="CT156" s="26"/>
      <c r="CU156" s="26"/>
      <c r="CV156" s="26"/>
      <c r="CW156" s="26"/>
      <c r="CX156" s="26"/>
      <c r="CY156" s="26"/>
      <c r="CZ156" s="26"/>
      <c r="DA156" s="26"/>
      <c r="DB156" s="26"/>
      <c r="DC156" s="26"/>
      <c r="DD156" s="26"/>
      <c r="DE156" s="26"/>
      <c r="DF156" s="26"/>
    </row>
    <row r="157" spans="1:110" s="27" customFormat="1" x14ac:dyDescent="0.15">
      <c r="A157" s="26"/>
      <c r="B157" s="26"/>
      <c r="C157" s="26"/>
      <c r="D157" s="26"/>
      <c r="E157" s="26"/>
      <c r="F157" s="26"/>
      <c r="G157" s="26"/>
      <c r="H157" s="26"/>
      <c r="I157" s="26"/>
      <c r="J157" s="26"/>
      <c r="K157" s="103" t="s">
        <v>73</v>
      </c>
      <c r="L157" s="103" t="s">
        <v>74</v>
      </c>
      <c r="M157" s="104" t="s">
        <v>72</v>
      </c>
      <c r="N157" s="105"/>
      <c r="O157" s="32" t="s">
        <v>1449</v>
      </c>
      <c r="P157" s="32"/>
      <c r="Q157" s="32"/>
      <c r="R157" s="33"/>
      <c r="S157" s="34"/>
      <c r="T157" s="33"/>
      <c r="U157" s="33"/>
      <c r="V157" s="33"/>
      <c r="W157" s="33"/>
      <c r="X157" s="33"/>
      <c r="Y157" s="33"/>
      <c r="Z157" s="33"/>
      <c r="AA157" s="33"/>
      <c r="AB157" s="33"/>
      <c r="AC157" s="33"/>
      <c r="AD157" s="40"/>
      <c r="AE157" s="33"/>
      <c r="AF157" s="33"/>
      <c r="AG157" s="32" t="s">
        <v>988</v>
      </c>
      <c r="AH157" s="41">
        <v>39</v>
      </c>
      <c r="AI157" s="32"/>
      <c r="AJ157" s="29"/>
      <c r="AK157" s="29"/>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c r="BU157" s="26"/>
      <c r="BV157" s="26"/>
      <c r="BW157" s="26"/>
      <c r="BX157" s="26"/>
      <c r="BY157" s="26"/>
      <c r="BZ157" s="26"/>
      <c r="CA157" s="26"/>
      <c r="CB157" s="26"/>
      <c r="CC157" s="26"/>
      <c r="CD157" s="26"/>
      <c r="CE157" s="26"/>
      <c r="CF157" s="26"/>
      <c r="CG157" s="26"/>
      <c r="CH157" s="26"/>
      <c r="CI157" s="26"/>
      <c r="CJ157" s="26"/>
      <c r="CK157" s="26"/>
      <c r="CL157" s="26"/>
      <c r="CM157" s="26"/>
      <c r="CN157" s="26"/>
      <c r="CO157" s="26"/>
      <c r="CP157" s="26"/>
      <c r="CQ157" s="26"/>
      <c r="CR157" s="26"/>
      <c r="CS157" s="26"/>
      <c r="CT157" s="26"/>
      <c r="CU157" s="26"/>
      <c r="CV157" s="26"/>
      <c r="CW157" s="26"/>
      <c r="CX157" s="26"/>
      <c r="CY157" s="26"/>
      <c r="CZ157" s="26"/>
      <c r="DA157" s="26"/>
      <c r="DB157" s="26"/>
      <c r="DC157" s="26"/>
      <c r="DD157" s="26"/>
      <c r="DE157" s="26"/>
      <c r="DF157" s="26"/>
    </row>
    <row r="158" spans="1:110" s="27" customFormat="1" x14ac:dyDescent="0.15">
      <c r="A158" s="26"/>
      <c r="B158" s="26"/>
      <c r="C158" s="26"/>
      <c r="D158" s="26"/>
      <c r="E158" s="26"/>
      <c r="F158" s="26"/>
      <c r="G158" s="26"/>
      <c r="H158" s="26"/>
      <c r="I158" s="26"/>
      <c r="J158" s="26"/>
      <c r="K158" s="103" t="s">
        <v>1214</v>
      </c>
      <c r="L158" s="103" t="s">
        <v>65</v>
      </c>
      <c r="M158" s="104" t="s">
        <v>64</v>
      </c>
      <c r="N158" s="105"/>
      <c r="O158" s="32" t="s">
        <v>1449</v>
      </c>
      <c r="P158" s="32"/>
      <c r="Q158" s="32"/>
      <c r="R158" s="33"/>
      <c r="S158" s="34"/>
      <c r="T158" s="33"/>
      <c r="U158" s="33"/>
      <c r="V158" s="33"/>
      <c r="W158" s="33"/>
      <c r="X158" s="33"/>
      <c r="Y158" s="33"/>
      <c r="Z158" s="33"/>
      <c r="AA158" s="33"/>
      <c r="AB158" s="33"/>
      <c r="AC158" s="33"/>
      <c r="AD158" s="40"/>
      <c r="AE158" s="33"/>
      <c r="AF158" s="33"/>
      <c r="AG158" s="32" t="s">
        <v>989</v>
      </c>
      <c r="AH158" s="41">
        <v>40</v>
      </c>
      <c r="AI158" s="32"/>
      <c r="AJ158" s="29"/>
      <c r="AK158" s="29"/>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26"/>
      <c r="BH158" s="26"/>
      <c r="BI158" s="26"/>
      <c r="BJ158" s="26"/>
      <c r="BK158" s="26"/>
      <c r="BL158" s="26"/>
      <c r="BM158" s="26"/>
      <c r="BN158" s="26"/>
      <c r="BO158" s="26"/>
      <c r="BP158" s="26"/>
      <c r="BQ158" s="26"/>
      <c r="BR158" s="26"/>
      <c r="BS158" s="26"/>
      <c r="BT158" s="26"/>
      <c r="BU158" s="26"/>
      <c r="BV158" s="26"/>
      <c r="BW158" s="26"/>
      <c r="BX158" s="26"/>
      <c r="BY158" s="26"/>
      <c r="BZ158" s="26"/>
      <c r="CA158" s="26"/>
      <c r="CB158" s="26"/>
      <c r="CC158" s="26"/>
      <c r="CD158" s="26"/>
      <c r="CE158" s="26"/>
      <c r="CF158" s="26"/>
      <c r="CG158" s="26"/>
      <c r="CH158" s="26"/>
      <c r="CI158" s="26"/>
      <c r="CJ158" s="26"/>
      <c r="CK158" s="26"/>
      <c r="CL158" s="26"/>
      <c r="CM158" s="26"/>
      <c r="CN158" s="26"/>
      <c r="CO158" s="26"/>
      <c r="CP158" s="26"/>
      <c r="CQ158" s="26"/>
      <c r="CR158" s="26"/>
      <c r="CS158" s="26"/>
      <c r="CT158" s="26"/>
      <c r="CU158" s="26"/>
      <c r="CV158" s="26"/>
      <c r="CW158" s="26"/>
      <c r="CX158" s="26"/>
      <c r="CY158" s="26"/>
      <c r="CZ158" s="26"/>
      <c r="DA158" s="26"/>
      <c r="DB158" s="26"/>
      <c r="DC158" s="26"/>
      <c r="DD158" s="26"/>
      <c r="DE158" s="26"/>
      <c r="DF158" s="26"/>
    </row>
    <row r="159" spans="1:110" s="27" customFormat="1" x14ac:dyDescent="0.15">
      <c r="A159" s="26"/>
      <c r="B159" s="26"/>
      <c r="C159" s="26"/>
      <c r="D159" s="26"/>
      <c r="E159" s="26"/>
      <c r="F159" s="26"/>
      <c r="G159" s="26"/>
      <c r="H159" s="26"/>
      <c r="I159" s="26"/>
      <c r="J159" s="26"/>
      <c r="K159" s="103" t="s">
        <v>81</v>
      </c>
      <c r="L159" s="103" t="s">
        <v>82</v>
      </c>
      <c r="M159" s="104" t="s">
        <v>80</v>
      </c>
      <c r="N159" s="105"/>
      <c r="O159" s="32" t="s">
        <v>1449</v>
      </c>
      <c r="P159" s="32"/>
      <c r="Q159" s="32"/>
      <c r="R159" s="33"/>
      <c r="S159" s="34"/>
      <c r="T159" s="33"/>
      <c r="U159" s="33"/>
      <c r="V159" s="33"/>
      <c r="W159" s="33"/>
      <c r="X159" s="33"/>
      <c r="Y159" s="33"/>
      <c r="Z159" s="33"/>
      <c r="AA159" s="33"/>
      <c r="AB159" s="33"/>
      <c r="AC159" s="33"/>
      <c r="AD159" s="40"/>
      <c r="AE159" s="33"/>
      <c r="AF159" s="33"/>
      <c r="AG159" s="32" t="s">
        <v>990</v>
      </c>
      <c r="AH159" s="41">
        <v>41</v>
      </c>
      <c r="AI159" s="32"/>
      <c r="AJ159" s="29"/>
      <c r="AK159" s="29"/>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c r="BU159" s="26"/>
      <c r="BV159" s="26"/>
      <c r="BW159" s="26"/>
      <c r="BX159" s="26"/>
      <c r="BY159" s="26"/>
      <c r="BZ159" s="26"/>
      <c r="CA159" s="26"/>
      <c r="CB159" s="26"/>
      <c r="CC159" s="26"/>
      <c r="CD159" s="26"/>
      <c r="CE159" s="26"/>
      <c r="CF159" s="26"/>
      <c r="CG159" s="26"/>
      <c r="CH159" s="26"/>
      <c r="CI159" s="26"/>
      <c r="CJ159" s="26"/>
      <c r="CK159" s="26"/>
      <c r="CL159" s="26"/>
      <c r="CM159" s="26"/>
      <c r="CN159" s="26"/>
      <c r="CO159" s="26"/>
      <c r="CP159" s="26"/>
      <c r="CQ159" s="26"/>
      <c r="CR159" s="26"/>
      <c r="CS159" s="26"/>
      <c r="CT159" s="26"/>
      <c r="CU159" s="26"/>
      <c r="CV159" s="26"/>
      <c r="CW159" s="26"/>
      <c r="CX159" s="26"/>
      <c r="CY159" s="26"/>
      <c r="CZ159" s="26"/>
      <c r="DA159" s="26"/>
      <c r="DB159" s="26"/>
      <c r="DC159" s="26"/>
      <c r="DD159" s="26"/>
      <c r="DE159" s="26"/>
      <c r="DF159" s="26"/>
    </row>
    <row r="160" spans="1:110" s="27" customFormat="1" x14ac:dyDescent="0.15">
      <c r="A160" s="26"/>
      <c r="B160" s="26"/>
      <c r="C160" s="26"/>
      <c r="D160" s="26"/>
      <c r="E160" s="26"/>
      <c r="F160" s="26"/>
      <c r="G160" s="26"/>
      <c r="H160" s="26"/>
      <c r="I160" s="26"/>
      <c r="J160" s="26"/>
      <c r="K160" s="103" t="s">
        <v>1215</v>
      </c>
      <c r="L160" s="103" t="s">
        <v>84</v>
      </c>
      <c r="M160" s="104" t="s">
        <v>83</v>
      </c>
      <c r="N160" s="105"/>
      <c r="O160" s="32" t="s">
        <v>1449</v>
      </c>
      <c r="P160" s="32"/>
      <c r="Q160" s="32"/>
      <c r="R160" s="33"/>
      <c r="S160" s="34"/>
      <c r="T160" s="33"/>
      <c r="U160" s="33"/>
      <c r="V160" s="33"/>
      <c r="W160" s="33"/>
      <c r="X160" s="33"/>
      <c r="Y160" s="33"/>
      <c r="Z160" s="33"/>
      <c r="AA160" s="33"/>
      <c r="AB160" s="33"/>
      <c r="AC160" s="33"/>
      <c r="AD160" s="40"/>
      <c r="AE160" s="33"/>
      <c r="AF160" s="33"/>
      <c r="AG160" s="32" t="s">
        <v>991</v>
      </c>
      <c r="AH160" s="41">
        <v>42</v>
      </c>
      <c r="AI160" s="32"/>
      <c r="AJ160" s="29"/>
      <c r="AK160" s="29"/>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c r="BO160" s="26"/>
      <c r="BP160" s="26"/>
      <c r="BQ160" s="26"/>
      <c r="BR160" s="26"/>
      <c r="BS160" s="26"/>
      <c r="BT160" s="26"/>
      <c r="BU160" s="26"/>
      <c r="BV160" s="26"/>
      <c r="BW160" s="26"/>
      <c r="BX160" s="26"/>
      <c r="BY160" s="26"/>
      <c r="BZ160" s="26"/>
      <c r="CA160" s="26"/>
      <c r="CB160" s="26"/>
      <c r="CC160" s="26"/>
      <c r="CD160" s="26"/>
      <c r="CE160" s="26"/>
      <c r="CF160" s="26"/>
      <c r="CG160" s="26"/>
      <c r="CH160" s="26"/>
      <c r="CI160" s="26"/>
      <c r="CJ160" s="26"/>
      <c r="CK160" s="26"/>
      <c r="CL160" s="26"/>
      <c r="CM160" s="26"/>
      <c r="CN160" s="26"/>
      <c r="CO160" s="26"/>
      <c r="CP160" s="26"/>
      <c r="CQ160" s="26"/>
      <c r="CR160" s="26"/>
      <c r="CS160" s="26"/>
      <c r="CT160" s="26"/>
      <c r="CU160" s="26"/>
      <c r="CV160" s="26"/>
      <c r="CW160" s="26"/>
      <c r="CX160" s="26"/>
      <c r="CY160" s="26"/>
      <c r="CZ160" s="26"/>
      <c r="DA160" s="26"/>
      <c r="DB160" s="26"/>
      <c r="DC160" s="26"/>
      <c r="DD160" s="26"/>
      <c r="DE160" s="26"/>
      <c r="DF160" s="26"/>
    </row>
    <row r="161" spans="1:110" s="27" customFormat="1" x14ac:dyDescent="0.15">
      <c r="A161" s="26"/>
      <c r="B161" s="26"/>
      <c r="C161" s="26"/>
      <c r="D161" s="26"/>
      <c r="E161" s="26"/>
      <c r="F161" s="26"/>
      <c r="G161" s="26"/>
      <c r="H161" s="26"/>
      <c r="I161" s="26"/>
      <c r="J161" s="26"/>
      <c r="K161" s="103" t="s">
        <v>1216</v>
      </c>
      <c r="L161" s="103" t="s">
        <v>86</v>
      </c>
      <c r="M161" s="104" t="s">
        <v>85</v>
      </c>
      <c r="N161" s="105"/>
      <c r="O161" s="32" t="s">
        <v>1449</v>
      </c>
      <c r="P161" s="32"/>
      <c r="Q161" s="32"/>
      <c r="R161" s="33"/>
      <c r="S161" s="34"/>
      <c r="T161" s="33"/>
      <c r="U161" s="33"/>
      <c r="V161" s="33"/>
      <c r="W161" s="33"/>
      <c r="X161" s="33"/>
      <c r="Y161" s="33"/>
      <c r="Z161" s="33"/>
      <c r="AA161" s="33"/>
      <c r="AB161" s="33"/>
      <c r="AC161" s="33"/>
      <c r="AD161" s="40"/>
      <c r="AE161" s="33"/>
      <c r="AF161" s="33"/>
      <c r="AG161" s="32" t="s">
        <v>992</v>
      </c>
      <c r="AH161" s="41">
        <v>43</v>
      </c>
      <c r="AI161" s="32"/>
      <c r="AJ161" s="29"/>
      <c r="AK161" s="29"/>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c r="BM161" s="26"/>
      <c r="BN161" s="26"/>
      <c r="BO161" s="26"/>
      <c r="BP161" s="26"/>
      <c r="BQ161" s="26"/>
      <c r="BR161" s="26"/>
      <c r="BS161" s="26"/>
      <c r="BT161" s="26"/>
      <c r="BU161" s="26"/>
      <c r="BV161" s="26"/>
      <c r="BW161" s="26"/>
      <c r="BX161" s="26"/>
      <c r="BY161" s="26"/>
      <c r="BZ161" s="26"/>
      <c r="CA161" s="26"/>
      <c r="CB161" s="26"/>
      <c r="CC161" s="26"/>
      <c r="CD161" s="26"/>
      <c r="CE161" s="26"/>
      <c r="CF161" s="26"/>
      <c r="CG161" s="26"/>
      <c r="CH161" s="26"/>
      <c r="CI161" s="26"/>
      <c r="CJ161" s="26"/>
      <c r="CK161" s="26"/>
      <c r="CL161" s="26"/>
      <c r="CM161" s="26"/>
      <c r="CN161" s="26"/>
      <c r="CO161" s="26"/>
      <c r="CP161" s="26"/>
      <c r="CQ161" s="26"/>
      <c r="CR161" s="26"/>
      <c r="CS161" s="26"/>
      <c r="CT161" s="26"/>
      <c r="CU161" s="26"/>
      <c r="CV161" s="26"/>
      <c r="CW161" s="26"/>
      <c r="CX161" s="26"/>
      <c r="CY161" s="26"/>
      <c r="CZ161" s="26"/>
      <c r="DA161" s="26"/>
      <c r="DB161" s="26"/>
      <c r="DC161" s="26"/>
      <c r="DD161" s="26"/>
      <c r="DE161" s="26"/>
      <c r="DF161" s="26"/>
    </row>
    <row r="162" spans="1:110" s="27" customFormat="1" x14ac:dyDescent="0.15">
      <c r="A162" s="26"/>
      <c r="B162" s="26"/>
      <c r="C162" s="26"/>
      <c r="D162" s="26"/>
      <c r="E162" s="26"/>
      <c r="F162" s="26"/>
      <c r="G162" s="26"/>
      <c r="H162" s="26"/>
      <c r="I162" s="26"/>
      <c r="J162" s="26"/>
      <c r="K162" s="103" t="s">
        <v>1217</v>
      </c>
      <c r="L162" s="103" t="s">
        <v>88</v>
      </c>
      <c r="M162" s="104" t="s">
        <v>87</v>
      </c>
      <c r="N162" s="105"/>
      <c r="O162" s="32" t="s">
        <v>1449</v>
      </c>
      <c r="P162" s="32"/>
      <c r="Q162" s="32"/>
      <c r="R162" s="33"/>
      <c r="S162" s="34"/>
      <c r="T162" s="33"/>
      <c r="U162" s="33"/>
      <c r="V162" s="33"/>
      <c r="W162" s="33"/>
      <c r="X162" s="33"/>
      <c r="Y162" s="33"/>
      <c r="Z162" s="33"/>
      <c r="AA162" s="33"/>
      <c r="AB162" s="33"/>
      <c r="AC162" s="33"/>
      <c r="AD162" s="40"/>
      <c r="AE162" s="33"/>
      <c r="AF162" s="33"/>
      <c r="AG162" s="32" t="s">
        <v>993</v>
      </c>
      <c r="AH162" s="41">
        <v>44</v>
      </c>
      <c r="AI162" s="32"/>
      <c r="AJ162" s="29"/>
      <c r="AK162" s="29"/>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c r="BM162" s="26"/>
      <c r="BN162" s="26"/>
      <c r="BO162" s="26"/>
      <c r="BP162" s="26"/>
      <c r="BQ162" s="26"/>
      <c r="BR162" s="26"/>
      <c r="BS162" s="26"/>
      <c r="BT162" s="26"/>
      <c r="BU162" s="26"/>
      <c r="BV162" s="26"/>
      <c r="BW162" s="26"/>
      <c r="BX162" s="26"/>
      <c r="BY162" s="26"/>
      <c r="BZ162" s="26"/>
      <c r="CA162" s="26"/>
      <c r="CB162" s="26"/>
      <c r="CC162" s="26"/>
      <c r="CD162" s="26"/>
      <c r="CE162" s="26"/>
      <c r="CF162" s="26"/>
      <c r="CG162" s="26"/>
      <c r="CH162" s="26"/>
      <c r="CI162" s="26"/>
      <c r="CJ162" s="26"/>
      <c r="CK162" s="26"/>
      <c r="CL162" s="26"/>
      <c r="CM162" s="26"/>
      <c r="CN162" s="26"/>
      <c r="CO162" s="26"/>
      <c r="CP162" s="26"/>
      <c r="CQ162" s="26"/>
      <c r="CR162" s="26"/>
      <c r="CS162" s="26"/>
      <c r="CT162" s="26"/>
      <c r="CU162" s="26"/>
      <c r="CV162" s="26"/>
      <c r="CW162" s="26"/>
      <c r="CX162" s="26"/>
      <c r="CY162" s="26"/>
      <c r="CZ162" s="26"/>
      <c r="DA162" s="26"/>
      <c r="DB162" s="26"/>
      <c r="DC162" s="26"/>
      <c r="DD162" s="26"/>
      <c r="DE162" s="26"/>
      <c r="DF162" s="26"/>
    </row>
    <row r="163" spans="1:110" s="27" customFormat="1" x14ac:dyDescent="0.15">
      <c r="A163" s="26"/>
      <c r="B163" s="26"/>
      <c r="C163" s="26"/>
      <c r="D163" s="26"/>
      <c r="E163" s="26"/>
      <c r="F163" s="26"/>
      <c r="G163" s="26"/>
      <c r="H163" s="26"/>
      <c r="I163" s="26"/>
      <c r="J163" s="26"/>
      <c r="K163" s="103" t="s">
        <v>70</v>
      </c>
      <c r="L163" s="103" t="s">
        <v>71</v>
      </c>
      <c r="M163" s="104" t="s">
        <v>69</v>
      </c>
      <c r="N163" s="105"/>
      <c r="O163" s="32" t="s">
        <v>1449</v>
      </c>
      <c r="P163" s="32"/>
      <c r="Q163" s="32"/>
      <c r="R163" s="33"/>
      <c r="S163" s="34"/>
      <c r="T163" s="33"/>
      <c r="U163" s="33"/>
      <c r="V163" s="33"/>
      <c r="W163" s="33"/>
      <c r="X163" s="33"/>
      <c r="Y163" s="33"/>
      <c r="Z163" s="33"/>
      <c r="AA163" s="33"/>
      <c r="AB163" s="33"/>
      <c r="AC163" s="33"/>
      <c r="AD163" s="40"/>
      <c r="AE163" s="33"/>
      <c r="AF163" s="33"/>
      <c r="AG163" s="32" t="s">
        <v>994</v>
      </c>
      <c r="AH163" s="41">
        <v>45</v>
      </c>
      <c r="AI163" s="32"/>
      <c r="AJ163" s="29"/>
      <c r="AK163" s="29"/>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c r="BM163" s="26"/>
      <c r="BN163" s="26"/>
      <c r="BO163" s="26"/>
      <c r="BP163" s="26"/>
      <c r="BQ163" s="26"/>
      <c r="BR163" s="26"/>
      <c r="BS163" s="26"/>
      <c r="BT163" s="26"/>
      <c r="BU163" s="26"/>
      <c r="BV163" s="26"/>
      <c r="BW163" s="26"/>
      <c r="BX163" s="26"/>
      <c r="BY163" s="26"/>
      <c r="BZ163" s="26"/>
      <c r="CA163" s="26"/>
      <c r="CB163" s="26"/>
      <c r="CC163" s="26"/>
      <c r="CD163" s="26"/>
      <c r="CE163" s="26"/>
      <c r="CF163" s="26"/>
      <c r="CG163" s="26"/>
      <c r="CH163" s="26"/>
      <c r="CI163" s="26"/>
      <c r="CJ163" s="26"/>
      <c r="CK163" s="26"/>
      <c r="CL163" s="26"/>
      <c r="CM163" s="26"/>
      <c r="CN163" s="26"/>
      <c r="CO163" s="26"/>
      <c r="CP163" s="26"/>
      <c r="CQ163" s="26"/>
      <c r="CR163" s="26"/>
      <c r="CS163" s="26"/>
      <c r="CT163" s="26"/>
      <c r="CU163" s="26"/>
      <c r="CV163" s="26"/>
      <c r="CW163" s="26"/>
      <c r="CX163" s="26"/>
      <c r="CY163" s="26"/>
      <c r="CZ163" s="26"/>
      <c r="DA163" s="26"/>
      <c r="DB163" s="26"/>
      <c r="DC163" s="26"/>
      <c r="DD163" s="26"/>
      <c r="DE163" s="26"/>
      <c r="DF163" s="26"/>
    </row>
    <row r="164" spans="1:110" s="27" customFormat="1" x14ac:dyDescent="0.15">
      <c r="A164" s="26"/>
      <c r="B164" s="26"/>
      <c r="C164" s="26"/>
      <c r="D164" s="26"/>
      <c r="E164" s="26"/>
      <c r="F164" s="26"/>
      <c r="G164" s="26"/>
      <c r="H164" s="26"/>
      <c r="I164" s="26"/>
      <c r="J164" s="26"/>
      <c r="K164" s="103" t="s">
        <v>1218</v>
      </c>
      <c r="L164" s="103" t="s">
        <v>57</v>
      </c>
      <c r="M164" s="104" t="s">
        <v>56</v>
      </c>
      <c r="N164" s="105"/>
      <c r="O164" s="32" t="s">
        <v>1449</v>
      </c>
      <c r="P164" s="32"/>
      <c r="Q164" s="32"/>
      <c r="R164" s="33"/>
      <c r="S164" s="34"/>
      <c r="T164" s="33"/>
      <c r="U164" s="33"/>
      <c r="V164" s="33"/>
      <c r="W164" s="33"/>
      <c r="X164" s="33"/>
      <c r="Y164" s="33"/>
      <c r="Z164" s="33"/>
      <c r="AA164" s="33"/>
      <c r="AB164" s="33"/>
      <c r="AC164" s="33"/>
      <c r="AD164" s="40"/>
      <c r="AE164" s="33"/>
      <c r="AF164" s="33"/>
      <c r="AG164" s="32" t="s">
        <v>951</v>
      </c>
      <c r="AH164" s="41">
        <v>46</v>
      </c>
      <c r="AI164" s="32"/>
      <c r="AJ164" s="29"/>
      <c r="AK164" s="29"/>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c r="BO164" s="26"/>
      <c r="BP164" s="26"/>
      <c r="BQ164" s="26"/>
      <c r="BR164" s="26"/>
      <c r="BS164" s="26"/>
      <c r="BT164" s="26"/>
      <c r="BU164" s="26"/>
      <c r="BV164" s="26"/>
      <c r="BW164" s="26"/>
      <c r="BX164" s="26"/>
      <c r="BY164" s="26"/>
      <c r="BZ164" s="26"/>
      <c r="CA164" s="26"/>
      <c r="CB164" s="26"/>
      <c r="CC164" s="26"/>
      <c r="CD164" s="26"/>
      <c r="CE164" s="26"/>
      <c r="CF164" s="26"/>
      <c r="CG164" s="26"/>
      <c r="CH164" s="26"/>
      <c r="CI164" s="26"/>
      <c r="CJ164" s="26"/>
      <c r="CK164" s="26"/>
      <c r="CL164" s="26"/>
      <c r="CM164" s="26"/>
      <c r="CN164" s="26"/>
      <c r="CO164" s="26"/>
      <c r="CP164" s="26"/>
      <c r="CQ164" s="26"/>
      <c r="CR164" s="26"/>
      <c r="CS164" s="26"/>
      <c r="CT164" s="26"/>
      <c r="CU164" s="26"/>
      <c r="CV164" s="26"/>
      <c r="CW164" s="26"/>
      <c r="CX164" s="26"/>
      <c r="CY164" s="26"/>
      <c r="CZ164" s="26"/>
      <c r="DA164" s="26"/>
      <c r="DB164" s="26"/>
      <c r="DC164" s="26"/>
      <c r="DD164" s="26"/>
      <c r="DE164" s="26"/>
      <c r="DF164" s="26"/>
    </row>
    <row r="165" spans="1:110" s="27" customFormat="1" x14ac:dyDescent="0.15">
      <c r="A165" s="26"/>
      <c r="B165" s="26"/>
      <c r="C165" s="26"/>
      <c r="D165" s="26"/>
      <c r="E165" s="26"/>
      <c r="F165" s="26"/>
      <c r="G165" s="26"/>
      <c r="H165" s="26"/>
      <c r="I165" s="26"/>
      <c r="J165" s="26"/>
      <c r="K165" s="103" t="s">
        <v>1219</v>
      </c>
      <c r="L165" s="103" t="s">
        <v>79</v>
      </c>
      <c r="M165" s="104" t="s">
        <v>78</v>
      </c>
      <c r="N165" s="105"/>
      <c r="O165" s="32" t="s">
        <v>1449</v>
      </c>
      <c r="P165" s="32"/>
      <c r="Q165" s="32"/>
      <c r="R165" s="33"/>
      <c r="S165" s="34"/>
      <c r="T165" s="33"/>
      <c r="U165" s="33"/>
      <c r="V165" s="33"/>
      <c r="W165" s="33"/>
      <c r="X165" s="33"/>
      <c r="Y165" s="33"/>
      <c r="Z165" s="33"/>
      <c r="AA165" s="33"/>
      <c r="AB165" s="33"/>
      <c r="AC165" s="33"/>
      <c r="AD165" s="40"/>
      <c r="AE165" s="33"/>
      <c r="AF165" s="33"/>
      <c r="AG165" s="32" t="s">
        <v>995</v>
      </c>
      <c r="AH165" s="41">
        <v>47</v>
      </c>
      <c r="AI165" s="32"/>
      <c r="AJ165" s="29"/>
      <c r="AK165" s="29"/>
      <c r="AL165" s="26"/>
      <c r="AM165" s="26"/>
      <c r="AN165" s="26"/>
      <c r="AO165" s="26"/>
      <c r="AP165" s="26"/>
      <c r="AQ165" s="26"/>
      <c r="AR165" s="26"/>
      <c r="AS165" s="26"/>
      <c r="AT165" s="26"/>
      <c r="AU165" s="26"/>
      <c r="AV165" s="26"/>
      <c r="AW165" s="26"/>
      <c r="AX165" s="26"/>
      <c r="AY165" s="26"/>
      <c r="AZ165" s="26"/>
      <c r="BA165" s="26"/>
      <c r="BB165" s="26"/>
      <c r="BC165" s="26"/>
      <c r="BD165" s="26"/>
      <c r="BE165" s="26"/>
      <c r="BF165" s="26"/>
      <c r="BG165" s="26"/>
      <c r="BH165" s="26"/>
      <c r="BI165" s="26"/>
      <c r="BJ165" s="26"/>
      <c r="BK165" s="26"/>
      <c r="BL165" s="26"/>
      <c r="BM165" s="26"/>
      <c r="BN165" s="26"/>
      <c r="BO165" s="26"/>
      <c r="BP165" s="26"/>
      <c r="BQ165" s="26"/>
      <c r="BR165" s="26"/>
      <c r="BS165" s="26"/>
      <c r="BT165" s="26"/>
      <c r="BU165" s="26"/>
      <c r="BV165" s="26"/>
      <c r="BW165" s="26"/>
      <c r="BX165" s="26"/>
      <c r="BY165" s="26"/>
      <c r="BZ165" s="26"/>
      <c r="CA165" s="26"/>
      <c r="CB165" s="26"/>
      <c r="CC165" s="26"/>
      <c r="CD165" s="26"/>
      <c r="CE165" s="26"/>
      <c r="CF165" s="26"/>
      <c r="CG165" s="26"/>
      <c r="CH165" s="26"/>
      <c r="CI165" s="26"/>
      <c r="CJ165" s="26"/>
      <c r="CK165" s="26"/>
      <c r="CL165" s="26"/>
      <c r="CM165" s="26"/>
      <c r="CN165" s="26"/>
      <c r="CO165" s="26"/>
      <c r="CP165" s="26"/>
      <c r="CQ165" s="26"/>
      <c r="CR165" s="26"/>
      <c r="CS165" s="26"/>
      <c r="CT165" s="26"/>
      <c r="CU165" s="26"/>
      <c r="CV165" s="26"/>
      <c r="CW165" s="26"/>
      <c r="CX165" s="26"/>
      <c r="CY165" s="26"/>
      <c r="CZ165" s="26"/>
      <c r="DA165" s="26"/>
      <c r="DB165" s="26"/>
      <c r="DC165" s="26"/>
      <c r="DD165" s="26"/>
      <c r="DE165" s="26"/>
      <c r="DF165" s="26"/>
    </row>
    <row r="166" spans="1:110" s="27" customFormat="1" x14ac:dyDescent="0.15">
      <c r="A166" s="26"/>
      <c r="B166" s="26"/>
      <c r="C166" s="26"/>
      <c r="D166" s="26"/>
      <c r="E166" s="26"/>
      <c r="F166" s="26"/>
      <c r="G166" s="26"/>
      <c r="H166" s="26"/>
      <c r="I166" s="26"/>
      <c r="J166" s="26"/>
      <c r="K166" s="103" t="s">
        <v>37</v>
      </c>
      <c r="L166" s="103" t="s">
        <v>38</v>
      </c>
      <c r="M166" s="104" t="s">
        <v>36</v>
      </c>
      <c r="N166" s="105"/>
      <c r="O166" s="32" t="s">
        <v>1449</v>
      </c>
      <c r="P166" s="32"/>
      <c r="Q166" s="32"/>
      <c r="R166" s="33"/>
      <c r="S166" s="34"/>
      <c r="T166" s="33"/>
      <c r="U166" s="33"/>
      <c r="V166" s="33"/>
      <c r="W166" s="33"/>
      <c r="X166" s="33"/>
      <c r="Y166" s="33"/>
      <c r="Z166" s="33"/>
      <c r="AA166" s="33"/>
      <c r="AB166" s="33"/>
      <c r="AC166" s="33"/>
      <c r="AD166" s="40"/>
      <c r="AE166" s="33"/>
      <c r="AF166" s="33"/>
      <c r="AG166" s="32" t="s">
        <v>996</v>
      </c>
      <c r="AH166" s="41">
        <v>49</v>
      </c>
      <c r="AI166" s="32"/>
      <c r="AJ166" s="29"/>
      <c r="AK166" s="29"/>
      <c r="AL166" s="26"/>
      <c r="AM166" s="26"/>
      <c r="AN166" s="26"/>
      <c r="AO166" s="26"/>
      <c r="AP166" s="26"/>
      <c r="AQ166" s="26"/>
      <c r="AR166" s="26"/>
      <c r="AS166" s="26"/>
      <c r="AT166" s="26"/>
      <c r="AU166" s="26"/>
      <c r="AV166" s="26"/>
      <c r="AW166" s="26"/>
      <c r="AX166" s="26"/>
      <c r="AY166" s="26"/>
      <c r="AZ166" s="26"/>
      <c r="BA166" s="26"/>
      <c r="BB166" s="26"/>
      <c r="BC166" s="26"/>
      <c r="BD166" s="26"/>
      <c r="BE166" s="26"/>
      <c r="BF166" s="26"/>
      <c r="BG166" s="26"/>
      <c r="BH166" s="26"/>
      <c r="BI166" s="26"/>
      <c r="BJ166" s="26"/>
      <c r="BK166" s="26"/>
      <c r="BL166" s="26"/>
      <c r="BM166" s="26"/>
      <c r="BN166" s="26"/>
      <c r="BO166" s="26"/>
      <c r="BP166" s="26"/>
      <c r="BQ166" s="26"/>
      <c r="BR166" s="26"/>
      <c r="BS166" s="26"/>
      <c r="BT166" s="26"/>
      <c r="BU166" s="26"/>
      <c r="BV166" s="26"/>
      <c r="BW166" s="26"/>
      <c r="BX166" s="26"/>
      <c r="BY166" s="26"/>
      <c r="BZ166" s="26"/>
      <c r="CA166" s="26"/>
      <c r="CB166" s="26"/>
      <c r="CC166" s="26"/>
      <c r="CD166" s="26"/>
      <c r="CE166" s="26"/>
      <c r="CF166" s="26"/>
      <c r="CG166" s="26"/>
      <c r="CH166" s="26"/>
      <c r="CI166" s="26"/>
      <c r="CJ166" s="26"/>
      <c r="CK166" s="26"/>
      <c r="CL166" s="26"/>
      <c r="CM166" s="26"/>
      <c r="CN166" s="26"/>
      <c r="CO166" s="26"/>
      <c r="CP166" s="26"/>
      <c r="CQ166" s="26"/>
      <c r="CR166" s="26"/>
      <c r="CS166" s="26"/>
      <c r="CT166" s="26"/>
      <c r="CU166" s="26"/>
      <c r="CV166" s="26"/>
      <c r="CW166" s="26"/>
      <c r="CX166" s="26"/>
      <c r="CY166" s="26"/>
      <c r="CZ166" s="26"/>
      <c r="DA166" s="26"/>
      <c r="DB166" s="26"/>
      <c r="DC166" s="26"/>
      <c r="DD166" s="26"/>
      <c r="DE166" s="26"/>
      <c r="DF166" s="26"/>
    </row>
    <row r="167" spans="1:110" x14ac:dyDescent="0.15">
      <c r="K167" s="103" t="s">
        <v>1220</v>
      </c>
      <c r="L167" s="103" t="s">
        <v>1221</v>
      </c>
      <c r="M167" s="104" t="s">
        <v>998</v>
      </c>
      <c r="N167" s="105"/>
      <c r="O167" s="32" t="s">
        <v>1449</v>
      </c>
      <c r="R167" s="33"/>
      <c r="S167" s="34"/>
      <c r="T167" s="33"/>
      <c r="U167" s="33"/>
      <c r="V167" s="33"/>
      <c r="W167" s="33"/>
      <c r="X167" s="33"/>
      <c r="Y167" s="33"/>
      <c r="Z167" s="33"/>
      <c r="AA167" s="33"/>
      <c r="AB167" s="33"/>
      <c r="AC167" s="33"/>
      <c r="AD167" s="40"/>
      <c r="AE167" s="33"/>
      <c r="AF167" s="33"/>
      <c r="AG167" s="33"/>
      <c r="AH167" s="33"/>
      <c r="AI167" s="32"/>
    </row>
    <row r="168" spans="1:110" x14ac:dyDescent="0.15">
      <c r="K168" s="103" t="s">
        <v>1293</v>
      </c>
      <c r="L168" s="103" t="s">
        <v>1222</v>
      </c>
      <c r="M168" s="104" t="s">
        <v>999</v>
      </c>
      <c r="N168" s="105"/>
      <c r="O168" s="32" t="s">
        <v>1449</v>
      </c>
      <c r="R168" s="33"/>
      <c r="S168" s="34"/>
      <c r="T168" s="33"/>
      <c r="U168" s="33"/>
      <c r="V168" s="33"/>
      <c r="W168" s="33"/>
      <c r="X168" s="33"/>
      <c r="Y168" s="33"/>
      <c r="Z168" s="33"/>
      <c r="AA168" s="33"/>
      <c r="AB168" s="33"/>
      <c r="AC168" s="33"/>
      <c r="AD168" s="40"/>
      <c r="AE168" s="33"/>
      <c r="AF168" s="33"/>
      <c r="AG168" s="33"/>
      <c r="AH168" s="33"/>
      <c r="AI168" s="32"/>
    </row>
    <row r="169" spans="1:110" x14ac:dyDescent="0.15">
      <c r="K169" s="103" t="s">
        <v>1223</v>
      </c>
      <c r="L169" s="103" t="s">
        <v>1224</v>
      </c>
      <c r="M169" s="104" t="s">
        <v>1225</v>
      </c>
      <c r="N169" s="105"/>
      <c r="O169" s="32" t="s">
        <v>1449</v>
      </c>
      <c r="R169" s="33"/>
      <c r="S169" s="34"/>
      <c r="T169" s="33"/>
      <c r="U169" s="33"/>
      <c r="V169" s="33"/>
      <c r="W169" s="33"/>
      <c r="X169" s="33"/>
      <c r="Y169" s="33"/>
      <c r="Z169" s="33"/>
      <c r="AA169" s="33"/>
      <c r="AB169" s="33"/>
      <c r="AC169" s="33"/>
      <c r="AD169" s="40"/>
      <c r="AE169" s="33"/>
      <c r="AF169" s="33"/>
      <c r="AG169" s="33"/>
      <c r="AH169" s="33"/>
      <c r="AI169" s="32"/>
    </row>
    <row r="170" spans="1:110" x14ac:dyDescent="0.15">
      <c r="K170" s="103" t="s">
        <v>228</v>
      </c>
      <c r="L170" s="103" t="s">
        <v>229</v>
      </c>
      <c r="M170" s="104" t="s">
        <v>227</v>
      </c>
      <c r="N170" s="105"/>
      <c r="O170" s="32" t="s">
        <v>1450</v>
      </c>
      <c r="R170" s="33"/>
      <c r="S170" s="34"/>
      <c r="T170" s="33"/>
      <c r="U170" s="33"/>
      <c r="V170" s="33"/>
      <c r="W170" s="33"/>
      <c r="X170" s="33"/>
      <c r="Y170" s="33"/>
      <c r="Z170" s="33"/>
      <c r="AA170" s="33"/>
      <c r="AB170" s="33"/>
      <c r="AC170" s="33"/>
      <c r="AD170" s="40"/>
      <c r="AE170" s="33"/>
      <c r="AF170" s="33"/>
      <c r="AG170" s="33"/>
      <c r="AH170" s="33"/>
      <c r="AI170" s="32"/>
    </row>
    <row r="171" spans="1:110" x14ac:dyDescent="0.15">
      <c r="K171" s="103" t="s">
        <v>97</v>
      </c>
      <c r="L171" s="103" t="s">
        <v>98</v>
      </c>
      <c r="M171" s="104" t="s">
        <v>96</v>
      </c>
      <c r="N171" s="105"/>
      <c r="O171" s="32" t="s">
        <v>1450</v>
      </c>
      <c r="R171" s="33"/>
      <c r="S171" s="34"/>
      <c r="T171" s="33"/>
      <c r="U171" s="33"/>
      <c r="V171" s="33"/>
      <c r="W171" s="33"/>
      <c r="X171" s="33"/>
      <c r="Y171" s="33"/>
      <c r="Z171" s="33"/>
      <c r="AA171" s="33"/>
      <c r="AB171" s="33"/>
      <c r="AC171" s="33"/>
      <c r="AD171" s="40"/>
      <c r="AE171" s="33"/>
      <c r="AF171" s="33"/>
      <c r="AG171" s="33"/>
      <c r="AH171" s="33"/>
      <c r="AI171" s="32"/>
    </row>
    <row r="172" spans="1:110" x14ac:dyDescent="0.15">
      <c r="K172" s="103" t="s">
        <v>100</v>
      </c>
      <c r="L172" s="103" t="s">
        <v>101</v>
      </c>
      <c r="M172" s="104" t="s">
        <v>99</v>
      </c>
      <c r="N172" s="105"/>
      <c r="O172" s="32" t="s">
        <v>1450</v>
      </c>
      <c r="R172" s="33"/>
      <c r="S172" s="34"/>
      <c r="T172" s="33"/>
      <c r="U172" s="33"/>
      <c r="V172" s="33"/>
      <c r="W172" s="33"/>
      <c r="X172" s="33"/>
      <c r="Y172" s="33"/>
      <c r="Z172" s="33"/>
      <c r="AA172" s="33"/>
      <c r="AB172" s="33"/>
      <c r="AC172" s="33"/>
      <c r="AD172" s="40"/>
      <c r="AE172" s="33"/>
      <c r="AF172" s="33"/>
      <c r="AG172" s="33"/>
      <c r="AH172" s="33"/>
      <c r="AI172" s="32"/>
    </row>
    <row r="173" spans="1:110" x14ac:dyDescent="0.15">
      <c r="K173" s="103" t="s">
        <v>466</v>
      </c>
      <c r="L173" s="103" t="s">
        <v>467</v>
      </c>
      <c r="M173" s="104" t="s">
        <v>465</v>
      </c>
      <c r="N173" s="105"/>
      <c r="O173" s="32" t="s">
        <v>1450</v>
      </c>
      <c r="R173" s="33"/>
      <c r="S173" s="34"/>
      <c r="T173" s="33"/>
      <c r="U173" s="33"/>
      <c r="V173" s="33"/>
      <c r="W173" s="33"/>
      <c r="X173" s="33"/>
      <c r="Y173" s="33"/>
      <c r="Z173" s="33"/>
      <c r="AA173" s="33"/>
      <c r="AB173" s="33"/>
      <c r="AC173" s="33"/>
      <c r="AD173" s="40"/>
      <c r="AE173" s="33"/>
      <c r="AF173" s="33"/>
      <c r="AG173" s="33"/>
      <c r="AH173" s="33"/>
      <c r="AI173" s="32"/>
    </row>
    <row r="174" spans="1:110" x14ac:dyDescent="0.15">
      <c r="K174" s="103" t="s">
        <v>469</v>
      </c>
      <c r="L174" s="103" t="s">
        <v>470</v>
      </c>
      <c r="M174" s="104" t="s">
        <v>468</v>
      </c>
      <c r="N174" s="105"/>
      <c r="O174" s="32" t="s">
        <v>1450</v>
      </c>
      <c r="R174" s="33"/>
      <c r="S174" s="34"/>
      <c r="T174" s="33"/>
      <c r="U174" s="33"/>
      <c r="V174" s="33"/>
      <c r="W174" s="33"/>
      <c r="X174" s="33"/>
      <c r="Y174" s="33"/>
      <c r="Z174" s="33"/>
      <c r="AA174" s="33"/>
      <c r="AB174" s="33"/>
      <c r="AC174" s="33"/>
      <c r="AD174" s="40"/>
      <c r="AE174" s="33"/>
      <c r="AF174" s="33"/>
      <c r="AG174" s="33"/>
      <c r="AH174" s="33"/>
      <c r="AI174" s="32"/>
    </row>
    <row r="175" spans="1:110" x14ac:dyDescent="0.15">
      <c r="K175" s="103" t="s">
        <v>103</v>
      </c>
      <c r="L175" s="103" t="s">
        <v>104</v>
      </c>
      <c r="M175" s="104" t="s">
        <v>102</v>
      </c>
      <c r="N175" s="105"/>
      <c r="O175" s="32" t="s">
        <v>1450</v>
      </c>
      <c r="R175" s="33"/>
      <c r="S175" s="34"/>
      <c r="T175" s="33"/>
      <c r="U175" s="33"/>
      <c r="V175" s="33"/>
      <c r="W175" s="33"/>
      <c r="X175" s="33"/>
      <c r="Y175" s="33"/>
      <c r="Z175" s="33"/>
      <c r="AA175" s="33"/>
      <c r="AB175" s="33"/>
      <c r="AC175" s="33"/>
      <c r="AD175" s="40"/>
      <c r="AE175" s="33"/>
      <c r="AF175" s="33"/>
      <c r="AG175" s="33"/>
      <c r="AH175" s="33"/>
      <c r="AI175" s="32"/>
    </row>
    <row r="176" spans="1:110" x14ac:dyDescent="0.15">
      <c r="K176" s="103" t="s">
        <v>106</v>
      </c>
      <c r="L176" s="103" t="s">
        <v>107</v>
      </c>
      <c r="M176" s="104" t="s">
        <v>105</v>
      </c>
      <c r="N176" s="105"/>
      <c r="O176" s="32" t="s">
        <v>1450</v>
      </c>
      <c r="R176" s="33"/>
      <c r="S176" s="34"/>
      <c r="T176" s="33"/>
      <c r="U176" s="33"/>
      <c r="V176" s="33"/>
      <c r="W176" s="33"/>
      <c r="X176" s="33"/>
      <c r="Y176" s="33"/>
      <c r="Z176" s="33"/>
      <c r="AA176" s="33"/>
      <c r="AB176" s="33"/>
      <c r="AC176" s="33"/>
      <c r="AD176" s="40"/>
      <c r="AE176" s="33"/>
      <c r="AF176" s="33"/>
      <c r="AG176" s="33"/>
      <c r="AH176" s="33"/>
      <c r="AI176" s="32"/>
    </row>
    <row r="177" spans="11:35" x14ac:dyDescent="0.15">
      <c r="K177" s="103" t="s">
        <v>109</v>
      </c>
      <c r="L177" s="103" t="s">
        <v>110</v>
      </c>
      <c r="M177" s="104" t="s">
        <v>108</v>
      </c>
      <c r="N177" s="105"/>
      <c r="O177" s="32" t="s">
        <v>1450</v>
      </c>
      <c r="R177" s="33"/>
      <c r="S177" s="34"/>
      <c r="T177" s="33"/>
      <c r="U177" s="33"/>
      <c r="V177" s="33"/>
      <c r="W177" s="33"/>
      <c r="X177" s="33"/>
      <c r="Y177" s="33"/>
      <c r="Z177" s="33"/>
      <c r="AA177" s="33"/>
      <c r="AB177" s="33"/>
      <c r="AC177" s="33"/>
      <c r="AD177" s="40"/>
      <c r="AE177" s="33"/>
      <c r="AF177" s="33"/>
      <c r="AG177" s="33"/>
      <c r="AH177" s="33"/>
      <c r="AI177" s="32"/>
    </row>
    <row r="178" spans="11:35" x14ac:dyDescent="0.15">
      <c r="K178" s="103" t="s">
        <v>125</v>
      </c>
      <c r="L178" s="103" t="s">
        <v>126</v>
      </c>
      <c r="M178" s="104" t="s">
        <v>1226</v>
      </c>
      <c r="N178" s="105"/>
      <c r="O178" s="32" t="s">
        <v>1450</v>
      </c>
      <c r="R178" s="33"/>
      <c r="S178" s="34"/>
      <c r="T178" s="33"/>
      <c r="U178" s="33"/>
      <c r="V178" s="33"/>
      <c r="W178" s="33"/>
      <c r="X178" s="33"/>
      <c r="Y178" s="33"/>
      <c r="Z178" s="33"/>
      <c r="AA178" s="33"/>
      <c r="AB178" s="33"/>
      <c r="AC178" s="33"/>
      <c r="AD178" s="40"/>
      <c r="AE178" s="33"/>
      <c r="AF178" s="33"/>
      <c r="AG178" s="33"/>
      <c r="AH178" s="33"/>
      <c r="AI178" s="32"/>
    </row>
    <row r="179" spans="11:35" x14ac:dyDescent="0.15">
      <c r="K179" s="103" t="s">
        <v>112</v>
      </c>
      <c r="L179" s="103" t="s">
        <v>113</v>
      </c>
      <c r="M179" s="104" t="s">
        <v>111</v>
      </c>
      <c r="N179" s="105"/>
      <c r="O179" s="32" t="s">
        <v>1450</v>
      </c>
      <c r="R179" s="33"/>
      <c r="S179" s="34"/>
      <c r="T179" s="33"/>
      <c r="U179" s="33"/>
      <c r="V179" s="33"/>
      <c r="W179" s="33"/>
      <c r="X179" s="33"/>
      <c r="Y179" s="33"/>
      <c r="Z179" s="33"/>
      <c r="AA179" s="33"/>
      <c r="AB179" s="33"/>
      <c r="AC179" s="33"/>
      <c r="AD179" s="40"/>
      <c r="AE179" s="33"/>
      <c r="AF179" s="33"/>
      <c r="AG179" s="33"/>
      <c r="AH179" s="33"/>
      <c r="AI179" s="32"/>
    </row>
    <row r="180" spans="11:35" x14ac:dyDescent="0.15">
      <c r="K180" s="103" t="s">
        <v>115</v>
      </c>
      <c r="L180" s="103" t="s">
        <v>116</v>
      </c>
      <c r="M180" s="104" t="s">
        <v>114</v>
      </c>
      <c r="N180" s="105"/>
      <c r="O180" s="32" t="s">
        <v>1450</v>
      </c>
      <c r="R180" s="33"/>
      <c r="S180" s="34"/>
      <c r="T180" s="33"/>
      <c r="U180" s="33"/>
      <c r="V180" s="33"/>
      <c r="W180" s="33"/>
      <c r="X180" s="33"/>
      <c r="Y180" s="33"/>
      <c r="Z180" s="33"/>
      <c r="AA180" s="33"/>
      <c r="AB180" s="33"/>
      <c r="AC180" s="33"/>
      <c r="AD180" s="40"/>
      <c r="AE180" s="33"/>
      <c r="AF180" s="33"/>
      <c r="AG180" s="33"/>
      <c r="AH180" s="33"/>
      <c r="AI180" s="32"/>
    </row>
    <row r="181" spans="11:35" x14ac:dyDescent="0.15">
      <c r="K181" s="103" t="s">
        <v>118</v>
      </c>
      <c r="L181" s="103" t="s">
        <v>119</v>
      </c>
      <c r="M181" s="104" t="s">
        <v>117</v>
      </c>
      <c r="N181" s="105"/>
      <c r="O181" s="32" t="s">
        <v>1450</v>
      </c>
      <c r="R181" s="33"/>
      <c r="S181" s="34"/>
      <c r="T181" s="33"/>
      <c r="U181" s="33"/>
      <c r="V181" s="33"/>
      <c r="W181" s="33"/>
      <c r="X181" s="33"/>
      <c r="Y181" s="33"/>
      <c r="Z181" s="33"/>
      <c r="AA181" s="33"/>
      <c r="AB181" s="33"/>
      <c r="AC181" s="33"/>
      <c r="AD181" s="40"/>
      <c r="AE181" s="33"/>
      <c r="AF181" s="33"/>
      <c r="AG181" s="33"/>
      <c r="AH181" s="33"/>
      <c r="AI181" s="32"/>
    </row>
    <row r="182" spans="11:35" x14ac:dyDescent="0.15">
      <c r="K182" s="103" t="s">
        <v>121</v>
      </c>
      <c r="L182" s="103" t="s">
        <v>122</v>
      </c>
      <c r="M182" s="104" t="s">
        <v>120</v>
      </c>
      <c r="N182" s="105"/>
      <c r="O182" s="32" t="s">
        <v>1450</v>
      </c>
      <c r="R182" s="33"/>
      <c r="S182" s="34"/>
      <c r="T182" s="33"/>
      <c r="U182" s="33"/>
      <c r="V182" s="33"/>
      <c r="W182" s="33"/>
      <c r="X182" s="33"/>
      <c r="Y182" s="33"/>
      <c r="Z182" s="33"/>
      <c r="AA182" s="33"/>
      <c r="AB182" s="33"/>
      <c r="AC182" s="33"/>
      <c r="AD182" s="40"/>
      <c r="AE182" s="33"/>
      <c r="AF182" s="33"/>
      <c r="AG182" s="33"/>
      <c r="AH182" s="33"/>
      <c r="AI182" s="32"/>
    </row>
    <row r="183" spans="11:35" x14ac:dyDescent="0.15">
      <c r="K183" s="103" t="s">
        <v>1227</v>
      </c>
      <c r="L183" s="103" t="s">
        <v>124</v>
      </c>
      <c r="M183" s="104" t="s">
        <v>123</v>
      </c>
      <c r="N183" s="105"/>
      <c r="O183" s="32" t="s">
        <v>1450</v>
      </c>
      <c r="R183" s="33"/>
      <c r="S183" s="34"/>
      <c r="T183" s="33"/>
      <c r="U183" s="33"/>
      <c r="V183" s="33"/>
      <c r="W183" s="33"/>
      <c r="X183" s="33"/>
      <c r="Y183" s="33"/>
      <c r="Z183" s="33"/>
      <c r="AA183" s="33"/>
      <c r="AB183" s="33"/>
      <c r="AC183" s="33"/>
      <c r="AD183" s="40"/>
      <c r="AE183" s="33"/>
      <c r="AF183" s="33"/>
      <c r="AG183" s="33"/>
      <c r="AH183" s="33"/>
      <c r="AI183" s="32"/>
    </row>
    <row r="184" spans="11:35" x14ac:dyDescent="0.15">
      <c r="K184" s="103" t="s">
        <v>1294</v>
      </c>
      <c r="L184" s="103" t="s">
        <v>1228</v>
      </c>
      <c r="M184" s="104" t="s">
        <v>168</v>
      </c>
      <c r="N184" s="105"/>
      <c r="O184" s="32" t="s">
        <v>1450</v>
      </c>
      <c r="R184" s="33"/>
      <c r="S184" s="34"/>
      <c r="T184" s="33"/>
      <c r="U184" s="33"/>
      <c r="V184" s="33"/>
      <c r="W184" s="33"/>
      <c r="X184" s="33"/>
      <c r="Y184" s="33"/>
      <c r="Z184" s="33"/>
      <c r="AA184" s="33"/>
      <c r="AB184" s="33"/>
      <c r="AC184" s="33"/>
      <c r="AD184" s="40"/>
      <c r="AE184" s="33"/>
      <c r="AF184" s="33"/>
      <c r="AG184" s="33"/>
      <c r="AH184" s="33"/>
      <c r="AI184" s="32"/>
    </row>
    <row r="185" spans="11:35" x14ac:dyDescent="0.15">
      <c r="K185" s="103" t="s">
        <v>152</v>
      </c>
      <c r="L185" s="103" t="s">
        <v>153</v>
      </c>
      <c r="M185" s="104" t="s">
        <v>151</v>
      </c>
      <c r="N185" s="105"/>
      <c r="O185" s="32" t="s">
        <v>1450</v>
      </c>
      <c r="R185" s="33"/>
      <c r="S185" s="34"/>
      <c r="T185" s="33"/>
      <c r="U185" s="33"/>
      <c r="V185" s="33"/>
      <c r="W185" s="33"/>
      <c r="X185" s="33"/>
      <c r="Y185" s="33"/>
      <c r="Z185" s="33"/>
      <c r="AA185" s="33"/>
      <c r="AB185" s="33"/>
      <c r="AC185" s="33"/>
      <c r="AD185" s="40"/>
      <c r="AE185" s="33"/>
      <c r="AF185" s="33"/>
      <c r="AG185" s="33"/>
      <c r="AH185" s="33"/>
      <c r="AI185" s="32"/>
    </row>
    <row r="186" spans="11:35" x14ac:dyDescent="0.15">
      <c r="K186" s="103" t="s">
        <v>154</v>
      </c>
      <c r="L186" s="103" t="s">
        <v>155</v>
      </c>
      <c r="M186" s="104" t="s">
        <v>1229</v>
      </c>
      <c r="N186" s="105"/>
      <c r="O186" s="32" t="s">
        <v>1450</v>
      </c>
      <c r="R186" s="33"/>
      <c r="S186" s="34"/>
      <c r="T186" s="33"/>
      <c r="U186" s="33"/>
      <c r="V186" s="33"/>
      <c r="W186" s="33"/>
      <c r="X186" s="33"/>
      <c r="Y186" s="33"/>
      <c r="Z186" s="33"/>
      <c r="AA186" s="33"/>
      <c r="AB186" s="33"/>
      <c r="AC186" s="33"/>
      <c r="AD186" s="40"/>
      <c r="AE186" s="33"/>
      <c r="AF186" s="33"/>
      <c r="AG186" s="33"/>
      <c r="AH186" s="33"/>
      <c r="AI186" s="32"/>
    </row>
    <row r="187" spans="11:35" x14ac:dyDescent="0.15">
      <c r="K187" s="103" t="s">
        <v>163</v>
      </c>
      <c r="L187" s="103" t="s">
        <v>164</v>
      </c>
      <c r="M187" s="104" t="s">
        <v>162</v>
      </c>
      <c r="N187" s="105"/>
      <c r="O187" s="32" t="s">
        <v>1450</v>
      </c>
      <c r="R187" s="33"/>
      <c r="S187" s="34"/>
      <c r="T187" s="33"/>
      <c r="U187" s="33"/>
      <c r="V187" s="33"/>
      <c r="W187" s="33"/>
      <c r="X187" s="33"/>
      <c r="Y187" s="33"/>
      <c r="Z187" s="33"/>
      <c r="AA187" s="33"/>
      <c r="AB187" s="33"/>
      <c r="AC187" s="33"/>
      <c r="AD187" s="40"/>
      <c r="AE187" s="33"/>
      <c r="AF187" s="33"/>
      <c r="AG187" s="33"/>
      <c r="AH187" s="33"/>
      <c r="AI187" s="32"/>
    </row>
    <row r="188" spans="11:35" x14ac:dyDescent="0.15">
      <c r="K188" s="103" t="s">
        <v>160</v>
      </c>
      <c r="L188" s="103" t="s">
        <v>161</v>
      </c>
      <c r="M188" s="104" t="s">
        <v>159</v>
      </c>
      <c r="N188" s="105"/>
      <c r="O188" s="32" t="s">
        <v>1450</v>
      </c>
      <c r="R188" s="33"/>
      <c r="S188" s="34"/>
      <c r="T188" s="33"/>
      <c r="U188" s="33"/>
      <c r="V188" s="33"/>
      <c r="W188" s="33"/>
      <c r="X188" s="33"/>
      <c r="Y188" s="33"/>
      <c r="Z188" s="33"/>
      <c r="AA188" s="33"/>
      <c r="AB188" s="33"/>
      <c r="AC188" s="33"/>
      <c r="AD188" s="40"/>
      <c r="AE188" s="33"/>
      <c r="AF188" s="33"/>
      <c r="AG188" s="33"/>
      <c r="AH188" s="33"/>
      <c r="AI188" s="32"/>
    </row>
    <row r="189" spans="11:35" x14ac:dyDescent="0.15">
      <c r="K189" s="103" t="s">
        <v>157</v>
      </c>
      <c r="L189" s="103" t="s">
        <v>158</v>
      </c>
      <c r="M189" s="104" t="s">
        <v>156</v>
      </c>
      <c r="N189" s="105"/>
      <c r="O189" s="32" t="s">
        <v>1450</v>
      </c>
      <c r="R189" s="33"/>
      <c r="S189" s="34"/>
      <c r="T189" s="33"/>
      <c r="U189" s="33"/>
      <c r="V189" s="33"/>
      <c r="W189" s="33"/>
      <c r="X189" s="33"/>
      <c r="Y189" s="33"/>
      <c r="Z189" s="33"/>
      <c r="AA189" s="33"/>
      <c r="AB189" s="33"/>
      <c r="AC189" s="33"/>
      <c r="AD189" s="40"/>
      <c r="AE189" s="33"/>
      <c r="AF189" s="33"/>
      <c r="AG189" s="33"/>
      <c r="AH189" s="33"/>
      <c r="AI189" s="32"/>
    </row>
    <row r="190" spans="11:35" x14ac:dyDescent="0.15">
      <c r="K190" s="103" t="s">
        <v>1116</v>
      </c>
      <c r="L190" s="103" t="s">
        <v>1230</v>
      </c>
      <c r="M190" s="104" t="s">
        <v>150</v>
      </c>
      <c r="N190" s="105"/>
      <c r="O190" s="32" t="s">
        <v>1450</v>
      </c>
      <c r="R190" s="33"/>
      <c r="S190" s="34"/>
      <c r="T190" s="33"/>
      <c r="U190" s="33"/>
      <c r="V190" s="33"/>
      <c r="W190" s="33"/>
      <c r="X190" s="33"/>
      <c r="Y190" s="33"/>
      <c r="Z190" s="33"/>
      <c r="AA190" s="33"/>
      <c r="AB190" s="33"/>
      <c r="AC190" s="33"/>
      <c r="AD190" s="40"/>
      <c r="AE190" s="33"/>
      <c r="AF190" s="33"/>
      <c r="AG190" s="33"/>
      <c r="AH190" s="33"/>
      <c r="AI190" s="32"/>
    </row>
    <row r="191" spans="11:35" x14ac:dyDescent="0.15">
      <c r="K191" s="103" t="s">
        <v>173</v>
      </c>
      <c r="L191" s="103" t="s">
        <v>174</v>
      </c>
      <c r="M191" s="104" t="s">
        <v>172</v>
      </c>
      <c r="N191" s="105"/>
      <c r="O191" s="32" t="s">
        <v>1450</v>
      </c>
      <c r="R191" s="33"/>
      <c r="S191" s="34"/>
      <c r="T191" s="33"/>
      <c r="U191" s="33"/>
      <c r="V191" s="33"/>
      <c r="W191" s="33"/>
      <c r="X191" s="33"/>
      <c r="Y191" s="33"/>
      <c r="Z191" s="33"/>
      <c r="AA191" s="33"/>
      <c r="AB191" s="33"/>
      <c r="AC191" s="33"/>
      <c r="AD191" s="40"/>
      <c r="AE191" s="33"/>
      <c r="AF191" s="33"/>
      <c r="AG191" s="33"/>
      <c r="AH191" s="33"/>
      <c r="AI191" s="32"/>
    </row>
    <row r="192" spans="11:35" x14ac:dyDescent="0.15">
      <c r="K192" s="103" t="s">
        <v>176</v>
      </c>
      <c r="L192" s="103" t="s">
        <v>177</v>
      </c>
      <c r="M192" s="104" t="s">
        <v>175</v>
      </c>
      <c r="N192" s="105"/>
      <c r="O192" s="32" t="s">
        <v>1450</v>
      </c>
      <c r="R192" s="33"/>
      <c r="S192" s="34"/>
      <c r="T192" s="33"/>
      <c r="U192" s="33"/>
      <c r="V192" s="33"/>
      <c r="W192" s="33"/>
      <c r="X192" s="33"/>
      <c r="Y192" s="33"/>
      <c r="Z192" s="33"/>
      <c r="AA192" s="33"/>
      <c r="AB192" s="33"/>
      <c r="AC192" s="33"/>
      <c r="AD192" s="40"/>
      <c r="AE192" s="33"/>
      <c r="AF192" s="33"/>
      <c r="AG192" s="33"/>
      <c r="AH192" s="33"/>
      <c r="AI192" s="32"/>
    </row>
    <row r="193" spans="11:35" x14ac:dyDescent="0.15">
      <c r="K193" s="103" t="s">
        <v>208</v>
      </c>
      <c r="L193" s="103" t="s">
        <v>209</v>
      </c>
      <c r="M193" s="104" t="s">
        <v>207</v>
      </c>
      <c r="N193" s="105"/>
      <c r="O193" s="32" t="s">
        <v>1450</v>
      </c>
      <c r="R193" s="33"/>
      <c r="S193" s="34"/>
      <c r="T193" s="33"/>
      <c r="U193" s="33"/>
      <c r="V193" s="33"/>
      <c r="W193" s="33"/>
      <c r="X193" s="33"/>
      <c r="Y193" s="33"/>
      <c r="Z193" s="33"/>
      <c r="AA193" s="33"/>
      <c r="AB193" s="33"/>
      <c r="AC193" s="33"/>
      <c r="AD193" s="40"/>
      <c r="AE193" s="33"/>
      <c r="AF193" s="33"/>
      <c r="AG193" s="33"/>
      <c r="AH193" s="33"/>
      <c r="AI193" s="32"/>
    </row>
    <row r="194" spans="11:35" x14ac:dyDescent="0.15">
      <c r="K194" s="103" t="s">
        <v>199</v>
      </c>
      <c r="L194" s="103" t="s">
        <v>200</v>
      </c>
      <c r="M194" s="104" t="s">
        <v>198</v>
      </c>
      <c r="N194" s="105"/>
      <c r="O194" s="32" t="s">
        <v>1450</v>
      </c>
      <c r="R194" s="33"/>
      <c r="S194" s="34"/>
      <c r="T194" s="33"/>
      <c r="U194" s="33"/>
      <c r="V194" s="33"/>
      <c r="W194" s="33"/>
      <c r="X194" s="33"/>
      <c r="Y194" s="33"/>
      <c r="Z194" s="33"/>
      <c r="AA194" s="33"/>
      <c r="AB194" s="33"/>
      <c r="AC194" s="33"/>
      <c r="AD194" s="40"/>
      <c r="AE194" s="33"/>
      <c r="AF194" s="33"/>
      <c r="AG194" s="33"/>
      <c r="AH194" s="33"/>
      <c r="AI194" s="32"/>
    </row>
    <row r="195" spans="11:35" x14ac:dyDescent="0.15">
      <c r="K195" s="103" t="s">
        <v>182</v>
      </c>
      <c r="L195" s="103" t="s">
        <v>183</v>
      </c>
      <c r="M195" s="104" t="s">
        <v>181</v>
      </c>
      <c r="N195" s="105"/>
      <c r="O195" s="32" t="s">
        <v>1450</v>
      </c>
      <c r="R195" s="33"/>
      <c r="S195" s="34"/>
      <c r="T195" s="33"/>
      <c r="U195" s="33"/>
      <c r="V195" s="33"/>
      <c r="W195" s="33"/>
      <c r="X195" s="33"/>
      <c r="Y195" s="33"/>
      <c r="Z195" s="33"/>
      <c r="AA195" s="33"/>
      <c r="AB195" s="33"/>
      <c r="AC195" s="33"/>
      <c r="AD195" s="40"/>
      <c r="AE195" s="33"/>
      <c r="AF195" s="33"/>
      <c r="AG195" s="33"/>
      <c r="AH195" s="33"/>
      <c r="AI195" s="32"/>
    </row>
    <row r="196" spans="11:35" x14ac:dyDescent="0.15">
      <c r="K196" s="103" t="s">
        <v>187</v>
      </c>
      <c r="L196" s="103" t="s">
        <v>188</v>
      </c>
      <c r="M196" s="104" t="s">
        <v>186</v>
      </c>
      <c r="N196" s="105"/>
      <c r="O196" s="32" t="s">
        <v>1450</v>
      </c>
      <c r="R196" s="33"/>
      <c r="S196" s="34"/>
      <c r="T196" s="33"/>
      <c r="U196" s="33"/>
      <c r="V196" s="33"/>
      <c r="W196" s="33"/>
      <c r="X196" s="33"/>
      <c r="Y196" s="33"/>
      <c r="Z196" s="33"/>
      <c r="AA196" s="33"/>
      <c r="AB196" s="33"/>
      <c r="AC196" s="33"/>
      <c r="AD196" s="40"/>
      <c r="AE196" s="33"/>
      <c r="AF196" s="33"/>
      <c r="AG196" s="33"/>
      <c r="AH196" s="33"/>
      <c r="AI196" s="32"/>
    </row>
    <row r="197" spans="11:35" x14ac:dyDescent="0.15">
      <c r="K197" s="103" t="s">
        <v>184</v>
      </c>
      <c r="L197" s="103" t="s">
        <v>185</v>
      </c>
      <c r="M197" s="104" t="s">
        <v>1231</v>
      </c>
      <c r="N197" s="105"/>
      <c r="O197" s="32" t="s">
        <v>1450</v>
      </c>
      <c r="R197" s="33"/>
      <c r="S197" s="34"/>
      <c r="T197" s="33"/>
      <c r="U197" s="33"/>
      <c r="V197" s="33"/>
      <c r="W197" s="33"/>
      <c r="X197" s="33"/>
      <c r="Y197" s="33"/>
      <c r="Z197" s="33"/>
      <c r="AA197" s="33"/>
      <c r="AB197" s="33"/>
      <c r="AC197" s="33"/>
      <c r="AD197" s="40"/>
      <c r="AE197" s="33"/>
      <c r="AF197" s="33"/>
      <c r="AG197" s="33"/>
      <c r="AH197" s="33"/>
      <c r="AI197" s="32"/>
    </row>
    <row r="198" spans="11:35" x14ac:dyDescent="0.15">
      <c r="K198" s="103" t="s">
        <v>190</v>
      </c>
      <c r="L198" s="103" t="s">
        <v>191</v>
      </c>
      <c r="M198" s="104" t="s">
        <v>189</v>
      </c>
      <c r="N198" s="105"/>
      <c r="O198" s="32" t="s">
        <v>1450</v>
      </c>
      <c r="R198" s="33"/>
      <c r="S198" s="34"/>
      <c r="T198" s="33"/>
      <c r="U198" s="33"/>
      <c r="V198" s="33"/>
      <c r="W198" s="33"/>
      <c r="X198" s="33"/>
      <c r="Y198" s="33"/>
      <c r="Z198" s="33"/>
      <c r="AA198" s="33"/>
      <c r="AB198" s="33"/>
      <c r="AC198" s="33"/>
      <c r="AD198" s="40"/>
      <c r="AE198" s="33"/>
      <c r="AF198" s="33"/>
      <c r="AG198" s="33"/>
      <c r="AH198" s="33"/>
      <c r="AI198" s="32"/>
    </row>
    <row r="199" spans="11:35" x14ac:dyDescent="0.15">
      <c r="K199" s="103" t="s">
        <v>193</v>
      </c>
      <c r="L199" s="103" t="s">
        <v>194</v>
      </c>
      <c r="M199" s="104" t="s">
        <v>192</v>
      </c>
      <c r="N199" s="105"/>
      <c r="O199" s="32" t="s">
        <v>1450</v>
      </c>
      <c r="R199" s="33"/>
      <c r="S199" s="34"/>
      <c r="T199" s="33"/>
      <c r="U199" s="33"/>
      <c r="V199" s="33"/>
      <c r="W199" s="33"/>
      <c r="X199" s="33"/>
      <c r="Y199" s="33"/>
      <c r="Z199" s="33"/>
      <c r="AA199" s="33"/>
      <c r="AB199" s="33"/>
      <c r="AC199" s="33"/>
      <c r="AD199" s="40"/>
      <c r="AE199" s="33"/>
      <c r="AF199" s="33"/>
      <c r="AG199" s="33"/>
      <c r="AH199" s="33"/>
      <c r="AI199" s="32"/>
    </row>
    <row r="200" spans="11:35" x14ac:dyDescent="0.15">
      <c r="K200" s="103" t="s">
        <v>205</v>
      </c>
      <c r="L200" s="103" t="s">
        <v>206</v>
      </c>
      <c r="M200" s="104" t="s">
        <v>204</v>
      </c>
      <c r="N200" s="105"/>
      <c r="O200" s="32" t="s">
        <v>1450</v>
      </c>
      <c r="R200" s="33"/>
      <c r="S200" s="34"/>
      <c r="T200" s="33"/>
      <c r="U200" s="33"/>
      <c r="V200" s="33"/>
      <c r="W200" s="33"/>
      <c r="X200" s="33"/>
      <c r="Y200" s="33"/>
      <c r="Z200" s="33"/>
      <c r="AA200" s="33"/>
      <c r="AB200" s="33"/>
      <c r="AC200" s="33"/>
      <c r="AD200" s="40"/>
      <c r="AE200" s="33"/>
      <c r="AF200" s="33"/>
      <c r="AG200" s="33"/>
      <c r="AH200" s="33"/>
      <c r="AI200" s="32"/>
    </row>
    <row r="201" spans="11:35" x14ac:dyDescent="0.15">
      <c r="K201" s="103" t="s">
        <v>196</v>
      </c>
      <c r="L201" s="103" t="s">
        <v>197</v>
      </c>
      <c r="M201" s="104" t="s">
        <v>195</v>
      </c>
      <c r="N201" s="105"/>
      <c r="O201" s="32" t="s">
        <v>1450</v>
      </c>
      <c r="R201" s="33"/>
      <c r="S201" s="34"/>
      <c r="T201" s="33"/>
      <c r="U201" s="33"/>
      <c r="V201" s="33"/>
      <c r="W201" s="33"/>
      <c r="X201" s="33"/>
      <c r="Y201" s="33"/>
      <c r="Z201" s="33"/>
      <c r="AA201" s="33"/>
      <c r="AB201" s="33"/>
      <c r="AC201" s="33"/>
      <c r="AD201" s="40"/>
      <c r="AE201" s="33"/>
      <c r="AF201" s="33"/>
      <c r="AG201" s="33"/>
      <c r="AH201" s="33"/>
      <c r="AI201" s="32"/>
    </row>
    <row r="202" spans="11:35" x14ac:dyDescent="0.15">
      <c r="K202" s="103" t="s">
        <v>211</v>
      </c>
      <c r="L202" s="103" t="s">
        <v>212</v>
      </c>
      <c r="M202" s="104" t="s">
        <v>210</v>
      </c>
      <c r="N202" s="105"/>
      <c r="O202" s="32" t="s">
        <v>1450</v>
      </c>
      <c r="R202" s="33"/>
      <c r="S202" s="34"/>
      <c r="T202" s="33"/>
      <c r="U202" s="33"/>
      <c r="V202" s="33"/>
      <c r="W202" s="33"/>
      <c r="X202" s="33"/>
      <c r="Y202" s="33"/>
      <c r="Z202" s="33"/>
      <c r="AA202" s="33"/>
      <c r="AB202" s="33"/>
      <c r="AC202" s="33"/>
      <c r="AD202" s="40"/>
      <c r="AE202" s="33"/>
      <c r="AF202" s="33"/>
      <c r="AG202" s="33"/>
      <c r="AH202" s="33"/>
      <c r="AI202" s="32"/>
    </row>
    <row r="203" spans="11:35" x14ac:dyDescent="0.15">
      <c r="K203" s="103" t="s">
        <v>472</v>
      </c>
      <c r="L203" s="103" t="s">
        <v>473</v>
      </c>
      <c r="M203" s="104" t="s">
        <v>471</v>
      </c>
      <c r="N203" s="105"/>
      <c r="O203" s="32" t="s">
        <v>1450</v>
      </c>
      <c r="R203" s="33"/>
      <c r="S203" s="34"/>
      <c r="T203" s="33"/>
      <c r="U203" s="33"/>
      <c r="V203" s="33"/>
      <c r="W203" s="33"/>
      <c r="X203" s="33"/>
      <c r="Y203" s="33"/>
      <c r="Z203" s="33"/>
      <c r="AA203" s="33"/>
      <c r="AB203" s="33"/>
      <c r="AC203" s="33"/>
      <c r="AD203" s="40"/>
      <c r="AE203" s="33"/>
      <c r="AF203" s="33"/>
      <c r="AG203" s="33"/>
      <c r="AH203" s="33"/>
      <c r="AI203" s="32"/>
    </row>
    <row r="204" spans="11:35" x14ac:dyDescent="0.15">
      <c r="K204" s="103" t="s">
        <v>216</v>
      </c>
      <c r="L204" s="103" t="s">
        <v>217</v>
      </c>
      <c r="M204" s="104" t="s">
        <v>215</v>
      </c>
      <c r="N204" s="105"/>
      <c r="O204" s="32" t="s">
        <v>1450</v>
      </c>
      <c r="R204" s="33"/>
      <c r="S204" s="34"/>
      <c r="T204" s="33"/>
      <c r="U204" s="33"/>
      <c r="V204" s="33"/>
      <c r="W204" s="33"/>
      <c r="X204" s="33"/>
      <c r="Y204" s="33"/>
      <c r="Z204" s="33"/>
      <c r="AA204" s="33"/>
      <c r="AB204" s="33"/>
      <c r="AC204" s="33"/>
      <c r="AD204" s="40"/>
      <c r="AE204" s="33"/>
      <c r="AF204" s="33"/>
      <c r="AG204" s="33"/>
      <c r="AH204" s="33"/>
      <c r="AI204" s="32"/>
    </row>
    <row r="205" spans="11:35" x14ac:dyDescent="0.15">
      <c r="K205" s="103" t="s">
        <v>213</v>
      </c>
      <c r="L205" s="103" t="s">
        <v>214</v>
      </c>
      <c r="M205" s="104" t="s">
        <v>1232</v>
      </c>
      <c r="N205" s="105"/>
      <c r="O205" s="32" t="s">
        <v>1450</v>
      </c>
      <c r="R205" s="33"/>
      <c r="S205" s="34"/>
      <c r="T205" s="33"/>
      <c r="U205" s="33"/>
      <c r="V205" s="33"/>
      <c r="W205" s="33"/>
      <c r="X205" s="33"/>
      <c r="Y205" s="33"/>
      <c r="Z205" s="33"/>
      <c r="AA205" s="33"/>
      <c r="AB205" s="33"/>
      <c r="AC205" s="33"/>
      <c r="AD205" s="40"/>
      <c r="AE205" s="33"/>
      <c r="AF205" s="33"/>
      <c r="AG205" s="33"/>
      <c r="AH205" s="33"/>
      <c r="AI205" s="32"/>
    </row>
    <row r="206" spans="11:35" x14ac:dyDescent="0.15">
      <c r="K206" s="103" t="s">
        <v>222</v>
      </c>
      <c r="L206" s="103" t="s">
        <v>223</v>
      </c>
      <c r="M206" s="104" t="s">
        <v>221</v>
      </c>
      <c r="N206" s="105"/>
      <c r="O206" s="32" t="s">
        <v>1450</v>
      </c>
      <c r="R206" s="33"/>
      <c r="S206" s="34"/>
      <c r="T206" s="33"/>
      <c r="U206" s="33"/>
      <c r="V206" s="33"/>
      <c r="W206" s="33"/>
      <c r="X206" s="33"/>
      <c r="Y206" s="33"/>
      <c r="Z206" s="33"/>
      <c r="AA206" s="33"/>
      <c r="AB206" s="33"/>
      <c r="AC206" s="33"/>
      <c r="AD206" s="40"/>
      <c r="AE206" s="33"/>
      <c r="AF206" s="33"/>
      <c r="AG206" s="33"/>
      <c r="AH206" s="33"/>
      <c r="AI206" s="32"/>
    </row>
    <row r="207" spans="11:35" x14ac:dyDescent="0.15">
      <c r="K207" s="103" t="s">
        <v>219</v>
      </c>
      <c r="L207" s="103" t="s">
        <v>220</v>
      </c>
      <c r="M207" s="104" t="s">
        <v>218</v>
      </c>
      <c r="N207" s="105"/>
      <c r="O207" s="32" t="s">
        <v>1450</v>
      </c>
      <c r="R207" s="33"/>
      <c r="S207" s="34"/>
      <c r="T207" s="33"/>
      <c r="U207" s="33"/>
      <c r="V207" s="33"/>
      <c r="W207" s="33"/>
      <c r="X207" s="33"/>
      <c r="Y207" s="33"/>
      <c r="Z207" s="33"/>
      <c r="AA207" s="33"/>
      <c r="AB207" s="33"/>
      <c r="AC207" s="33"/>
      <c r="AD207" s="40"/>
      <c r="AE207" s="33"/>
      <c r="AF207" s="33"/>
      <c r="AG207" s="33"/>
      <c r="AH207" s="33"/>
      <c r="AI207" s="32"/>
    </row>
    <row r="208" spans="11:35" x14ac:dyDescent="0.15">
      <c r="K208" s="103" t="s">
        <v>243</v>
      </c>
      <c r="L208" s="103" t="s">
        <v>244</v>
      </c>
      <c r="M208" s="104" t="s">
        <v>242</v>
      </c>
      <c r="N208" s="105"/>
      <c r="O208" s="32" t="s">
        <v>1450</v>
      </c>
      <c r="R208" s="33"/>
      <c r="S208" s="34"/>
      <c r="T208" s="33"/>
      <c r="U208" s="33"/>
      <c r="V208" s="33"/>
      <c r="W208" s="33"/>
      <c r="X208" s="33"/>
      <c r="Y208" s="33"/>
      <c r="Z208" s="33"/>
      <c r="AA208" s="33"/>
      <c r="AB208" s="33"/>
      <c r="AC208" s="33"/>
      <c r="AD208" s="40"/>
      <c r="AE208" s="33"/>
      <c r="AF208" s="33"/>
      <c r="AG208" s="33"/>
      <c r="AH208" s="33"/>
      <c r="AI208" s="32"/>
    </row>
    <row r="209" spans="11:35" x14ac:dyDescent="0.15">
      <c r="K209" s="103" t="s">
        <v>240</v>
      </c>
      <c r="L209" s="103" t="s">
        <v>241</v>
      </c>
      <c r="M209" s="104" t="s">
        <v>239</v>
      </c>
      <c r="N209" s="105"/>
      <c r="O209" s="32" t="s">
        <v>1450</v>
      </c>
      <c r="R209" s="33"/>
      <c r="S209" s="34"/>
      <c r="T209" s="33"/>
      <c r="U209" s="33"/>
      <c r="V209" s="33"/>
      <c r="W209" s="33"/>
      <c r="X209" s="33"/>
      <c r="Y209" s="33"/>
      <c r="Z209" s="33"/>
      <c r="AA209" s="33"/>
      <c r="AB209" s="33"/>
      <c r="AC209" s="33"/>
      <c r="AD209" s="40"/>
      <c r="AE209" s="33"/>
      <c r="AF209" s="33"/>
      <c r="AG209" s="33"/>
      <c r="AH209" s="33"/>
      <c r="AI209" s="32"/>
    </row>
    <row r="210" spans="11:35" x14ac:dyDescent="0.15">
      <c r="K210" s="103" t="s">
        <v>237</v>
      </c>
      <c r="L210" s="103" t="s">
        <v>238</v>
      </c>
      <c r="M210" s="104" t="s">
        <v>236</v>
      </c>
      <c r="N210" s="105"/>
      <c r="O210" s="32" t="s">
        <v>1450</v>
      </c>
      <c r="R210" s="33"/>
      <c r="S210" s="34"/>
      <c r="T210" s="33"/>
      <c r="U210" s="33"/>
      <c r="V210" s="33"/>
      <c r="W210" s="33"/>
      <c r="X210" s="33"/>
      <c r="Y210" s="33"/>
      <c r="Z210" s="33"/>
      <c r="AA210" s="33"/>
      <c r="AB210" s="33"/>
      <c r="AC210" s="33"/>
      <c r="AD210" s="40"/>
      <c r="AE210" s="33"/>
      <c r="AF210" s="33"/>
      <c r="AG210" s="33"/>
      <c r="AH210" s="33"/>
      <c r="AI210" s="32"/>
    </row>
    <row r="211" spans="11:35" x14ac:dyDescent="0.15">
      <c r="K211" s="103" t="s">
        <v>234</v>
      </c>
      <c r="L211" s="103" t="s">
        <v>235</v>
      </c>
      <c r="M211" s="104" t="s">
        <v>233</v>
      </c>
      <c r="N211" s="105"/>
      <c r="O211" s="32" t="s">
        <v>1450</v>
      </c>
      <c r="R211" s="33"/>
      <c r="S211" s="34"/>
      <c r="T211" s="33"/>
      <c r="U211" s="33"/>
      <c r="V211" s="33"/>
      <c r="W211" s="33"/>
      <c r="X211" s="33"/>
      <c r="Y211" s="33"/>
      <c r="Z211" s="33"/>
      <c r="AA211" s="33"/>
      <c r="AB211" s="33"/>
      <c r="AC211" s="33"/>
      <c r="AD211" s="40"/>
      <c r="AE211" s="33"/>
      <c r="AF211" s="33"/>
      <c r="AG211" s="33"/>
      <c r="AH211" s="33"/>
      <c r="AI211" s="32"/>
    </row>
    <row r="212" spans="11:35" x14ac:dyDescent="0.15">
      <c r="K212" s="103" t="s">
        <v>128</v>
      </c>
      <c r="L212" s="103" t="s">
        <v>1233</v>
      </c>
      <c r="M212" s="104" t="s">
        <v>127</v>
      </c>
      <c r="N212" s="105"/>
      <c r="O212" s="32" t="s">
        <v>1450</v>
      </c>
      <c r="R212" s="33"/>
      <c r="S212" s="34"/>
      <c r="T212" s="33"/>
      <c r="U212" s="33"/>
      <c r="V212" s="33"/>
      <c r="W212" s="33"/>
      <c r="X212" s="33"/>
      <c r="Y212" s="33"/>
      <c r="Z212" s="33"/>
      <c r="AA212" s="33"/>
      <c r="AB212" s="33"/>
      <c r="AC212" s="33"/>
      <c r="AD212" s="40"/>
      <c r="AE212" s="33"/>
      <c r="AF212" s="33"/>
      <c r="AG212" s="33"/>
      <c r="AH212" s="33"/>
      <c r="AI212" s="32"/>
    </row>
    <row r="213" spans="11:35" x14ac:dyDescent="0.15">
      <c r="K213" s="103" t="s">
        <v>130</v>
      </c>
      <c r="L213" s="103" t="s">
        <v>131</v>
      </c>
      <c r="M213" s="104" t="s">
        <v>129</v>
      </c>
      <c r="N213" s="105"/>
      <c r="O213" s="32" t="s">
        <v>1450</v>
      </c>
      <c r="R213" s="33"/>
      <c r="S213" s="34"/>
      <c r="T213" s="33"/>
      <c r="U213" s="33"/>
      <c r="V213" s="33"/>
      <c r="W213" s="33"/>
      <c r="X213" s="33"/>
      <c r="Y213" s="33"/>
      <c r="Z213" s="33"/>
      <c r="AA213" s="33"/>
      <c r="AB213" s="33"/>
      <c r="AC213" s="33"/>
      <c r="AD213" s="40"/>
      <c r="AE213" s="33"/>
      <c r="AF213" s="33"/>
      <c r="AG213" s="33"/>
      <c r="AH213" s="33"/>
      <c r="AI213" s="32"/>
    </row>
    <row r="214" spans="11:35" x14ac:dyDescent="0.15">
      <c r="K214" s="103" t="s">
        <v>133</v>
      </c>
      <c r="L214" s="103" t="s">
        <v>134</v>
      </c>
      <c r="M214" s="104" t="s">
        <v>132</v>
      </c>
      <c r="N214" s="105"/>
      <c r="O214" s="32" t="s">
        <v>1450</v>
      </c>
      <c r="R214" s="33"/>
      <c r="S214" s="34"/>
      <c r="T214" s="33"/>
      <c r="U214" s="33"/>
      <c r="V214" s="33"/>
      <c r="W214" s="33"/>
      <c r="X214" s="33"/>
      <c r="Y214" s="33"/>
      <c r="Z214" s="33"/>
      <c r="AA214" s="33"/>
      <c r="AB214" s="33"/>
      <c r="AC214" s="33"/>
      <c r="AD214" s="40"/>
      <c r="AE214" s="33"/>
      <c r="AF214" s="33"/>
      <c r="AG214" s="33"/>
      <c r="AH214" s="33"/>
      <c r="AI214" s="32"/>
    </row>
    <row r="215" spans="11:35" x14ac:dyDescent="0.15">
      <c r="K215" s="103" t="s">
        <v>136</v>
      </c>
      <c r="L215" s="103" t="s">
        <v>137</v>
      </c>
      <c r="M215" s="104" t="s">
        <v>135</v>
      </c>
      <c r="N215" s="105"/>
      <c r="O215" s="32" t="s">
        <v>1450</v>
      </c>
      <c r="R215" s="33"/>
      <c r="S215" s="34"/>
      <c r="T215" s="33"/>
      <c r="U215" s="33"/>
      <c r="V215" s="33"/>
      <c r="W215" s="33"/>
      <c r="X215" s="33"/>
      <c r="Y215" s="33"/>
      <c r="Z215" s="33"/>
      <c r="AA215" s="33"/>
      <c r="AB215" s="33"/>
      <c r="AC215" s="33"/>
      <c r="AD215" s="40"/>
      <c r="AE215" s="33"/>
      <c r="AF215" s="33"/>
      <c r="AG215" s="33"/>
      <c r="AH215" s="33"/>
      <c r="AI215" s="32"/>
    </row>
    <row r="216" spans="11:35" x14ac:dyDescent="0.15">
      <c r="K216" s="103" t="s">
        <v>139</v>
      </c>
      <c r="L216" s="103" t="s">
        <v>140</v>
      </c>
      <c r="M216" s="104" t="s">
        <v>138</v>
      </c>
      <c r="N216" s="105"/>
      <c r="O216" s="32" t="s">
        <v>1450</v>
      </c>
      <c r="R216" s="33"/>
      <c r="S216" s="34"/>
      <c r="T216" s="33"/>
      <c r="U216" s="33"/>
      <c r="V216" s="33"/>
      <c r="W216" s="33"/>
      <c r="X216" s="33"/>
      <c r="Y216" s="33"/>
      <c r="Z216" s="33"/>
      <c r="AA216" s="33"/>
      <c r="AB216" s="33"/>
      <c r="AC216" s="33"/>
      <c r="AD216" s="40"/>
      <c r="AE216" s="33"/>
      <c r="AF216" s="33"/>
      <c r="AG216" s="33"/>
      <c r="AH216" s="33"/>
      <c r="AI216" s="32"/>
    </row>
    <row r="217" spans="11:35" x14ac:dyDescent="0.15">
      <c r="K217" s="103" t="s">
        <v>142</v>
      </c>
      <c r="L217" s="103" t="s">
        <v>143</v>
      </c>
      <c r="M217" s="104" t="s">
        <v>141</v>
      </c>
      <c r="N217" s="105"/>
      <c r="O217" s="32" t="s">
        <v>1450</v>
      </c>
      <c r="R217" s="33"/>
      <c r="S217" s="34"/>
      <c r="T217" s="33"/>
      <c r="U217" s="33"/>
      <c r="V217" s="33"/>
      <c r="W217" s="33"/>
      <c r="X217" s="33"/>
      <c r="Y217" s="33"/>
      <c r="Z217" s="33"/>
      <c r="AA217" s="33"/>
      <c r="AB217" s="33"/>
      <c r="AC217" s="33"/>
      <c r="AD217" s="40"/>
      <c r="AE217" s="33"/>
      <c r="AF217" s="33"/>
      <c r="AG217" s="33"/>
      <c r="AH217" s="33"/>
      <c r="AI217" s="32"/>
    </row>
    <row r="218" spans="11:35" x14ac:dyDescent="0.15">
      <c r="K218" s="103" t="s">
        <v>145</v>
      </c>
      <c r="L218" s="103" t="s">
        <v>146</v>
      </c>
      <c r="M218" s="104" t="s">
        <v>144</v>
      </c>
      <c r="N218" s="105"/>
      <c r="O218" s="32" t="s">
        <v>1450</v>
      </c>
      <c r="R218" s="33"/>
      <c r="S218" s="34"/>
      <c r="T218" s="33"/>
      <c r="U218" s="33"/>
      <c r="V218" s="33"/>
      <c r="W218" s="33"/>
      <c r="X218" s="33"/>
      <c r="Y218" s="33"/>
      <c r="Z218" s="33"/>
      <c r="AA218" s="33"/>
      <c r="AB218" s="33"/>
      <c r="AC218" s="33"/>
      <c r="AD218" s="40"/>
      <c r="AE218" s="33"/>
      <c r="AF218" s="33"/>
      <c r="AG218" s="33"/>
      <c r="AH218" s="33"/>
      <c r="AI218" s="32"/>
    </row>
    <row r="219" spans="11:35" x14ac:dyDescent="0.15">
      <c r="K219" s="103" t="s">
        <v>148</v>
      </c>
      <c r="L219" s="103" t="s">
        <v>149</v>
      </c>
      <c r="M219" s="104" t="s">
        <v>147</v>
      </c>
      <c r="N219" s="105"/>
      <c r="O219" s="32" t="s">
        <v>1450</v>
      </c>
      <c r="R219" s="33"/>
      <c r="S219" s="34"/>
      <c r="T219" s="33"/>
      <c r="U219" s="33"/>
      <c r="V219" s="33"/>
      <c r="W219" s="33"/>
      <c r="X219" s="33"/>
      <c r="Y219" s="33"/>
      <c r="Z219" s="33"/>
      <c r="AA219" s="33"/>
      <c r="AB219" s="33"/>
      <c r="AC219" s="33"/>
      <c r="AD219" s="40"/>
      <c r="AE219" s="33"/>
      <c r="AF219" s="33"/>
      <c r="AG219" s="33"/>
      <c r="AH219" s="33"/>
      <c r="AI219" s="32"/>
    </row>
    <row r="220" spans="11:35" x14ac:dyDescent="0.15">
      <c r="K220" s="103" t="s">
        <v>166</v>
      </c>
      <c r="L220" s="103" t="s">
        <v>167</v>
      </c>
      <c r="M220" s="104" t="s">
        <v>165</v>
      </c>
      <c r="N220" s="105"/>
      <c r="O220" s="32" t="s">
        <v>1450</v>
      </c>
      <c r="R220" s="33"/>
      <c r="S220" s="34"/>
      <c r="T220" s="33"/>
      <c r="U220" s="33"/>
      <c r="V220" s="33"/>
      <c r="W220" s="33"/>
      <c r="X220" s="33"/>
      <c r="Y220" s="33"/>
      <c r="Z220" s="33"/>
      <c r="AA220" s="33"/>
      <c r="AB220" s="33"/>
      <c r="AC220" s="33"/>
      <c r="AD220" s="40"/>
      <c r="AE220" s="33"/>
      <c r="AF220" s="33"/>
      <c r="AG220" s="33"/>
      <c r="AH220" s="33"/>
      <c r="AI220" s="32"/>
    </row>
    <row r="221" spans="11:35" x14ac:dyDescent="0.15">
      <c r="K221" s="103" t="s">
        <v>179</v>
      </c>
      <c r="L221" s="103" t="s">
        <v>180</v>
      </c>
      <c r="M221" s="104" t="s">
        <v>178</v>
      </c>
      <c r="N221" s="105"/>
      <c r="O221" s="32" t="s">
        <v>1450</v>
      </c>
      <c r="R221" s="33"/>
      <c r="S221" s="34"/>
      <c r="T221" s="33"/>
      <c r="U221" s="33"/>
      <c r="V221" s="33"/>
      <c r="W221" s="33"/>
      <c r="X221" s="33"/>
      <c r="Y221" s="33"/>
      <c r="Z221" s="33"/>
      <c r="AA221" s="33"/>
      <c r="AB221" s="33"/>
      <c r="AC221" s="33"/>
      <c r="AD221" s="40"/>
      <c r="AE221" s="33"/>
      <c r="AF221" s="33"/>
      <c r="AG221" s="33"/>
      <c r="AH221" s="33"/>
      <c r="AI221" s="32"/>
    </row>
    <row r="222" spans="11:35" x14ac:dyDescent="0.15">
      <c r="K222" s="103" t="s">
        <v>202</v>
      </c>
      <c r="L222" s="103" t="s">
        <v>203</v>
      </c>
      <c r="M222" s="104" t="s">
        <v>201</v>
      </c>
      <c r="N222" s="105"/>
      <c r="O222" s="32" t="s">
        <v>1450</v>
      </c>
      <c r="R222" s="33"/>
      <c r="S222" s="34"/>
      <c r="T222" s="33"/>
      <c r="U222" s="33"/>
      <c r="V222" s="33"/>
      <c r="W222" s="33"/>
      <c r="X222" s="33"/>
      <c r="Y222" s="33"/>
      <c r="Z222" s="33"/>
      <c r="AA222" s="33"/>
      <c r="AB222" s="33"/>
      <c r="AC222" s="33"/>
      <c r="AD222" s="40"/>
      <c r="AE222" s="33"/>
      <c r="AF222" s="33"/>
      <c r="AG222" s="33"/>
      <c r="AH222" s="33"/>
      <c r="AI222" s="32"/>
    </row>
    <row r="223" spans="11:35" x14ac:dyDescent="0.15">
      <c r="K223" s="103" t="s">
        <v>225</v>
      </c>
      <c r="L223" s="103" t="s">
        <v>226</v>
      </c>
      <c r="M223" s="104" t="s">
        <v>224</v>
      </c>
      <c r="N223" s="105"/>
      <c r="O223" s="32" t="s">
        <v>1450</v>
      </c>
      <c r="R223" s="33"/>
      <c r="S223" s="34"/>
      <c r="T223" s="33"/>
      <c r="U223" s="33"/>
      <c r="V223" s="33"/>
      <c r="W223" s="33"/>
      <c r="X223" s="33"/>
      <c r="Y223" s="33"/>
      <c r="Z223" s="33"/>
      <c r="AA223" s="33"/>
      <c r="AB223" s="33"/>
      <c r="AC223" s="33"/>
      <c r="AD223" s="40"/>
      <c r="AE223" s="33"/>
      <c r="AF223" s="33"/>
      <c r="AG223" s="33"/>
      <c r="AH223" s="33"/>
      <c r="AI223" s="32"/>
    </row>
    <row r="224" spans="11:35" x14ac:dyDescent="0.15">
      <c r="K224" s="103" t="s">
        <v>249</v>
      </c>
      <c r="L224" s="103" t="s">
        <v>250</v>
      </c>
      <c r="M224" s="104" t="s">
        <v>248</v>
      </c>
      <c r="N224" s="105"/>
      <c r="O224" s="32" t="s">
        <v>1450</v>
      </c>
      <c r="R224" s="33"/>
      <c r="S224" s="34"/>
      <c r="T224" s="33"/>
      <c r="U224" s="33"/>
      <c r="V224" s="33"/>
      <c r="W224" s="33"/>
      <c r="X224" s="33"/>
      <c r="Y224" s="33"/>
      <c r="Z224" s="33"/>
      <c r="AA224" s="33"/>
      <c r="AB224" s="33"/>
      <c r="AC224" s="33"/>
      <c r="AD224" s="40"/>
      <c r="AE224" s="33"/>
      <c r="AF224" s="33"/>
      <c r="AG224" s="33"/>
      <c r="AH224" s="33"/>
      <c r="AI224" s="32"/>
    </row>
    <row r="225" spans="11:35" x14ac:dyDescent="0.15">
      <c r="K225" s="103" t="s">
        <v>246</v>
      </c>
      <c r="L225" s="103" t="s">
        <v>247</v>
      </c>
      <c r="M225" s="104" t="s">
        <v>245</v>
      </c>
      <c r="N225" s="105"/>
      <c r="O225" s="32" t="s">
        <v>1450</v>
      </c>
      <c r="R225" s="33"/>
      <c r="S225" s="34"/>
      <c r="T225" s="33"/>
      <c r="U225" s="33"/>
      <c r="V225" s="33"/>
      <c r="W225" s="33"/>
      <c r="X225" s="33"/>
      <c r="Y225" s="33"/>
      <c r="Z225" s="33"/>
      <c r="AA225" s="33"/>
      <c r="AB225" s="33"/>
      <c r="AC225" s="33"/>
      <c r="AD225" s="40"/>
      <c r="AE225" s="33"/>
      <c r="AF225" s="33"/>
      <c r="AG225" s="33"/>
      <c r="AH225" s="33"/>
      <c r="AI225" s="32"/>
    </row>
    <row r="226" spans="11:35" x14ac:dyDescent="0.15">
      <c r="K226" s="103" t="s">
        <v>1234</v>
      </c>
      <c r="L226" s="103" t="s">
        <v>256</v>
      </c>
      <c r="M226" s="104" t="s">
        <v>255</v>
      </c>
      <c r="N226" s="105"/>
      <c r="O226" s="32" t="s">
        <v>1450</v>
      </c>
      <c r="R226" s="33"/>
      <c r="S226" s="34"/>
      <c r="T226" s="33"/>
      <c r="U226" s="33"/>
      <c r="V226" s="33"/>
      <c r="W226" s="33"/>
      <c r="X226" s="33"/>
      <c r="Y226" s="33"/>
      <c r="Z226" s="33"/>
      <c r="AA226" s="33"/>
      <c r="AB226" s="33"/>
      <c r="AC226" s="33"/>
      <c r="AD226" s="40"/>
      <c r="AE226" s="33"/>
      <c r="AF226" s="33"/>
      <c r="AG226" s="33"/>
      <c r="AH226" s="33"/>
      <c r="AI226" s="32"/>
    </row>
    <row r="227" spans="11:35" x14ac:dyDescent="0.15">
      <c r="K227" s="103" t="s">
        <v>258</v>
      </c>
      <c r="L227" s="103" t="s">
        <v>259</v>
      </c>
      <c r="M227" s="104" t="s">
        <v>257</v>
      </c>
      <c r="N227" s="105"/>
      <c r="O227" s="32" t="s">
        <v>1450</v>
      </c>
      <c r="R227" s="33"/>
      <c r="S227" s="34"/>
      <c r="T227" s="33"/>
      <c r="U227" s="33"/>
      <c r="V227" s="33"/>
      <c r="W227" s="33"/>
      <c r="X227" s="33"/>
      <c r="Y227" s="33"/>
      <c r="Z227" s="33"/>
      <c r="AA227" s="33"/>
      <c r="AB227" s="33"/>
      <c r="AC227" s="33"/>
      <c r="AD227" s="40"/>
      <c r="AE227" s="33"/>
      <c r="AF227" s="33"/>
      <c r="AG227" s="33"/>
      <c r="AH227" s="33"/>
      <c r="AI227" s="32"/>
    </row>
    <row r="228" spans="11:35" x14ac:dyDescent="0.15">
      <c r="K228" s="103" t="s">
        <v>170</v>
      </c>
      <c r="L228" s="103" t="s">
        <v>171</v>
      </c>
      <c r="M228" s="104" t="s">
        <v>169</v>
      </c>
      <c r="N228" s="105"/>
      <c r="O228" s="32" t="s">
        <v>1450</v>
      </c>
      <c r="R228" s="33"/>
      <c r="S228" s="34"/>
      <c r="T228" s="33"/>
      <c r="U228" s="33"/>
      <c r="V228" s="33"/>
      <c r="W228" s="33"/>
      <c r="X228" s="33"/>
      <c r="Y228" s="33"/>
      <c r="Z228" s="33"/>
      <c r="AA228" s="33"/>
      <c r="AB228" s="33"/>
      <c r="AC228" s="33"/>
      <c r="AD228" s="40"/>
      <c r="AE228" s="33"/>
      <c r="AF228" s="33"/>
      <c r="AG228" s="33"/>
      <c r="AH228" s="33"/>
      <c r="AI228" s="32"/>
    </row>
    <row r="229" spans="11:35" x14ac:dyDescent="0.15">
      <c r="K229" s="103" t="s">
        <v>253</v>
      </c>
      <c r="L229" s="103" t="s">
        <v>254</v>
      </c>
      <c r="M229" s="104" t="s">
        <v>252</v>
      </c>
      <c r="N229" s="105"/>
      <c r="O229" s="32" t="s">
        <v>1450</v>
      </c>
      <c r="R229" s="33"/>
      <c r="S229" s="34"/>
      <c r="T229" s="33"/>
      <c r="U229" s="33"/>
      <c r="V229" s="33"/>
      <c r="W229" s="33"/>
      <c r="X229" s="33"/>
      <c r="Y229" s="33"/>
      <c r="Z229" s="33"/>
      <c r="AA229" s="33"/>
      <c r="AB229" s="33"/>
      <c r="AC229" s="33"/>
      <c r="AD229" s="40"/>
      <c r="AE229" s="33"/>
      <c r="AF229" s="33"/>
      <c r="AG229" s="33"/>
      <c r="AH229" s="33"/>
      <c r="AI229" s="32"/>
    </row>
    <row r="230" spans="11:35" x14ac:dyDescent="0.15">
      <c r="K230" s="103" t="s">
        <v>231</v>
      </c>
      <c r="L230" s="103" t="s">
        <v>232</v>
      </c>
      <c r="M230" s="104" t="s">
        <v>230</v>
      </c>
      <c r="N230" s="105"/>
      <c r="O230" s="32" t="s">
        <v>1450</v>
      </c>
      <c r="R230" s="33"/>
      <c r="S230" s="34"/>
      <c r="T230" s="33"/>
      <c r="U230" s="33"/>
      <c r="V230" s="33"/>
      <c r="W230" s="33"/>
      <c r="X230" s="33"/>
      <c r="Y230" s="33"/>
      <c r="Z230" s="33"/>
      <c r="AA230" s="33"/>
      <c r="AB230" s="33"/>
      <c r="AC230" s="33"/>
      <c r="AD230" s="40"/>
      <c r="AE230" s="33"/>
      <c r="AF230" s="33"/>
      <c r="AG230" s="33"/>
      <c r="AH230" s="33"/>
      <c r="AI230" s="32"/>
    </row>
    <row r="231" spans="11:35" x14ac:dyDescent="0.15">
      <c r="K231" s="103" t="s">
        <v>251</v>
      </c>
      <c r="L231" s="103" t="s">
        <v>1235</v>
      </c>
      <c r="M231" s="104" t="s">
        <v>230</v>
      </c>
      <c r="N231" s="105"/>
      <c r="O231" s="32" t="s">
        <v>1450</v>
      </c>
      <c r="R231" s="33"/>
      <c r="S231" s="34"/>
      <c r="T231" s="33"/>
      <c r="U231" s="33"/>
      <c r="V231" s="33"/>
      <c r="W231" s="33"/>
      <c r="X231" s="33"/>
      <c r="Y231" s="33"/>
      <c r="Z231" s="33"/>
      <c r="AA231" s="33"/>
      <c r="AB231" s="33"/>
      <c r="AC231" s="33"/>
      <c r="AD231" s="40"/>
      <c r="AE231" s="33"/>
      <c r="AF231" s="33"/>
      <c r="AG231" s="33"/>
      <c r="AH231" s="33"/>
      <c r="AI231" s="32"/>
    </row>
    <row r="232" spans="11:35" x14ac:dyDescent="0.15">
      <c r="K232" s="103" t="s">
        <v>313</v>
      </c>
      <c r="L232" s="103" t="s">
        <v>314</v>
      </c>
      <c r="M232" s="104" t="s">
        <v>312</v>
      </c>
      <c r="N232" s="105"/>
      <c r="O232" s="32" t="s">
        <v>1451</v>
      </c>
      <c r="R232" s="33"/>
      <c r="S232" s="34"/>
      <c r="T232" s="33"/>
      <c r="U232" s="33"/>
      <c r="V232" s="33"/>
      <c r="W232" s="33"/>
      <c r="X232" s="33"/>
      <c r="Y232" s="33"/>
      <c r="Z232" s="33"/>
      <c r="AA232" s="33"/>
      <c r="AB232" s="33"/>
      <c r="AC232" s="33"/>
      <c r="AD232" s="40"/>
      <c r="AE232" s="33"/>
      <c r="AF232" s="33"/>
      <c r="AG232" s="33"/>
      <c r="AH232" s="33"/>
      <c r="AI232" s="32"/>
    </row>
    <row r="233" spans="11:35" x14ac:dyDescent="0.15">
      <c r="K233" s="103" t="s">
        <v>316</v>
      </c>
      <c r="L233" s="103" t="s">
        <v>317</v>
      </c>
      <c r="M233" s="104" t="s">
        <v>315</v>
      </c>
      <c r="N233" s="105"/>
      <c r="O233" s="32" t="s">
        <v>1451</v>
      </c>
      <c r="R233" s="33"/>
      <c r="S233" s="34"/>
      <c r="T233" s="33"/>
      <c r="U233" s="33"/>
      <c r="V233" s="33"/>
      <c r="W233" s="33"/>
      <c r="X233" s="33"/>
      <c r="Y233" s="33"/>
      <c r="Z233" s="33"/>
      <c r="AA233" s="33"/>
      <c r="AB233" s="33"/>
      <c r="AC233" s="33"/>
      <c r="AD233" s="40"/>
      <c r="AE233" s="33"/>
      <c r="AF233" s="33"/>
      <c r="AG233" s="33"/>
      <c r="AH233" s="33"/>
      <c r="AI233" s="32"/>
    </row>
    <row r="234" spans="11:35" x14ac:dyDescent="0.15">
      <c r="K234" s="103" t="s">
        <v>319</v>
      </c>
      <c r="L234" s="103" t="s">
        <v>320</v>
      </c>
      <c r="M234" s="104" t="s">
        <v>318</v>
      </c>
      <c r="N234" s="105"/>
      <c r="O234" s="32" t="s">
        <v>1451</v>
      </c>
      <c r="R234" s="33"/>
      <c r="S234" s="34"/>
      <c r="T234" s="33"/>
      <c r="U234" s="33"/>
      <c r="V234" s="33"/>
      <c r="W234" s="33"/>
      <c r="X234" s="33"/>
      <c r="Y234" s="33"/>
      <c r="Z234" s="33"/>
      <c r="AA234" s="33"/>
      <c r="AB234" s="33"/>
      <c r="AC234" s="33"/>
      <c r="AD234" s="40"/>
      <c r="AE234" s="33"/>
      <c r="AF234" s="33"/>
      <c r="AG234" s="33"/>
      <c r="AH234" s="33"/>
      <c r="AI234" s="32"/>
    </row>
    <row r="235" spans="11:35" x14ac:dyDescent="0.15">
      <c r="K235" s="103" t="s">
        <v>322</v>
      </c>
      <c r="L235" s="103" t="s">
        <v>323</v>
      </c>
      <c r="M235" s="104" t="s">
        <v>321</v>
      </c>
      <c r="N235" s="105"/>
      <c r="O235" s="32" t="s">
        <v>1451</v>
      </c>
      <c r="R235" s="33"/>
      <c r="S235" s="34"/>
      <c r="T235" s="33"/>
      <c r="U235" s="33"/>
      <c r="V235" s="33"/>
      <c r="W235" s="33"/>
      <c r="X235" s="33"/>
      <c r="Y235" s="33"/>
      <c r="Z235" s="33"/>
      <c r="AA235" s="33"/>
      <c r="AB235" s="33"/>
      <c r="AC235" s="33"/>
      <c r="AD235" s="40"/>
      <c r="AE235" s="33"/>
      <c r="AF235" s="33"/>
      <c r="AG235" s="33"/>
      <c r="AH235" s="33"/>
      <c r="AI235" s="32"/>
    </row>
    <row r="236" spans="11:35" x14ac:dyDescent="0.15">
      <c r="K236" s="103" t="s">
        <v>325</v>
      </c>
      <c r="L236" s="103" t="s">
        <v>326</v>
      </c>
      <c r="M236" s="104" t="s">
        <v>324</v>
      </c>
      <c r="N236" s="105"/>
      <c r="O236" s="32" t="s">
        <v>1451</v>
      </c>
      <c r="R236" s="33"/>
      <c r="S236" s="34"/>
      <c r="T236" s="33"/>
      <c r="U236" s="33"/>
      <c r="V236" s="33"/>
      <c r="W236" s="33"/>
      <c r="X236" s="33"/>
      <c r="Y236" s="33"/>
      <c r="Z236" s="33"/>
      <c r="AA236" s="33"/>
      <c r="AB236" s="33"/>
      <c r="AC236" s="33"/>
      <c r="AD236" s="40"/>
      <c r="AE236" s="33"/>
      <c r="AF236" s="33"/>
      <c r="AG236" s="33"/>
      <c r="AH236" s="33"/>
      <c r="AI236" s="32"/>
    </row>
    <row r="237" spans="11:35" x14ac:dyDescent="0.15">
      <c r="K237" s="103" t="s">
        <v>328</v>
      </c>
      <c r="L237" s="103" t="s">
        <v>329</v>
      </c>
      <c r="M237" s="104" t="s">
        <v>327</v>
      </c>
      <c r="N237" s="105"/>
      <c r="O237" s="32" t="s">
        <v>1451</v>
      </c>
      <c r="R237" s="33"/>
      <c r="S237" s="34"/>
      <c r="T237" s="33"/>
      <c r="U237" s="33"/>
      <c r="V237" s="33"/>
      <c r="W237" s="33"/>
      <c r="X237" s="33"/>
      <c r="Y237" s="33"/>
      <c r="Z237" s="33"/>
      <c r="AA237" s="33"/>
      <c r="AB237" s="33"/>
      <c r="AC237" s="33"/>
      <c r="AD237" s="40"/>
      <c r="AE237" s="33"/>
      <c r="AF237" s="33"/>
      <c r="AG237" s="33"/>
      <c r="AH237" s="33"/>
      <c r="AI237" s="32"/>
    </row>
    <row r="238" spans="11:35" x14ac:dyDescent="0.15">
      <c r="K238" s="103" t="s">
        <v>331</v>
      </c>
      <c r="L238" s="103" t="s">
        <v>332</v>
      </c>
      <c r="M238" s="104" t="s">
        <v>330</v>
      </c>
      <c r="N238" s="105"/>
      <c r="O238" s="32" t="s">
        <v>1451</v>
      </c>
      <c r="R238" s="33"/>
      <c r="S238" s="34"/>
      <c r="T238" s="33"/>
      <c r="U238" s="33"/>
      <c r="V238" s="33"/>
      <c r="W238" s="33"/>
      <c r="X238" s="33"/>
      <c r="Y238" s="33"/>
      <c r="Z238" s="33"/>
      <c r="AA238" s="33"/>
      <c r="AB238" s="33"/>
      <c r="AC238" s="33"/>
      <c r="AD238" s="40"/>
      <c r="AE238" s="33"/>
      <c r="AF238" s="33"/>
      <c r="AG238" s="33"/>
      <c r="AH238" s="33"/>
      <c r="AI238" s="32"/>
    </row>
    <row r="239" spans="11:35" x14ac:dyDescent="0.15">
      <c r="K239" s="103" t="s">
        <v>1295</v>
      </c>
      <c r="L239" s="103" t="s">
        <v>1236</v>
      </c>
      <c r="M239" s="104" t="s">
        <v>475</v>
      </c>
      <c r="N239" s="105"/>
      <c r="O239" s="32" t="s">
        <v>1451</v>
      </c>
      <c r="R239" s="33"/>
      <c r="S239" s="34"/>
      <c r="T239" s="33"/>
      <c r="U239" s="33"/>
      <c r="V239" s="33"/>
      <c r="W239" s="33"/>
      <c r="X239" s="33"/>
      <c r="Y239" s="33"/>
      <c r="Z239" s="33"/>
      <c r="AA239" s="33"/>
      <c r="AB239" s="33"/>
      <c r="AC239" s="33"/>
      <c r="AD239" s="40"/>
      <c r="AE239" s="33"/>
      <c r="AF239" s="33"/>
      <c r="AG239" s="33"/>
      <c r="AH239" s="33"/>
      <c r="AI239" s="32"/>
    </row>
    <row r="240" spans="11:35" x14ac:dyDescent="0.15">
      <c r="K240" s="103" t="s">
        <v>476</v>
      </c>
      <c r="L240" s="103" t="s">
        <v>477</v>
      </c>
      <c r="M240" s="104" t="s">
        <v>333</v>
      </c>
      <c r="N240" s="105"/>
      <c r="O240" s="32" t="s">
        <v>1451</v>
      </c>
      <c r="R240" s="33"/>
      <c r="S240" s="34"/>
      <c r="T240" s="33"/>
      <c r="U240" s="33"/>
      <c r="V240" s="33"/>
      <c r="W240" s="33"/>
      <c r="X240" s="33"/>
      <c r="Y240" s="33"/>
      <c r="Z240" s="33"/>
      <c r="AA240" s="33"/>
      <c r="AB240" s="33"/>
      <c r="AC240" s="33"/>
      <c r="AD240" s="40"/>
      <c r="AE240" s="33"/>
      <c r="AF240" s="33"/>
      <c r="AG240" s="33"/>
      <c r="AH240" s="33"/>
      <c r="AI240" s="32"/>
    </row>
    <row r="241" spans="11:35" x14ac:dyDescent="0.15">
      <c r="K241" s="103" t="s">
        <v>334</v>
      </c>
      <c r="L241" s="103" t="s">
        <v>335</v>
      </c>
      <c r="M241" s="104" t="s">
        <v>336</v>
      </c>
      <c r="N241" s="105"/>
      <c r="O241" s="32" t="s">
        <v>1451</v>
      </c>
      <c r="R241" s="33"/>
      <c r="S241" s="34"/>
      <c r="T241" s="33"/>
      <c r="U241" s="33"/>
      <c r="V241" s="33"/>
      <c r="W241" s="33"/>
      <c r="X241" s="33"/>
      <c r="Y241" s="33"/>
      <c r="Z241" s="33"/>
      <c r="AA241" s="33"/>
      <c r="AB241" s="33"/>
      <c r="AC241" s="33"/>
      <c r="AD241" s="40"/>
      <c r="AE241" s="33"/>
      <c r="AF241" s="33"/>
      <c r="AG241" s="33"/>
      <c r="AH241" s="33"/>
      <c r="AI241" s="32"/>
    </row>
    <row r="242" spans="11:35" x14ac:dyDescent="0.15">
      <c r="K242" s="103" t="s">
        <v>1117</v>
      </c>
      <c r="L242" s="103" t="s">
        <v>337</v>
      </c>
      <c r="M242" s="104" t="s">
        <v>478</v>
      </c>
      <c r="N242" s="105"/>
      <c r="O242" s="32" t="s">
        <v>1451</v>
      </c>
      <c r="R242" s="33"/>
      <c r="S242" s="34"/>
      <c r="T242" s="33"/>
      <c r="U242" s="33"/>
      <c r="V242" s="33"/>
      <c r="W242" s="33"/>
      <c r="X242" s="33"/>
      <c r="Y242" s="33"/>
      <c r="Z242" s="33"/>
      <c r="AA242" s="33"/>
      <c r="AB242" s="33"/>
      <c r="AC242" s="33"/>
      <c r="AD242" s="40"/>
      <c r="AE242" s="33"/>
      <c r="AF242" s="33"/>
      <c r="AG242" s="33"/>
      <c r="AH242" s="33"/>
      <c r="AI242" s="32"/>
    </row>
    <row r="243" spans="11:35" x14ac:dyDescent="0.15">
      <c r="K243" s="103" t="s">
        <v>1118</v>
      </c>
      <c r="L243" s="103" t="s">
        <v>479</v>
      </c>
      <c r="M243" s="104" t="s">
        <v>338</v>
      </c>
      <c r="N243" s="105"/>
      <c r="O243" s="32" t="s">
        <v>1451</v>
      </c>
      <c r="R243" s="33"/>
      <c r="S243" s="34"/>
      <c r="T243" s="33"/>
      <c r="U243" s="33"/>
      <c r="V243" s="33"/>
      <c r="W243" s="33"/>
      <c r="X243" s="33"/>
      <c r="Y243" s="33"/>
      <c r="Z243" s="33"/>
      <c r="AA243" s="33"/>
      <c r="AB243" s="33"/>
      <c r="AC243" s="33"/>
      <c r="AD243" s="40"/>
      <c r="AE243" s="33"/>
      <c r="AF243" s="33"/>
      <c r="AG243" s="33"/>
      <c r="AH243" s="33"/>
      <c r="AI243" s="32"/>
    </row>
    <row r="244" spans="11:35" x14ac:dyDescent="0.15">
      <c r="K244" s="103" t="s">
        <v>1119</v>
      </c>
      <c r="L244" s="103" t="s">
        <v>339</v>
      </c>
      <c r="M244" s="104" t="s">
        <v>340</v>
      </c>
      <c r="N244" s="105"/>
      <c r="O244" s="32" t="s">
        <v>1451</v>
      </c>
      <c r="R244" s="33"/>
      <c r="S244" s="34"/>
      <c r="T244" s="33"/>
      <c r="U244" s="33"/>
      <c r="V244" s="33"/>
      <c r="W244" s="33"/>
      <c r="X244" s="33"/>
      <c r="Y244" s="33"/>
      <c r="Z244" s="33"/>
      <c r="AA244" s="33"/>
      <c r="AB244" s="33"/>
      <c r="AC244" s="33"/>
      <c r="AD244" s="40"/>
      <c r="AE244" s="33"/>
      <c r="AF244" s="33"/>
      <c r="AG244" s="33"/>
      <c r="AH244" s="33"/>
      <c r="AI244" s="32"/>
    </row>
    <row r="245" spans="11:35" x14ac:dyDescent="0.15">
      <c r="K245" s="103" t="s">
        <v>1120</v>
      </c>
      <c r="L245" s="103" t="s">
        <v>341</v>
      </c>
      <c r="M245" s="104" t="s">
        <v>342</v>
      </c>
      <c r="N245" s="105"/>
      <c r="O245" s="32" t="s">
        <v>1451</v>
      </c>
      <c r="R245" s="33"/>
      <c r="S245" s="34"/>
      <c r="T245" s="33"/>
      <c r="U245" s="33"/>
      <c r="V245" s="33"/>
      <c r="W245" s="33"/>
      <c r="X245" s="33"/>
      <c r="Y245" s="33"/>
      <c r="Z245" s="33"/>
      <c r="AA245" s="33"/>
      <c r="AB245" s="33"/>
      <c r="AC245" s="33"/>
      <c r="AD245" s="40"/>
      <c r="AE245" s="33"/>
      <c r="AF245" s="33"/>
      <c r="AG245" s="33"/>
      <c r="AH245" s="33"/>
      <c r="AI245" s="32"/>
    </row>
    <row r="246" spans="11:35" x14ac:dyDescent="0.15">
      <c r="K246" s="103" t="s">
        <v>1121</v>
      </c>
      <c r="L246" s="103" t="s">
        <v>343</v>
      </c>
      <c r="M246" s="104" t="s">
        <v>344</v>
      </c>
      <c r="N246" s="105"/>
      <c r="O246" s="32" t="s">
        <v>1451</v>
      </c>
      <c r="R246" s="33"/>
      <c r="S246" s="34"/>
      <c r="T246" s="33"/>
      <c r="U246" s="33"/>
      <c r="V246" s="33"/>
      <c r="W246" s="33"/>
      <c r="X246" s="33"/>
      <c r="Y246" s="33"/>
      <c r="Z246" s="33"/>
      <c r="AA246" s="33"/>
      <c r="AB246" s="33"/>
      <c r="AC246" s="33"/>
      <c r="AD246" s="40"/>
      <c r="AE246" s="33"/>
      <c r="AF246" s="33"/>
      <c r="AG246" s="33"/>
      <c r="AH246" s="33"/>
      <c r="AI246" s="32"/>
    </row>
    <row r="247" spans="11:35" x14ac:dyDescent="0.15">
      <c r="K247" s="103" t="s">
        <v>345</v>
      </c>
      <c r="L247" s="103" t="s">
        <v>346</v>
      </c>
      <c r="M247" s="104" t="s">
        <v>480</v>
      </c>
      <c r="N247" s="105"/>
      <c r="O247" s="32" t="s">
        <v>1451</v>
      </c>
      <c r="R247" s="33"/>
      <c r="S247" s="34"/>
      <c r="T247" s="33"/>
      <c r="U247" s="33"/>
      <c r="V247" s="33"/>
      <c r="W247" s="33"/>
      <c r="X247" s="33"/>
      <c r="Y247" s="33"/>
      <c r="Z247" s="33"/>
      <c r="AA247" s="33"/>
      <c r="AB247" s="33"/>
      <c r="AC247" s="33"/>
      <c r="AD247" s="40"/>
      <c r="AE247" s="33"/>
      <c r="AF247" s="33"/>
      <c r="AG247" s="33"/>
      <c r="AH247" s="33"/>
      <c r="AI247" s="32"/>
    </row>
    <row r="248" spans="11:35" x14ac:dyDescent="0.15">
      <c r="K248" s="103" t="s">
        <v>481</v>
      </c>
      <c r="L248" s="103" t="s">
        <v>1237</v>
      </c>
      <c r="M248" s="104" t="s">
        <v>304</v>
      </c>
      <c r="N248" s="105"/>
      <c r="O248" s="32" t="s">
        <v>1451</v>
      </c>
      <c r="R248" s="33"/>
      <c r="S248" s="34"/>
      <c r="T248" s="33"/>
      <c r="U248" s="33"/>
      <c r="V248" s="33"/>
      <c r="W248" s="33"/>
      <c r="X248" s="33"/>
      <c r="Y248" s="33"/>
      <c r="Z248" s="33"/>
      <c r="AA248" s="33"/>
      <c r="AB248" s="33"/>
      <c r="AC248" s="33"/>
      <c r="AD248" s="40"/>
      <c r="AE248" s="33"/>
      <c r="AF248" s="33"/>
      <c r="AG248" s="33"/>
      <c r="AH248" s="33"/>
      <c r="AI248" s="32"/>
    </row>
    <row r="249" spans="11:35" x14ac:dyDescent="0.15">
      <c r="K249" s="103" t="s">
        <v>305</v>
      </c>
      <c r="L249" s="103" t="s">
        <v>306</v>
      </c>
      <c r="M249" s="104" t="s">
        <v>307</v>
      </c>
      <c r="N249" s="105"/>
      <c r="O249" s="32" t="s">
        <v>1451</v>
      </c>
      <c r="R249" s="33"/>
      <c r="S249" s="34"/>
      <c r="T249" s="33"/>
      <c r="U249" s="33"/>
      <c r="V249" s="33"/>
      <c r="W249" s="33"/>
      <c r="X249" s="33"/>
      <c r="Y249" s="33"/>
      <c r="Z249" s="33"/>
      <c r="AA249" s="33"/>
      <c r="AB249" s="33"/>
      <c r="AC249" s="33"/>
      <c r="AD249" s="40"/>
      <c r="AE249" s="33"/>
      <c r="AF249" s="33"/>
      <c r="AG249" s="33"/>
      <c r="AH249" s="33"/>
      <c r="AI249" s="32"/>
    </row>
    <row r="250" spans="11:35" x14ac:dyDescent="0.15">
      <c r="K250" s="103" t="s">
        <v>308</v>
      </c>
      <c r="L250" s="103" t="s">
        <v>309</v>
      </c>
      <c r="M250" s="104" t="s">
        <v>310</v>
      </c>
      <c r="N250" s="105"/>
      <c r="O250" s="32" t="s">
        <v>1451</v>
      </c>
      <c r="R250" s="33"/>
      <c r="S250" s="34"/>
      <c r="T250" s="33"/>
      <c r="U250" s="33"/>
      <c r="V250" s="33"/>
      <c r="W250" s="33"/>
      <c r="X250" s="33"/>
      <c r="Y250" s="33"/>
      <c r="Z250" s="33"/>
      <c r="AA250" s="33"/>
      <c r="AB250" s="33"/>
      <c r="AC250" s="33"/>
      <c r="AD250" s="40"/>
      <c r="AE250" s="33"/>
      <c r="AF250" s="33"/>
      <c r="AG250" s="33"/>
      <c r="AH250" s="33"/>
      <c r="AI250" s="32"/>
    </row>
    <row r="251" spans="11:35" x14ac:dyDescent="0.15">
      <c r="K251" s="103" t="s">
        <v>1238</v>
      </c>
      <c r="L251" s="103" t="s">
        <v>311</v>
      </c>
      <c r="M251" s="104" t="s">
        <v>347</v>
      </c>
      <c r="N251" s="105"/>
      <c r="O251" s="32" t="s">
        <v>1451</v>
      </c>
      <c r="R251" s="33"/>
      <c r="S251" s="34"/>
      <c r="T251" s="33"/>
      <c r="U251" s="33"/>
      <c r="V251" s="33"/>
      <c r="W251" s="33"/>
      <c r="X251" s="33"/>
      <c r="Y251" s="33"/>
      <c r="Z251" s="33"/>
      <c r="AA251" s="33"/>
      <c r="AB251" s="33"/>
      <c r="AC251" s="33"/>
      <c r="AD251" s="40"/>
      <c r="AE251" s="33"/>
      <c r="AF251" s="33"/>
      <c r="AG251" s="33"/>
      <c r="AH251" s="33"/>
      <c r="AI251" s="32"/>
    </row>
    <row r="252" spans="11:35" x14ac:dyDescent="0.15">
      <c r="K252" s="103" t="s">
        <v>1296</v>
      </c>
      <c r="L252" s="103" t="s">
        <v>1239</v>
      </c>
      <c r="M252" s="104" t="s">
        <v>350</v>
      </c>
      <c r="N252" s="105"/>
      <c r="O252" s="32" t="s">
        <v>1451</v>
      </c>
      <c r="R252" s="33"/>
      <c r="S252" s="34"/>
      <c r="T252" s="33"/>
      <c r="U252" s="33"/>
      <c r="V252" s="33"/>
      <c r="W252" s="33"/>
      <c r="X252" s="33"/>
      <c r="Y252" s="33"/>
      <c r="Z252" s="33"/>
      <c r="AA252" s="33"/>
      <c r="AB252" s="33"/>
      <c r="AC252" s="33"/>
      <c r="AD252" s="40"/>
      <c r="AE252" s="33"/>
      <c r="AF252" s="33"/>
      <c r="AG252" s="33"/>
      <c r="AH252" s="33"/>
      <c r="AI252" s="32"/>
    </row>
    <row r="253" spans="11:35" x14ac:dyDescent="0.15">
      <c r="K253" s="103" t="s">
        <v>348</v>
      </c>
      <c r="L253" s="103" t="s">
        <v>349</v>
      </c>
      <c r="M253" s="104" t="s">
        <v>353</v>
      </c>
      <c r="N253" s="105"/>
      <c r="O253" s="32" t="s">
        <v>1451</v>
      </c>
      <c r="R253" s="33"/>
      <c r="S253" s="34"/>
      <c r="T253" s="33"/>
      <c r="U253" s="33"/>
      <c r="V253" s="33"/>
      <c r="W253" s="33"/>
      <c r="X253" s="33"/>
      <c r="Y253" s="33"/>
      <c r="Z253" s="33"/>
      <c r="AA253" s="33"/>
      <c r="AB253" s="33"/>
      <c r="AC253" s="33"/>
      <c r="AD253" s="40"/>
      <c r="AE253" s="33"/>
      <c r="AF253" s="33"/>
      <c r="AG253" s="33"/>
      <c r="AH253" s="33"/>
      <c r="AI253" s="32"/>
    </row>
    <row r="254" spans="11:35" x14ac:dyDescent="0.15">
      <c r="K254" s="103" t="s">
        <v>351</v>
      </c>
      <c r="L254" s="103" t="s">
        <v>352</v>
      </c>
      <c r="M254" s="104" t="s">
        <v>356</v>
      </c>
      <c r="N254" s="105"/>
      <c r="O254" s="32" t="s">
        <v>1451</v>
      </c>
      <c r="R254" s="33"/>
      <c r="S254" s="34"/>
      <c r="T254" s="33"/>
      <c r="U254" s="33"/>
      <c r="V254" s="33"/>
      <c r="W254" s="33"/>
      <c r="X254" s="33"/>
      <c r="Y254" s="33"/>
      <c r="Z254" s="33"/>
      <c r="AA254" s="33"/>
      <c r="AB254" s="33"/>
      <c r="AC254" s="33"/>
      <c r="AD254" s="40"/>
      <c r="AE254" s="33"/>
      <c r="AF254" s="33"/>
      <c r="AG254" s="33"/>
      <c r="AH254" s="33"/>
      <c r="AI254" s="32"/>
    </row>
    <row r="255" spans="11:35" x14ac:dyDescent="0.15">
      <c r="K255" s="103" t="s">
        <v>354</v>
      </c>
      <c r="L255" s="103" t="s">
        <v>355</v>
      </c>
      <c r="M255" s="104" t="s">
        <v>359</v>
      </c>
      <c r="N255" s="105"/>
      <c r="O255" s="32" t="s">
        <v>1451</v>
      </c>
      <c r="R255" s="33"/>
      <c r="S255" s="34"/>
      <c r="T255" s="33"/>
      <c r="U255" s="33"/>
      <c r="V255" s="33"/>
      <c r="W255" s="33"/>
      <c r="X255" s="33"/>
      <c r="Y255" s="33"/>
      <c r="Z255" s="33"/>
      <c r="AA255" s="33"/>
      <c r="AB255" s="33"/>
      <c r="AC255" s="33"/>
      <c r="AD255" s="40"/>
      <c r="AE255" s="33"/>
      <c r="AF255" s="33"/>
      <c r="AG255" s="33"/>
      <c r="AH255" s="33"/>
      <c r="AI255" s="32"/>
    </row>
    <row r="256" spans="11:35" x14ac:dyDescent="0.15">
      <c r="K256" s="103" t="s">
        <v>357</v>
      </c>
      <c r="L256" s="103" t="s">
        <v>358</v>
      </c>
      <c r="M256" s="104" t="s">
        <v>362</v>
      </c>
      <c r="N256" s="105"/>
      <c r="O256" s="32" t="s">
        <v>1451</v>
      </c>
      <c r="R256" s="33"/>
      <c r="S256" s="34"/>
      <c r="T256" s="33"/>
      <c r="U256" s="33"/>
      <c r="V256" s="33"/>
      <c r="W256" s="33"/>
      <c r="X256" s="33"/>
      <c r="Y256" s="33"/>
      <c r="Z256" s="33"/>
      <c r="AA256" s="33"/>
      <c r="AB256" s="33"/>
      <c r="AC256" s="33"/>
      <c r="AD256" s="40"/>
      <c r="AE256" s="33"/>
      <c r="AF256" s="33"/>
      <c r="AG256" s="33"/>
      <c r="AH256" s="33"/>
      <c r="AI256" s="32"/>
    </row>
    <row r="257" spans="11:35" x14ac:dyDescent="0.15">
      <c r="K257" s="103" t="s">
        <v>1297</v>
      </c>
      <c r="L257" s="103" t="s">
        <v>1240</v>
      </c>
      <c r="M257" s="104" t="s">
        <v>364</v>
      </c>
      <c r="N257" s="105"/>
      <c r="O257" s="32" t="s">
        <v>1451</v>
      </c>
      <c r="R257" s="33"/>
      <c r="S257" s="34"/>
      <c r="T257" s="33"/>
      <c r="U257" s="33"/>
      <c r="V257" s="33"/>
      <c r="W257" s="33"/>
      <c r="X257" s="33"/>
      <c r="Y257" s="33"/>
      <c r="Z257" s="33"/>
      <c r="AA257" s="33"/>
      <c r="AB257" s="33"/>
      <c r="AC257" s="33"/>
      <c r="AD257" s="40"/>
      <c r="AE257" s="33"/>
      <c r="AF257" s="33"/>
      <c r="AG257" s="33"/>
      <c r="AH257" s="33"/>
      <c r="AI257" s="32"/>
    </row>
    <row r="258" spans="11:35" x14ac:dyDescent="0.15">
      <c r="K258" s="103" t="s">
        <v>360</v>
      </c>
      <c r="L258" s="103" t="s">
        <v>361</v>
      </c>
      <c r="M258" s="104" t="s">
        <v>366</v>
      </c>
      <c r="N258" s="105"/>
      <c r="O258" s="32" t="s">
        <v>1451</v>
      </c>
      <c r="R258" s="33"/>
      <c r="S258" s="34"/>
      <c r="T258" s="33"/>
      <c r="U258" s="33"/>
      <c r="V258" s="33"/>
      <c r="W258" s="33"/>
      <c r="X258" s="33"/>
      <c r="Y258" s="33"/>
      <c r="Z258" s="33"/>
      <c r="AA258" s="33"/>
      <c r="AB258" s="33"/>
      <c r="AC258" s="33"/>
      <c r="AD258" s="40"/>
      <c r="AE258" s="33"/>
      <c r="AF258" s="33"/>
      <c r="AG258" s="33"/>
      <c r="AH258" s="33"/>
      <c r="AI258" s="32"/>
    </row>
    <row r="259" spans="11:35" x14ac:dyDescent="0.15">
      <c r="K259" s="103" t="s">
        <v>1122</v>
      </c>
      <c r="L259" s="103" t="s">
        <v>363</v>
      </c>
      <c r="M259" s="104" t="s">
        <v>368</v>
      </c>
      <c r="N259" s="105"/>
      <c r="O259" s="32" t="s">
        <v>1451</v>
      </c>
      <c r="R259" s="33"/>
      <c r="S259" s="34"/>
      <c r="T259" s="33"/>
      <c r="U259" s="33"/>
      <c r="V259" s="33"/>
      <c r="W259" s="33"/>
      <c r="X259" s="33"/>
      <c r="Y259" s="33"/>
      <c r="Z259" s="33"/>
      <c r="AA259" s="33"/>
      <c r="AB259" s="33"/>
      <c r="AC259" s="33"/>
      <c r="AD259" s="40"/>
      <c r="AE259" s="33"/>
      <c r="AF259" s="33"/>
      <c r="AG259" s="33"/>
      <c r="AH259" s="33"/>
      <c r="AI259" s="32"/>
    </row>
    <row r="260" spans="11:35" x14ac:dyDescent="0.15">
      <c r="K260" s="103" t="s">
        <v>1123</v>
      </c>
      <c r="L260" s="103" t="s">
        <v>365</v>
      </c>
      <c r="M260" s="104" t="s">
        <v>482</v>
      </c>
      <c r="N260" s="105"/>
      <c r="O260" s="32" t="s">
        <v>1451</v>
      </c>
      <c r="R260" s="33"/>
      <c r="S260" s="34"/>
      <c r="T260" s="33"/>
      <c r="U260" s="33"/>
      <c r="V260" s="33"/>
      <c r="W260" s="33"/>
      <c r="X260" s="33"/>
      <c r="Y260" s="33"/>
      <c r="Z260" s="33"/>
      <c r="AA260" s="33"/>
      <c r="AB260" s="33"/>
      <c r="AC260" s="33"/>
      <c r="AD260" s="40"/>
      <c r="AE260" s="33"/>
      <c r="AF260" s="33"/>
      <c r="AG260" s="33"/>
      <c r="AH260" s="33"/>
      <c r="AI260" s="32"/>
    </row>
    <row r="261" spans="11:35" x14ac:dyDescent="0.15">
      <c r="K261" s="103" t="s">
        <v>1124</v>
      </c>
      <c r="L261" s="103" t="s">
        <v>367</v>
      </c>
      <c r="M261" s="104" t="s">
        <v>371</v>
      </c>
      <c r="N261" s="105"/>
      <c r="O261" s="32" t="s">
        <v>1451</v>
      </c>
      <c r="R261" s="33"/>
      <c r="S261" s="34"/>
      <c r="T261" s="33"/>
      <c r="U261" s="33"/>
      <c r="V261" s="33"/>
      <c r="W261" s="33"/>
      <c r="X261" s="33"/>
      <c r="Y261" s="33"/>
      <c r="Z261" s="33"/>
      <c r="AA261" s="33"/>
      <c r="AB261" s="33"/>
      <c r="AC261" s="33"/>
      <c r="AD261" s="40"/>
      <c r="AE261" s="33"/>
      <c r="AF261" s="33"/>
      <c r="AG261" s="33"/>
      <c r="AH261" s="33"/>
      <c r="AI261" s="32"/>
    </row>
    <row r="262" spans="11:35" x14ac:dyDescent="0.15">
      <c r="K262" s="103" t="s">
        <v>369</v>
      </c>
      <c r="L262" s="103" t="s">
        <v>370</v>
      </c>
      <c r="M262" s="104" t="s">
        <v>374</v>
      </c>
      <c r="N262" s="105"/>
      <c r="O262" s="32" t="s">
        <v>1451</v>
      </c>
      <c r="R262" s="33"/>
      <c r="S262" s="34"/>
      <c r="T262" s="33"/>
      <c r="U262" s="33"/>
      <c r="V262" s="33"/>
      <c r="W262" s="33"/>
      <c r="X262" s="33"/>
      <c r="Y262" s="33"/>
      <c r="Z262" s="33"/>
      <c r="AA262" s="33"/>
      <c r="AB262" s="33"/>
      <c r="AC262" s="33"/>
      <c r="AD262" s="40"/>
      <c r="AE262" s="33"/>
      <c r="AF262" s="33"/>
      <c r="AG262" s="33"/>
      <c r="AH262" s="33"/>
      <c r="AI262" s="32"/>
    </row>
    <row r="263" spans="11:35" x14ac:dyDescent="0.15">
      <c r="K263" s="103" t="s">
        <v>483</v>
      </c>
      <c r="L263" s="103" t="s">
        <v>484</v>
      </c>
      <c r="M263" s="104" t="s">
        <v>376</v>
      </c>
      <c r="N263" s="105"/>
      <c r="O263" s="32" t="s">
        <v>1451</v>
      </c>
      <c r="R263" s="33"/>
      <c r="S263" s="34"/>
      <c r="T263" s="33"/>
      <c r="U263" s="33"/>
      <c r="V263" s="33"/>
      <c r="W263" s="33"/>
      <c r="X263" s="33"/>
      <c r="Y263" s="33"/>
      <c r="Z263" s="33"/>
      <c r="AA263" s="33"/>
      <c r="AB263" s="33"/>
      <c r="AC263" s="33"/>
      <c r="AD263" s="40"/>
      <c r="AE263" s="33"/>
      <c r="AF263" s="33"/>
      <c r="AG263" s="33"/>
      <c r="AH263" s="33"/>
      <c r="AI263" s="32"/>
    </row>
    <row r="264" spans="11:35" x14ac:dyDescent="0.15">
      <c r="K264" s="103" t="s">
        <v>1298</v>
      </c>
      <c r="L264" s="103" t="s">
        <v>1241</v>
      </c>
      <c r="M264" s="104" t="s">
        <v>378</v>
      </c>
      <c r="N264" s="105"/>
      <c r="O264" s="32" t="s">
        <v>1451</v>
      </c>
      <c r="R264" s="33"/>
      <c r="S264" s="34"/>
      <c r="T264" s="33"/>
      <c r="U264" s="33"/>
      <c r="V264" s="33"/>
      <c r="W264" s="33"/>
      <c r="X264" s="33"/>
      <c r="Y264" s="33"/>
      <c r="Z264" s="33"/>
      <c r="AA264" s="33"/>
      <c r="AB264" s="33"/>
      <c r="AC264" s="33"/>
      <c r="AD264" s="40"/>
      <c r="AE264" s="33"/>
      <c r="AF264" s="33"/>
      <c r="AG264" s="33"/>
      <c r="AH264" s="33"/>
      <c r="AI264" s="32"/>
    </row>
    <row r="265" spans="11:35" x14ac:dyDescent="0.15">
      <c r="K265" s="103" t="s">
        <v>372</v>
      </c>
      <c r="L265" s="103" t="s">
        <v>373</v>
      </c>
      <c r="M265" s="104" t="s">
        <v>381</v>
      </c>
      <c r="N265" s="105"/>
      <c r="O265" s="32" t="s">
        <v>1451</v>
      </c>
      <c r="R265" s="33"/>
      <c r="S265" s="34"/>
      <c r="T265" s="33"/>
      <c r="U265" s="33"/>
      <c r="V265" s="33"/>
      <c r="W265" s="33"/>
      <c r="X265" s="33"/>
      <c r="Y265" s="33"/>
      <c r="Z265" s="33"/>
      <c r="AA265" s="33"/>
      <c r="AB265" s="33"/>
      <c r="AC265" s="33"/>
      <c r="AD265" s="40"/>
      <c r="AE265" s="33"/>
      <c r="AF265" s="33"/>
      <c r="AG265" s="33"/>
      <c r="AH265" s="33"/>
      <c r="AI265" s="32"/>
    </row>
    <row r="266" spans="11:35" x14ac:dyDescent="0.15">
      <c r="K266" s="103" t="s">
        <v>1125</v>
      </c>
      <c r="L266" s="103" t="s">
        <v>375</v>
      </c>
      <c r="M266" s="104" t="s">
        <v>395</v>
      </c>
      <c r="N266" s="105"/>
      <c r="O266" s="32" t="s">
        <v>1451</v>
      </c>
      <c r="R266" s="33"/>
      <c r="S266" s="34"/>
      <c r="T266" s="33"/>
      <c r="U266" s="33"/>
      <c r="V266" s="33"/>
      <c r="W266" s="33"/>
      <c r="X266" s="33"/>
      <c r="Y266" s="33"/>
      <c r="Z266" s="33"/>
      <c r="AA266" s="33"/>
      <c r="AB266" s="33"/>
      <c r="AC266" s="33"/>
      <c r="AD266" s="40"/>
      <c r="AE266" s="33"/>
      <c r="AF266" s="33"/>
      <c r="AG266" s="33"/>
      <c r="AH266" s="33"/>
      <c r="AI266" s="32"/>
    </row>
    <row r="267" spans="11:35" x14ac:dyDescent="0.15">
      <c r="K267" s="103" t="s">
        <v>1126</v>
      </c>
      <c r="L267" s="103" t="s">
        <v>377</v>
      </c>
      <c r="M267" s="104" t="s">
        <v>383</v>
      </c>
      <c r="N267" s="105"/>
      <c r="O267" s="32" t="s">
        <v>1451</v>
      </c>
      <c r="R267" s="33"/>
      <c r="S267" s="34"/>
      <c r="T267" s="33"/>
      <c r="U267" s="33"/>
      <c r="V267" s="33"/>
      <c r="W267" s="33"/>
      <c r="X267" s="33"/>
      <c r="Y267" s="33"/>
      <c r="Z267" s="33"/>
      <c r="AA267" s="33"/>
      <c r="AB267" s="33"/>
      <c r="AC267" s="33"/>
      <c r="AD267" s="40"/>
      <c r="AE267" s="33"/>
      <c r="AF267" s="33"/>
      <c r="AG267" s="33"/>
      <c r="AH267" s="33"/>
      <c r="AI267" s="32"/>
    </row>
    <row r="268" spans="11:35" x14ac:dyDescent="0.15">
      <c r="K268" s="103" t="s">
        <v>379</v>
      </c>
      <c r="L268" s="103" t="s">
        <v>380</v>
      </c>
      <c r="M268" s="104" t="s">
        <v>385</v>
      </c>
      <c r="N268" s="105"/>
      <c r="O268" s="32" t="s">
        <v>1451</v>
      </c>
      <c r="R268" s="33"/>
      <c r="S268" s="34"/>
      <c r="T268" s="33"/>
      <c r="U268" s="33"/>
      <c r="V268" s="33"/>
      <c r="W268" s="33"/>
      <c r="X268" s="33"/>
      <c r="Y268" s="33"/>
      <c r="Z268" s="33"/>
      <c r="AA268" s="33"/>
      <c r="AB268" s="33"/>
      <c r="AC268" s="33"/>
      <c r="AD268" s="40"/>
      <c r="AE268" s="33"/>
      <c r="AF268" s="33"/>
      <c r="AG268" s="33"/>
      <c r="AH268" s="33"/>
      <c r="AI268" s="32"/>
    </row>
    <row r="269" spans="11:35" x14ac:dyDescent="0.15">
      <c r="K269" s="103" t="s">
        <v>1242</v>
      </c>
      <c r="L269" s="103" t="s">
        <v>382</v>
      </c>
      <c r="M269" s="104" t="s">
        <v>387</v>
      </c>
      <c r="N269" s="105"/>
      <c r="O269" s="32" t="s">
        <v>1451</v>
      </c>
      <c r="R269" s="33"/>
      <c r="S269" s="34"/>
      <c r="T269" s="33"/>
      <c r="U269" s="33"/>
      <c r="V269" s="33"/>
      <c r="W269" s="33"/>
      <c r="X269" s="33"/>
      <c r="Y269" s="33"/>
      <c r="Z269" s="33"/>
      <c r="AA269" s="33"/>
      <c r="AB269" s="33"/>
      <c r="AC269" s="33"/>
      <c r="AD269" s="40"/>
      <c r="AE269" s="33"/>
      <c r="AF269" s="33"/>
      <c r="AG269" s="33"/>
      <c r="AH269" s="33"/>
      <c r="AI269" s="32"/>
    </row>
    <row r="270" spans="11:35" x14ac:dyDescent="0.15">
      <c r="K270" s="103" t="s">
        <v>1299</v>
      </c>
      <c r="L270" s="103" t="s">
        <v>1243</v>
      </c>
      <c r="M270" s="104" t="s">
        <v>390</v>
      </c>
      <c r="N270" s="105"/>
      <c r="O270" s="32" t="s">
        <v>1451</v>
      </c>
      <c r="R270" s="33"/>
      <c r="S270" s="34"/>
      <c r="T270" s="33"/>
      <c r="U270" s="33"/>
      <c r="V270" s="33"/>
      <c r="W270" s="33"/>
      <c r="X270" s="33"/>
      <c r="Y270" s="33"/>
      <c r="Z270" s="33"/>
      <c r="AA270" s="33"/>
      <c r="AB270" s="33"/>
      <c r="AC270" s="33"/>
      <c r="AD270" s="40"/>
      <c r="AE270" s="33"/>
      <c r="AF270" s="33"/>
      <c r="AG270" s="33"/>
      <c r="AH270" s="33"/>
      <c r="AI270" s="32"/>
    </row>
    <row r="271" spans="11:35" x14ac:dyDescent="0.15">
      <c r="K271" s="103" t="s">
        <v>1127</v>
      </c>
      <c r="L271" s="103" t="s">
        <v>396</v>
      </c>
      <c r="M271" s="104" t="s">
        <v>485</v>
      </c>
      <c r="N271" s="105"/>
      <c r="O271" s="32" t="s">
        <v>1451</v>
      </c>
      <c r="R271" s="33"/>
      <c r="S271" s="34"/>
      <c r="T271" s="33"/>
      <c r="U271" s="33"/>
      <c r="V271" s="33"/>
      <c r="W271" s="33"/>
      <c r="X271" s="33"/>
      <c r="Y271" s="33"/>
      <c r="Z271" s="33"/>
      <c r="AA271" s="33"/>
      <c r="AB271" s="33"/>
      <c r="AC271" s="33"/>
      <c r="AD271" s="40"/>
      <c r="AE271" s="33"/>
      <c r="AF271" s="33"/>
      <c r="AG271" s="33"/>
      <c r="AH271" s="33"/>
      <c r="AI271" s="32"/>
    </row>
    <row r="272" spans="11:35" x14ac:dyDescent="0.15">
      <c r="K272" s="103" t="s">
        <v>1128</v>
      </c>
      <c r="L272" s="103" t="s">
        <v>384</v>
      </c>
      <c r="M272" s="104" t="s">
        <v>392</v>
      </c>
      <c r="N272" s="105"/>
      <c r="O272" s="32" t="s">
        <v>1451</v>
      </c>
      <c r="R272" s="33"/>
      <c r="S272" s="34"/>
      <c r="T272" s="33"/>
      <c r="U272" s="33"/>
      <c r="V272" s="33"/>
      <c r="W272" s="33"/>
      <c r="X272" s="33"/>
      <c r="Y272" s="33"/>
      <c r="Z272" s="33"/>
      <c r="AA272" s="33"/>
      <c r="AB272" s="33"/>
      <c r="AC272" s="33"/>
      <c r="AD272" s="40"/>
      <c r="AE272" s="33"/>
      <c r="AF272" s="33"/>
      <c r="AG272" s="33"/>
      <c r="AH272" s="33"/>
      <c r="AI272" s="32"/>
    </row>
    <row r="273" spans="11:35" x14ac:dyDescent="0.15">
      <c r="K273" s="103" t="s">
        <v>1244</v>
      </c>
      <c r="L273" s="103" t="s">
        <v>386</v>
      </c>
      <c r="M273" s="104" t="s">
        <v>397</v>
      </c>
      <c r="N273" s="105"/>
      <c r="O273" s="32" t="s">
        <v>1451</v>
      </c>
      <c r="R273" s="33"/>
      <c r="S273" s="34"/>
      <c r="T273" s="33"/>
      <c r="U273" s="33"/>
      <c r="V273" s="33"/>
      <c r="W273" s="33"/>
      <c r="X273" s="33"/>
      <c r="Y273" s="33"/>
      <c r="Z273" s="33"/>
      <c r="AA273" s="33"/>
      <c r="AB273" s="33"/>
      <c r="AC273" s="33"/>
      <c r="AD273" s="40"/>
      <c r="AE273" s="33"/>
      <c r="AF273" s="33"/>
      <c r="AG273" s="33"/>
      <c r="AH273" s="33"/>
      <c r="AI273" s="32"/>
    </row>
    <row r="274" spans="11:35" x14ac:dyDescent="0.15">
      <c r="K274" s="103" t="s">
        <v>1300</v>
      </c>
      <c r="L274" s="103" t="s">
        <v>1301</v>
      </c>
      <c r="M274" s="104" t="s">
        <v>400</v>
      </c>
      <c r="N274" s="105"/>
      <c r="O274" s="32" t="s">
        <v>1451</v>
      </c>
      <c r="R274" s="33"/>
      <c r="S274" s="34"/>
      <c r="T274" s="33"/>
      <c r="U274" s="33"/>
      <c r="V274" s="33"/>
      <c r="W274" s="33"/>
      <c r="X274" s="33"/>
      <c r="Y274" s="33"/>
      <c r="Z274" s="33"/>
      <c r="AA274" s="33"/>
      <c r="AB274" s="33"/>
      <c r="AC274" s="33"/>
      <c r="AD274" s="40"/>
      <c r="AE274" s="33"/>
      <c r="AF274" s="33"/>
      <c r="AG274" s="33"/>
      <c r="AH274" s="33"/>
      <c r="AI274" s="32"/>
    </row>
    <row r="275" spans="11:35" x14ac:dyDescent="0.15">
      <c r="K275" s="103" t="s">
        <v>388</v>
      </c>
      <c r="L275" s="103" t="s">
        <v>389</v>
      </c>
      <c r="M275" s="104" t="s">
        <v>402</v>
      </c>
      <c r="N275" s="105"/>
      <c r="O275" s="32" t="s">
        <v>1451</v>
      </c>
      <c r="R275" s="33"/>
      <c r="S275" s="34"/>
      <c r="T275" s="33"/>
      <c r="U275" s="33"/>
      <c r="V275" s="33"/>
      <c r="W275" s="33"/>
      <c r="X275" s="33"/>
      <c r="Y275" s="33"/>
      <c r="Z275" s="33"/>
      <c r="AA275" s="33"/>
      <c r="AB275" s="33"/>
      <c r="AC275" s="33"/>
      <c r="AD275" s="40"/>
      <c r="AE275" s="33"/>
      <c r="AF275" s="33"/>
      <c r="AG275" s="33"/>
      <c r="AH275" s="33"/>
      <c r="AI275" s="32"/>
    </row>
    <row r="276" spans="11:35" x14ac:dyDescent="0.15">
      <c r="K276" s="103" t="s">
        <v>1245</v>
      </c>
      <c r="L276" s="103" t="s">
        <v>391</v>
      </c>
      <c r="M276" s="104" t="s">
        <v>486</v>
      </c>
      <c r="N276" s="105"/>
      <c r="O276" s="32" t="s">
        <v>1451</v>
      </c>
      <c r="R276" s="33"/>
      <c r="S276" s="34"/>
      <c r="T276" s="33"/>
      <c r="U276" s="33"/>
      <c r="V276" s="33"/>
      <c r="W276" s="33"/>
      <c r="X276" s="33"/>
      <c r="Y276" s="33"/>
      <c r="Z276" s="33"/>
      <c r="AA276" s="33"/>
      <c r="AB276" s="33"/>
      <c r="AC276" s="33"/>
      <c r="AD276" s="40"/>
      <c r="AE276" s="33"/>
      <c r="AF276" s="33"/>
      <c r="AG276" s="33"/>
      <c r="AH276" s="33"/>
      <c r="AI276" s="32"/>
    </row>
    <row r="277" spans="11:35" x14ac:dyDescent="0.15">
      <c r="K277" s="103" t="s">
        <v>393</v>
      </c>
      <c r="L277" s="103" t="s">
        <v>394</v>
      </c>
      <c r="M277" s="104" t="s">
        <v>405</v>
      </c>
      <c r="N277" s="105"/>
      <c r="O277" s="32" t="s">
        <v>1451</v>
      </c>
      <c r="R277" s="33"/>
      <c r="S277" s="34"/>
      <c r="T277" s="33"/>
      <c r="U277" s="33"/>
      <c r="V277" s="33"/>
      <c r="W277" s="33"/>
      <c r="X277" s="33"/>
      <c r="Y277" s="33"/>
      <c r="Z277" s="33"/>
      <c r="AA277" s="33"/>
      <c r="AB277" s="33"/>
      <c r="AC277" s="33"/>
      <c r="AD277" s="40"/>
      <c r="AE277" s="33"/>
      <c r="AF277" s="33"/>
      <c r="AG277" s="33"/>
      <c r="AH277" s="33"/>
      <c r="AI277" s="32"/>
    </row>
    <row r="278" spans="11:35" x14ac:dyDescent="0.15">
      <c r="K278" s="103" t="s">
        <v>398</v>
      </c>
      <c r="L278" s="103" t="s">
        <v>399</v>
      </c>
      <c r="M278" s="104" t="s">
        <v>260</v>
      </c>
      <c r="N278" s="105"/>
      <c r="O278" s="32" t="s">
        <v>1451</v>
      </c>
      <c r="R278" s="33"/>
      <c r="S278" s="34"/>
      <c r="T278" s="33"/>
      <c r="U278" s="33"/>
      <c r="V278" s="33"/>
      <c r="W278" s="33"/>
      <c r="X278" s="33"/>
      <c r="Y278" s="33"/>
      <c r="Z278" s="33"/>
      <c r="AA278" s="33"/>
      <c r="AB278" s="33"/>
      <c r="AC278" s="33"/>
      <c r="AD278" s="40"/>
      <c r="AE278" s="33"/>
      <c r="AF278" s="33"/>
      <c r="AG278" s="33"/>
      <c r="AH278" s="33"/>
      <c r="AI278" s="32"/>
    </row>
    <row r="279" spans="11:35" x14ac:dyDescent="0.15">
      <c r="K279" s="103" t="s">
        <v>1129</v>
      </c>
      <c r="L279" s="103" t="s">
        <v>401</v>
      </c>
      <c r="M279" s="104" t="s">
        <v>263</v>
      </c>
      <c r="N279" s="105"/>
      <c r="O279" s="32" t="s">
        <v>1451</v>
      </c>
      <c r="R279" s="33"/>
      <c r="S279" s="34"/>
      <c r="T279" s="33"/>
      <c r="U279" s="33"/>
      <c r="V279" s="33"/>
      <c r="W279" s="33"/>
      <c r="X279" s="33"/>
      <c r="Y279" s="33"/>
      <c r="Z279" s="33"/>
      <c r="AA279" s="33"/>
      <c r="AB279" s="33"/>
      <c r="AC279" s="33"/>
      <c r="AD279" s="40"/>
      <c r="AE279" s="33"/>
      <c r="AF279" s="33"/>
      <c r="AG279" s="33"/>
      <c r="AH279" s="33"/>
      <c r="AI279" s="32"/>
    </row>
    <row r="280" spans="11:35" x14ac:dyDescent="0.15">
      <c r="K280" s="103" t="s">
        <v>1302</v>
      </c>
      <c r="L280" s="103" t="s">
        <v>1246</v>
      </c>
      <c r="M280" s="104" t="s">
        <v>266</v>
      </c>
      <c r="N280" s="105"/>
      <c r="O280" s="32" t="s">
        <v>1451</v>
      </c>
      <c r="R280" s="33"/>
      <c r="S280" s="34"/>
      <c r="T280" s="33"/>
      <c r="U280" s="33"/>
      <c r="V280" s="33"/>
      <c r="W280" s="33"/>
      <c r="X280" s="33"/>
      <c r="Y280" s="33"/>
      <c r="Z280" s="33"/>
      <c r="AA280" s="33"/>
      <c r="AB280" s="33"/>
      <c r="AC280" s="33"/>
      <c r="AD280" s="40"/>
      <c r="AE280" s="33"/>
      <c r="AF280" s="33"/>
      <c r="AG280" s="33"/>
      <c r="AH280" s="33"/>
      <c r="AI280" s="32"/>
    </row>
    <row r="281" spans="11:35" x14ac:dyDescent="0.15">
      <c r="K281" s="103" t="s">
        <v>1303</v>
      </c>
      <c r="L281" s="103" t="s">
        <v>1247</v>
      </c>
      <c r="M281" s="104" t="s">
        <v>269</v>
      </c>
      <c r="N281" s="105"/>
      <c r="O281" s="32" t="s">
        <v>1451</v>
      </c>
      <c r="R281" s="33"/>
      <c r="S281" s="34"/>
      <c r="T281" s="33"/>
      <c r="U281" s="33"/>
      <c r="V281" s="33"/>
      <c r="W281" s="33"/>
      <c r="X281" s="33"/>
      <c r="Y281" s="33"/>
      <c r="Z281" s="33"/>
      <c r="AA281" s="33"/>
      <c r="AB281" s="33"/>
      <c r="AC281" s="33"/>
      <c r="AD281" s="40"/>
      <c r="AE281" s="33"/>
      <c r="AF281" s="33"/>
      <c r="AG281" s="33"/>
      <c r="AH281" s="33"/>
      <c r="AI281" s="32"/>
    </row>
    <row r="282" spans="11:35" x14ac:dyDescent="0.15">
      <c r="K282" s="103" t="s">
        <v>1304</v>
      </c>
      <c r="L282" s="103" t="s">
        <v>1248</v>
      </c>
      <c r="M282" s="104" t="s">
        <v>272</v>
      </c>
      <c r="N282" s="105"/>
      <c r="O282" s="32" t="s">
        <v>1451</v>
      </c>
      <c r="R282" s="33"/>
      <c r="S282" s="34"/>
      <c r="T282" s="33"/>
      <c r="U282" s="33"/>
      <c r="V282" s="33"/>
      <c r="W282" s="33"/>
      <c r="X282" s="33"/>
      <c r="Y282" s="33"/>
      <c r="Z282" s="33"/>
      <c r="AA282" s="33"/>
      <c r="AB282" s="33"/>
      <c r="AC282" s="33"/>
      <c r="AD282" s="40"/>
      <c r="AE282" s="33"/>
      <c r="AF282" s="33"/>
      <c r="AG282" s="33"/>
      <c r="AH282" s="33"/>
      <c r="AI282" s="32"/>
    </row>
    <row r="283" spans="11:35" x14ac:dyDescent="0.15">
      <c r="K283" s="103" t="s">
        <v>1305</v>
      </c>
      <c r="L283" s="103" t="s">
        <v>1249</v>
      </c>
      <c r="M283" s="104" t="s">
        <v>275</v>
      </c>
      <c r="N283" s="105"/>
      <c r="O283" s="32" t="s">
        <v>1451</v>
      </c>
      <c r="R283" s="33"/>
      <c r="S283" s="34"/>
      <c r="T283" s="33"/>
      <c r="U283" s="33"/>
      <c r="V283" s="33"/>
      <c r="W283" s="33"/>
      <c r="X283" s="33"/>
      <c r="Y283" s="33"/>
      <c r="Z283" s="33"/>
      <c r="AA283" s="33"/>
      <c r="AB283" s="33"/>
      <c r="AC283" s="33"/>
      <c r="AD283" s="40"/>
      <c r="AE283" s="33"/>
      <c r="AF283" s="33"/>
      <c r="AG283" s="33"/>
      <c r="AH283" s="33"/>
      <c r="AI283" s="32"/>
    </row>
    <row r="284" spans="11:35" x14ac:dyDescent="0.15">
      <c r="K284" s="103" t="s">
        <v>403</v>
      </c>
      <c r="L284" s="103" t="s">
        <v>404</v>
      </c>
      <c r="M284" s="104" t="s">
        <v>278</v>
      </c>
      <c r="N284" s="105"/>
      <c r="O284" s="32" t="s">
        <v>1451</v>
      </c>
      <c r="R284" s="33"/>
      <c r="S284" s="34"/>
      <c r="T284" s="33"/>
      <c r="U284" s="33"/>
      <c r="V284" s="33"/>
      <c r="W284" s="33"/>
      <c r="X284" s="33"/>
      <c r="Y284" s="33"/>
      <c r="Z284" s="33"/>
      <c r="AA284" s="33"/>
      <c r="AB284" s="33"/>
      <c r="AC284" s="33"/>
      <c r="AD284" s="40"/>
      <c r="AE284" s="33"/>
      <c r="AF284" s="33"/>
      <c r="AG284" s="33"/>
      <c r="AH284" s="33"/>
      <c r="AI284" s="32"/>
    </row>
    <row r="285" spans="11:35" x14ac:dyDescent="0.15">
      <c r="K285" s="103" t="s">
        <v>487</v>
      </c>
      <c r="L285" s="103" t="s">
        <v>488</v>
      </c>
      <c r="M285" s="104" t="s">
        <v>281</v>
      </c>
      <c r="N285" s="105"/>
      <c r="O285" s="32" t="s">
        <v>1451</v>
      </c>
    </row>
    <row r="286" spans="11:35" x14ac:dyDescent="0.15">
      <c r="K286" s="103" t="s">
        <v>406</v>
      </c>
      <c r="L286" s="103" t="s">
        <v>407</v>
      </c>
      <c r="M286" s="104" t="s">
        <v>288</v>
      </c>
      <c r="N286" s="105"/>
      <c r="O286" s="32" t="s">
        <v>1451</v>
      </c>
    </row>
    <row r="287" spans="11:35" x14ac:dyDescent="0.15">
      <c r="K287" s="103" t="s">
        <v>1306</v>
      </c>
      <c r="L287" s="103" t="s">
        <v>1250</v>
      </c>
      <c r="M287" s="104" t="s">
        <v>280</v>
      </c>
      <c r="N287" s="105"/>
      <c r="O287" s="32" t="s">
        <v>1451</v>
      </c>
    </row>
    <row r="288" spans="11:35" x14ac:dyDescent="0.15">
      <c r="K288" s="103" t="s">
        <v>1307</v>
      </c>
      <c r="L288" s="103" t="s">
        <v>1251</v>
      </c>
      <c r="M288" s="104" t="s">
        <v>287</v>
      </c>
      <c r="N288" s="105"/>
      <c r="O288" s="32" t="s">
        <v>1451</v>
      </c>
    </row>
    <row r="289" spans="11:15" x14ac:dyDescent="0.15">
      <c r="K289" s="103" t="s">
        <v>1308</v>
      </c>
      <c r="L289" s="103" t="s">
        <v>1252</v>
      </c>
      <c r="M289" s="104" t="s">
        <v>286</v>
      </c>
      <c r="N289" s="105"/>
      <c r="O289" s="32" t="s">
        <v>1451</v>
      </c>
    </row>
    <row r="290" spans="11:15" x14ac:dyDescent="0.15">
      <c r="K290" s="103" t="s">
        <v>261</v>
      </c>
      <c r="L290" s="103" t="s">
        <v>262</v>
      </c>
      <c r="M290" s="104" t="s">
        <v>283</v>
      </c>
      <c r="N290" s="105"/>
      <c r="O290" s="32" t="s">
        <v>1451</v>
      </c>
    </row>
    <row r="291" spans="11:15" x14ac:dyDescent="0.15">
      <c r="K291" s="103" t="s">
        <v>264</v>
      </c>
      <c r="L291" s="103" t="s">
        <v>265</v>
      </c>
      <c r="M291" s="104" t="s">
        <v>290</v>
      </c>
      <c r="N291" s="105"/>
      <c r="O291" s="32" t="s">
        <v>1451</v>
      </c>
    </row>
    <row r="292" spans="11:15" x14ac:dyDescent="0.15">
      <c r="K292" s="103" t="s">
        <v>267</v>
      </c>
      <c r="L292" s="103" t="s">
        <v>268</v>
      </c>
      <c r="M292" s="104" t="s">
        <v>293</v>
      </c>
      <c r="N292" s="105"/>
      <c r="O292" s="32" t="s">
        <v>1451</v>
      </c>
    </row>
    <row r="293" spans="11:15" x14ac:dyDescent="0.15">
      <c r="K293" s="103" t="s">
        <v>270</v>
      </c>
      <c r="L293" s="103" t="s">
        <v>271</v>
      </c>
      <c r="M293" s="104" t="s">
        <v>302</v>
      </c>
      <c r="N293" s="105"/>
      <c r="O293" s="32" t="s">
        <v>1451</v>
      </c>
    </row>
    <row r="294" spans="11:15" x14ac:dyDescent="0.15">
      <c r="K294" s="103" t="s">
        <v>273</v>
      </c>
      <c r="L294" s="103" t="s">
        <v>274</v>
      </c>
      <c r="M294" s="104" t="s">
        <v>299</v>
      </c>
      <c r="N294" s="105"/>
      <c r="O294" s="32" t="s">
        <v>1451</v>
      </c>
    </row>
    <row r="295" spans="11:15" x14ac:dyDescent="0.15">
      <c r="K295" s="103" t="s">
        <v>276</v>
      </c>
      <c r="L295" s="103" t="s">
        <v>277</v>
      </c>
      <c r="M295" s="104" t="s">
        <v>474</v>
      </c>
      <c r="N295" s="105"/>
      <c r="O295" s="32" t="s">
        <v>1451</v>
      </c>
    </row>
    <row r="296" spans="11:15" x14ac:dyDescent="0.15">
      <c r="K296" s="103" t="s">
        <v>1137</v>
      </c>
      <c r="L296" s="103" t="s">
        <v>1253</v>
      </c>
      <c r="M296" s="104" t="s">
        <v>296</v>
      </c>
      <c r="N296" s="105"/>
      <c r="O296" s="32" t="s">
        <v>1451</v>
      </c>
    </row>
    <row r="297" spans="11:15" x14ac:dyDescent="0.15">
      <c r="K297" s="103" t="s">
        <v>1254</v>
      </c>
      <c r="L297" s="103" t="s">
        <v>279</v>
      </c>
      <c r="M297" s="104" t="s">
        <v>408</v>
      </c>
      <c r="N297" s="105"/>
      <c r="O297" s="32" t="s">
        <v>1451</v>
      </c>
    </row>
    <row r="298" spans="11:15" x14ac:dyDescent="0.15">
      <c r="K298" s="103" t="s">
        <v>1255</v>
      </c>
      <c r="L298" s="103" t="s">
        <v>282</v>
      </c>
      <c r="M298" s="104" t="s">
        <v>411</v>
      </c>
      <c r="N298" s="105"/>
      <c r="O298" s="32" t="s">
        <v>1451</v>
      </c>
    </row>
    <row r="299" spans="11:15" x14ac:dyDescent="0.15">
      <c r="K299" s="103" t="s">
        <v>1256</v>
      </c>
      <c r="L299" s="103" t="s">
        <v>289</v>
      </c>
      <c r="M299" s="104" t="s">
        <v>414</v>
      </c>
      <c r="N299" s="105"/>
      <c r="O299" s="32" t="s">
        <v>1451</v>
      </c>
    </row>
    <row r="300" spans="11:15" x14ac:dyDescent="0.15">
      <c r="K300" s="103" t="s">
        <v>1309</v>
      </c>
      <c r="L300" s="103" t="s">
        <v>1257</v>
      </c>
      <c r="M300" s="104" t="s">
        <v>417</v>
      </c>
      <c r="N300" s="105"/>
      <c r="O300" s="32" t="s">
        <v>1451</v>
      </c>
    </row>
    <row r="301" spans="11:15" x14ac:dyDescent="0.15">
      <c r="K301" s="103" t="s">
        <v>1258</v>
      </c>
      <c r="L301" s="103" t="s">
        <v>1259</v>
      </c>
      <c r="M301" s="104" t="s">
        <v>420</v>
      </c>
      <c r="N301" s="105"/>
      <c r="O301" s="32" t="s">
        <v>1451</v>
      </c>
    </row>
    <row r="302" spans="11:15" x14ac:dyDescent="0.15">
      <c r="K302" s="103" t="s">
        <v>284</v>
      </c>
      <c r="L302" s="103" t="s">
        <v>285</v>
      </c>
      <c r="M302" s="104" t="s">
        <v>423</v>
      </c>
      <c r="N302" s="105"/>
      <c r="O302" s="32" t="s">
        <v>1451</v>
      </c>
    </row>
    <row r="303" spans="11:15" x14ac:dyDescent="0.15">
      <c r="K303" s="103" t="s">
        <v>291</v>
      </c>
      <c r="L303" s="103" t="s">
        <v>292</v>
      </c>
      <c r="M303" s="104" t="s">
        <v>425</v>
      </c>
      <c r="N303" s="105"/>
      <c r="O303" s="32" t="s">
        <v>1451</v>
      </c>
    </row>
    <row r="304" spans="11:15" x14ac:dyDescent="0.15">
      <c r="K304" s="103" t="s">
        <v>294</v>
      </c>
      <c r="L304" s="103" t="s">
        <v>295</v>
      </c>
      <c r="M304" s="104" t="s">
        <v>491</v>
      </c>
      <c r="N304" s="105"/>
      <c r="O304" s="32" t="s">
        <v>1451</v>
      </c>
    </row>
    <row r="305" spans="11:15" x14ac:dyDescent="0.15">
      <c r="K305" s="103" t="s">
        <v>1260</v>
      </c>
      <c r="L305" s="103" t="s">
        <v>303</v>
      </c>
      <c r="M305" s="104" t="s">
        <v>451</v>
      </c>
      <c r="N305" s="105"/>
      <c r="O305" s="32" t="s">
        <v>1451</v>
      </c>
    </row>
    <row r="306" spans="11:15" x14ac:dyDescent="0.15">
      <c r="K306" s="103" t="s">
        <v>300</v>
      </c>
      <c r="L306" s="103" t="s">
        <v>301</v>
      </c>
      <c r="M306" s="104" t="s">
        <v>462</v>
      </c>
      <c r="N306" s="105"/>
      <c r="O306" s="32" t="s">
        <v>1451</v>
      </c>
    </row>
    <row r="307" spans="11:15" x14ac:dyDescent="0.15">
      <c r="K307" s="103" t="s">
        <v>1261</v>
      </c>
      <c r="L307" s="103" t="s">
        <v>1262</v>
      </c>
      <c r="M307" s="104" t="s">
        <v>453</v>
      </c>
      <c r="N307" s="105"/>
      <c r="O307" s="32" t="s">
        <v>1451</v>
      </c>
    </row>
    <row r="308" spans="11:15" x14ac:dyDescent="0.15">
      <c r="K308" s="103" t="s">
        <v>297</v>
      </c>
      <c r="L308" s="103" t="s">
        <v>298</v>
      </c>
      <c r="M308" s="104" t="s">
        <v>457</v>
      </c>
      <c r="N308" s="105"/>
      <c r="O308" s="32" t="s">
        <v>1451</v>
      </c>
    </row>
    <row r="309" spans="11:15" x14ac:dyDescent="0.15">
      <c r="K309" s="103" t="s">
        <v>409</v>
      </c>
      <c r="L309" s="103" t="s">
        <v>410</v>
      </c>
      <c r="M309" s="104" t="s">
        <v>460</v>
      </c>
      <c r="N309" s="105"/>
      <c r="O309" s="32" t="s">
        <v>1451</v>
      </c>
    </row>
    <row r="310" spans="11:15" x14ac:dyDescent="0.15">
      <c r="K310" s="103" t="s">
        <v>412</v>
      </c>
      <c r="L310" s="103" t="s">
        <v>413</v>
      </c>
      <c r="M310" s="104" t="s">
        <v>455</v>
      </c>
      <c r="N310" s="105"/>
      <c r="O310" s="32" t="s">
        <v>1451</v>
      </c>
    </row>
    <row r="311" spans="11:15" x14ac:dyDescent="0.15">
      <c r="K311" s="103" t="s">
        <v>415</v>
      </c>
      <c r="L311" s="103" t="s">
        <v>416</v>
      </c>
      <c r="M311" s="104" t="s">
        <v>427</v>
      </c>
      <c r="N311" s="105"/>
      <c r="O311" s="32" t="s">
        <v>1451</v>
      </c>
    </row>
    <row r="312" spans="11:15" x14ac:dyDescent="0.15">
      <c r="K312" s="103" t="s">
        <v>418</v>
      </c>
      <c r="L312" s="103" t="s">
        <v>419</v>
      </c>
      <c r="M312" s="104" t="s">
        <v>430</v>
      </c>
      <c r="N312" s="105"/>
      <c r="O312" s="32" t="s">
        <v>1451</v>
      </c>
    </row>
    <row r="313" spans="11:15" x14ac:dyDescent="0.15">
      <c r="K313" s="103" t="s">
        <v>421</v>
      </c>
      <c r="L313" s="103" t="s">
        <v>422</v>
      </c>
      <c r="M313" s="104" t="s">
        <v>433</v>
      </c>
      <c r="N313" s="105"/>
      <c r="O313" s="32" t="s">
        <v>1451</v>
      </c>
    </row>
    <row r="314" spans="11:15" x14ac:dyDescent="0.15">
      <c r="K314" s="103" t="s">
        <v>1130</v>
      </c>
      <c r="L314" s="103" t="s">
        <v>424</v>
      </c>
      <c r="M314" s="104" t="s">
        <v>436</v>
      </c>
      <c r="N314" s="105"/>
      <c r="O314" s="32" t="s">
        <v>1451</v>
      </c>
    </row>
    <row r="315" spans="11:15" x14ac:dyDescent="0.15">
      <c r="K315" s="103" t="s">
        <v>1131</v>
      </c>
      <c r="L315" s="103" t="s">
        <v>426</v>
      </c>
      <c r="M315" s="104" t="s">
        <v>439</v>
      </c>
      <c r="N315" s="105"/>
      <c r="O315" s="32" t="s">
        <v>1451</v>
      </c>
    </row>
    <row r="316" spans="11:15" x14ac:dyDescent="0.15">
      <c r="K316" s="103" t="s">
        <v>1132</v>
      </c>
      <c r="L316" s="103" t="s">
        <v>492</v>
      </c>
      <c r="M316" s="104" t="s">
        <v>489</v>
      </c>
      <c r="N316" s="105"/>
      <c r="O316" s="32" t="s">
        <v>1451</v>
      </c>
    </row>
    <row r="317" spans="11:15" x14ac:dyDescent="0.15">
      <c r="K317" s="103" t="s">
        <v>1133</v>
      </c>
      <c r="L317" s="103" t="s">
        <v>452</v>
      </c>
      <c r="M317" s="104" t="s">
        <v>442</v>
      </c>
      <c r="N317" s="105"/>
      <c r="O317" s="32" t="s">
        <v>1451</v>
      </c>
    </row>
    <row r="318" spans="11:15" x14ac:dyDescent="0.15">
      <c r="K318" s="103" t="s">
        <v>1310</v>
      </c>
      <c r="L318" s="103" t="s">
        <v>463</v>
      </c>
      <c r="M318" s="104" t="s">
        <v>444</v>
      </c>
      <c r="N318" s="105"/>
      <c r="O318" s="32" t="s">
        <v>1451</v>
      </c>
    </row>
    <row r="319" spans="11:15" x14ac:dyDescent="0.15">
      <c r="K319" s="103" t="s">
        <v>1134</v>
      </c>
      <c r="L319" s="103" t="s">
        <v>454</v>
      </c>
      <c r="M319" s="104" t="s">
        <v>449</v>
      </c>
      <c r="N319" s="105"/>
      <c r="O319" s="32" t="s">
        <v>1451</v>
      </c>
    </row>
    <row r="320" spans="11:15" x14ac:dyDescent="0.15">
      <c r="K320" s="103" t="s">
        <v>458</v>
      </c>
      <c r="L320" s="103" t="s">
        <v>459</v>
      </c>
      <c r="M320" s="104" t="s">
        <v>446</v>
      </c>
      <c r="N320" s="105"/>
      <c r="O320" s="32" t="s">
        <v>1451</v>
      </c>
    </row>
    <row r="321" spans="11:15" x14ac:dyDescent="0.15">
      <c r="K321" s="103" t="s">
        <v>1135</v>
      </c>
      <c r="L321" s="103" t="s">
        <v>461</v>
      </c>
      <c r="M321" s="104" t="s">
        <v>1138</v>
      </c>
      <c r="N321" s="105"/>
      <c r="O321" s="32" t="s">
        <v>1451</v>
      </c>
    </row>
    <row r="322" spans="11:15" x14ac:dyDescent="0.15">
      <c r="K322" s="103" t="s">
        <v>1136</v>
      </c>
      <c r="L322" s="103" t="s">
        <v>456</v>
      </c>
      <c r="M322" s="104" t="s">
        <v>1139</v>
      </c>
      <c r="N322" s="105"/>
      <c r="O322" s="32" t="s">
        <v>1451</v>
      </c>
    </row>
    <row r="323" spans="11:15" x14ac:dyDescent="0.15">
      <c r="K323" s="103" t="s">
        <v>428</v>
      </c>
      <c r="L323" s="103" t="s">
        <v>429</v>
      </c>
      <c r="M323" s="104" t="s">
        <v>1140</v>
      </c>
      <c r="N323" s="105"/>
      <c r="O323" s="32" t="s">
        <v>1451</v>
      </c>
    </row>
    <row r="324" spans="11:15" x14ac:dyDescent="0.15">
      <c r="K324" s="103" t="s">
        <v>431</v>
      </c>
      <c r="L324" s="103" t="s">
        <v>432</v>
      </c>
      <c r="M324" s="104" t="s">
        <v>1141</v>
      </c>
      <c r="N324" s="105"/>
      <c r="O324" s="32" t="s">
        <v>1451</v>
      </c>
    </row>
    <row r="325" spans="11:15" x14ac:dyDescent="0.15">
      <c r="K325" s="103" t="s">
        <v>434</v>
      </c>
      <c r="L325" s="103" t="s">
        <v>435</v>
      </c>
      <c r="M325" s="104" t="s">
        <v>1142</v>
      </c>
      <c r="N325" s="105"/>
      <c r="O325" s="32" t="s">
        <v>1451</v>
      </c>
    </row>
    <row r="326" spans="11:15" x14ac:dyDescent="0.15">
      <c r="K326" s="103" t="s">
        <v>437</v>
      </c>
      <c r="L326" s="103" t="s">
        <v>438</v>
      </c>
      <c r="M326" s="104" t="s">
        <v>1143</v>
      </c>
      <c r="N326" s="105"/>
      <c r="O326" s="32" t="s">
        <v>1451</v>
      </c>
    </row>
    <row r="327" spans="11:15" x14ac:dyDescent="0.15">
      <c r="K327" s="103" t="s">
        <v>440</v>
      </c>
      <c r="L327" s="103" t="s">
        <v>441</v>
      </c>
      <c r="M327" s="104" t="s">
        <v>1144</v>
      </c>
      <c r="N327" s="105"/>
      <c r="O327" s="32" t="s">
        <v>1451</v>
      </c>
    </row>
    <row r="328" spans="11:15" x14ac:dyDescent="0.15">
      <c r="K328" s="103" t="s">
        <v>1263</v>
      </c>
      <c r="L328" s="103" t="s">
        <v>490</v>
      </c>
      <c r="M328" s="104" t="s">
        <v>1145</v>
      </c>
      <c r="N328" s="105"/>
      <c r="O328" s="32" t="s">
        <v>1451</v>
      </c>
    </row>
    <row r="329" spans="11:15" x14ac:dyDescent="0.15">
      <c r="K329" s="103" t="s">
        <v>1264</v>
      </c>
      <c r="L329" s="103" t="s">
        <v>443</v>
      </c>
      <c r="M329" s="104" t="s">
        <v>1146</v>
      </c>
      <c r="N329" s="105"/>
      <c r="O329" s="32" t="s">
        <v>1451</v>
      </c>
    </row>
    <row r="330" spans="11:15" x14ac:dyDescent="0.15">
      <c r="K330" s="103" t="s">
        <v>1265</v>
      </c>
      <c r="L330" s="103" t="s">
        <v>445</v>
      </c>
      <c r="M330" s="104" t="s">
        <v>1147</v>
      </c>
      <c r="N330" s="105"/>
      <c r="O330" s="32" t="s">
        <v>1451</v>
      </c>
    </row>
    <row r="331" spans="11:15" x14ac:dyDescent="0.15">
      <c r="K331" s="103" t="s">
        <v>447</v>
      </c>
      <c r="L331" s="103" t="s">
        <v>448</v>
      </c>
      <c r="M331" s="104" t="s">
        <v>1148</v>
      </c>
      <c r="N331" s="105"/>
      <c r="O331" s="32" t="s">
        <v>1451</v>
      </c>
    </row>
    <row r="332" spans="11:15" x14ac:dyDescent="0.15">
      <c r="K332" s="103" t="s">
        <v>1266</v>
      </c>
      <c r="L332" s="103" t="s">
        <v>450</v>
      </c>
      <c r="M332" s="104" t="s">
        <v>1311</v>
      </c>
      <c r="N332" s="105"/>
      <c r="O332" s="32" t="s">
        <v>1451</v>
      </c>
    </row>
    <row r="333" spans="11:15" x14ac:dyDescent="0.15">
      <c r="K333" s="103" t="s">
        <v>1312</v>
      </c>
      <c r="L333" s="103" t="s">
        <v>1313</v>
      </c>
      <c r="M333" s="104" t="s">
        <v>1314</v>
      </c>
      <c r="N333" s="105"/>
      <c r="O333" s="32" t="s">
        <v>1452</v>
      </c>
    </row>
    <row r="334" spans="11:15" x14ac:dyDescent="0.15">
      <c r="K334" s="103" t="s">
        <v>1315</v>
      </c>
      <c r="L334" s="103" t="s">
        <v>1316</v>
      </c>
      <c r="M334" s="104" t="s">
        <v>1317</v>
      </c>
      <c r="N334" s="105"/>
      <c r="O334" s="32" t="s">
        <v>1452</v>
      </c>
    </row>
    <row r="335" spans="11:15" x14ac:dyDescent="0.15">
      <c r="K335" s="103" t="s">
        <v>1002</v>
      </c>
      <c r="L335" s="103" t="s">
        <v>1057</v>
      </c>
      <c r="M335" s="104" t="s">
        <v>1318</v>
      </c>
      <c r="N335" s="105"/>
      <c r="O335" s="32" t="s">
        <v>1452</v>
      </c>
    </row>
    <row r="336" spans="11:15" x14ac:dyDescent="0.15">
      <c r="K336" s="103" t="s">
        <v>1319</v>
      </c>
      <c r="L336" s="103" t="s">
        <v>1058</v>
      </c>
      <c r="M336" s="104" t="s">
        <v>1320</v>
      </c>
      <c r="N336" s="105"/>
      <c r="O336" s="32" t="s">
        <v>1452</v>
      </c>
    </row>
    <row r="337" spans="11:15" x14ac:dyDescent="0.15">
      <c r="K337" s="103" t="s">
        <v>1003</v>
      </c>
      <c r="L337" s="103" t="s">
        <v>1059</v>
      </c>
      <c r="M337" s="104" t="s">
        <v>1321</v>
      </c>
      <c r="N337" s="105"/>
      <c r="O337" s="32" t="s">
        <v>1452</v>
      </c>
    </row>
    <row r="338" spans="11:15" x14ac:dyDescent="0.15">
      <c r="K338" s="103" t="s">
        <v>91</v>
      </c>
      <c r="L338" s="103" t="s">
        <v>92</v>
      </c>
      <c r="M338" s="104" t="s">
        <v>1322</v>
      </c>
      <c r="N338" s="105"/>
      <c r="O338" s="32" t="s">
        <v>1452</v>
      </c>
    </row>
    <row r="339" spans="11:15" x14ac:dyDescent="0.15">
      <c r="K339" s="103" t="s">
        <v>1007</v>
      </c>
      <c r="L339" s="103" t="s">
        <v>1060</v>
      </c>
      <c r="M339" s="104" t="s">
        <v>1323</v>
      </c>
      <c r="N339" s="105"/>
      <c r="O339" s="32" t="s">
        <v>1452</v>
      </c>
    </row>
    <row r="340" spans="11:15" x14ac:dyDescent="0.15">
      <c r="K340" s="103" t="s">
        <v>1008</v>
      </c>
      <c r="L340" s="103" t="s">
        <v>1061</v>
      </c>
      <c r="M340" s="104" t="s">
        <v>1324</v>
      </c>
      <c r="N340" s="105"/>
      <c r="O340" s="32" t="s">
        <v>1452</v>
      </c>
    </row>
    <row r="341" spans="11:15" x14ac:dyDescent="0.15">
      <c r="K341" s="103" t="s">
        <v>1009</v>
      </c>
      <c r="L341" s="103" t="s">
        <v>1062</v>
      </c>
      <c r="M341" s="104" t="s">
        <v>1325</v>
      </c>
      <c r="N341" s="105"/>
      <c r="O341" s="32" t="s">
        <v>1452</v>
      </c>
    </row>
    <row r="342" spans="11:15" x14ac:dyDescent="0.15">
      <c r="K342" s="103" t="s">
        <v>1326</v>
      </c>
      <c r="L342" s="103" t="s">
        <v>1327</v>
      </c>
      <c r="M342" s="104" t="s">
        <v>1328</v>
      </c>
      <c r="N342" s="105"/>
      <c r="O342" s="32" t="s">
        <v>1452</v>
      </c>
    </row>
    <row r="343" spans="11:15" x14ac:dyDescent="0.15">
      <c r="K343" s="103" t="s">
        <v>1022</v>
      </c>
      <c r="L343" s="103" t="s">
        <v>1063</v>
      </c>
      <c r="M343" s="104" t="s">
        <v>1329</v>
      </c>
      <c r="N343" s="105"/>
      <c r="O343" s="32" t="s">
        <v>1452</v>
      </c>
    </row>
    <row r="344" spans="11:15" x14ac:dyDescent="0.15">
      <c r="K344" s="103" t="s">
        <v>1038</v>
      </c>
      <c r="L344" s="103" t="s">
        <v>1064</v>
      </c>
      <c r="M344" s="104" t="s">
        <v>1330</v>
      </c>
      <c r="N344" s="105"/>
      <c r="O344" s="32" t="s">
        <v>1452</v>
      </c>
    </row>
    <row r="345" spans="11:15" x14ac:dyDescent="0.15">
      <c r="K345" s="103" t="s">
        <v>1034</v>
      </c>
      <c r="L345" s="103" t="s">
        <v>1065</v>
      </c>
      <c r="M345" s="104" t="s">
        <v>1331</v>
      </c>
      <c r="N345" s="105"/>
      <c r="O345" s="32" t="s">
        <v>1452</v>
      </c>
    </row>
    <row r="346" spans="11:15" x14ac:dyDescent="0.15">
      <c r="K346" s="103" t="s">
        <v>1035</v>
      </c>
      <c r="L346" s="103" t="s">
        <v>1066</v>
      </c>
      <c r="M346" s="104" t="s">
        <v>1332</v>
      </c>
      <c r="N346" s="105"/>
      <c r="O346" s="32" t="s">
        <v>1452</v>
      </c>
    </row>
    <row r="347" spans="11:15" x14ac:dyDescent="0.15">
      <c r="K347" s="103" t="s">
        <v>1267</v>
      </c>
      <c r="L347" s="103" t="s">
        <v>1268</v>
      </c>
      <c r="M347" s="104" t="s">
        <v>1333</v>
      </c>
      <c r="N347" s="105"/>
      <c r="O347" s="32" t="s">
        <v>1452</v>
      </c>
    </row>
    <row r="348" spans="11:15" x14ac:dyDescent="0.15">
      <c r="K348" s="103" t="s">
        <v>1042</v>
      </c>
      <c r="L348" s="103" t="s">
        <v>1067</v>
      </c>
      <c r="M348" s="104" t="s">
        <v>1334</v>
      </c>
      <c r="N348" s="105"/>
      <c r="O348" s="32" t="s">
        <v>1452</v>
      </c>
    </row>
    <row r="349" spans="11:15" x14ac:dyDescent="0.15">
      <c r="K349" s="103" t="s">
        <v>1049</v>
      </c>
      <c r="L349" s="103" t="s">
        <v>1068</v>
      </c>
      <c r="M349" s="104" t="s">
        <v>1335</v>
      </c>
      <c r="N349" s="105"/>
      <c r="O349" s="32" t="s">
        <v>1452</v>
      </c>
    </row>
    <row r="350" spans="11:15" x14ac:dyDescent="0.15">
      <c r="K350" s="103" t="s">
        <v>1052</v>
      </c>
      <c r="L350" s="103" t="s">
        <v>1069</v>
      </c>
      <c r="M350" s="104" t="s">
        <v>1336</v>
      </c>
      <c r="N350" s="105"/>
      <c r="O350" s="32" t="s">
        <v>1452</v>
      </c>
    </row>
    <row r="351" spans="11:15" x14ac:dyDescent="0.15">
      <c r="K351" s="103" t="s">
        <v>1055</v>
      </c>
      <c r="L351" s="103" t="s">
        <v>1070</v>
      </c>
      <c r="M351" s="104" t="s">
        <v>1337</v>
      </c>
      <c r="N351" s="105"/>
      <c r="O351" s="32" t="s">
        <v>1452</v>
      </c>
    </row>
    <row r="352" spans="11:15" x14ac:dyDescent="0.15">
      <c r="K352" s="103" t="s">
        <v>1050</v>
      </c>
      <c r="L352" s="103" t="s">
        <v>1071</v>
      </c>
      <c r="M352" s="104" t="s">
        <v>1338</v>
      </c>
      <c r="N352" s="105"/>
      <c r="O352" s="32" t="s">
        <v>1452</v>
      </c>
    </row>
    <row r="353" spans="11:15" x14ac:dyDescent="0.15">
      <c r="K353" s="103" t="s">
        <v>1011</v>
      </c>
      <c r="L353" s="103" t="s">
        <v>1072</v>
      </c>
      <c r="M353" s="104" t="s">
        <v>1339</v>
      </c>
      <c r="N353" s="105"/>
      <c r="O353" s="32" t="s">
        <v>1452</v>
      </c>
    </row>
    <row r="354" spans="11:15" x14ac:dyDescent="0.15">
      <c r="K354" s="103" t="s">
        <v>1000</v>
      </c>
      <c r="L354" s="103" t="s">
        <v>1073</v>
      </c>
      <c r="M354" s="104" t="s">
        <v>1340</v>
      </c>
      <c r="N354" s="105"/>
      <c r="O354" s="32" t="s">
        <v>1452</v>
      </c>
    </row>
    <row r="355" spans="11:15" x14ac:dyDescent="0.15">
      <c r="K355" s="103" t="s">
        <v>1001</v>
      </c>
      <c r="L355" s="103" t="s">
        <v>1074</v>
      </c>
      <c r="M355" s="104" t="s">
        <v>1341</v>
      </c>
      <c r="N355" s="105"/>
      <c r="O355" s="32" t="s">
        <v>1452</v>
      </c>
    </row>
    <row r="356" spans="11:15" x14ac:dyDescent="0.15">
      <c r="K356" s="103" t="s">
        <v>1342</v>
      </c>
      <c r="L356" s="103" t="s">
        <v>1075</v>
      </c>
      <c r="M356" s="104" t="s">
        <v>1343</v>
      </c>
      <c r="N356" s="105"/>
      <c r="O356" s="32" t="s">
        <v>1452</v>
      </c>
    </row>
    <row r="357" spans="11:15" x14ac:dyDescent="0.15">
      <c r="K357" s="103" t="s">
        <v>1344</v>
      </c>
      <c r="L357" s="103" t="s">
        <v>1345</v>
      </c>
      <c r="M357" s="104" t="s">
        <v>1346</v>
      </c>
      <c r="N357" s="105"/>
      <c r="O357" s="32" t="s">
        <v>1452</v>
      </c>
    </row>
    <row r="358" spans="11:15" x14ac:dyDescent="0.15">
      <c r="K358" s="103" t="s">
        <v>1347</v>
      </c>
      <c r="L358" s="103" t="s">
        <v>1076</v>
      </c>
      <c r="M358" s="104" t="s">
        <v>1348</v>
      </c>
      <c r="N358" s="105"/>
      <c r="O358" s="32" t="s">
        <v>1452</v>
      </c>
    </row>
    <row r="359" spans="11:15" x14ac:dyDescent="0.15">
      <c r="K359" s="103" t="s">
        <v>1010</v>
      </c>
      <c r="L359" s="103" t="s">
        <v>1077</v>
      </c>
      <c r="M359" s="104" t="s">
        <v>1349</v>
      </c>
      <c r="N359" s="105"/>
      <c r="O359" s="32" t="s">
        <v>1452</v>
      </c>
    </row>
    <row r="360" spans="11:15" x14ac:dyDescent="0.15">
      <c r="K360" s="103" t="s">
        <v>1269</v>
      </c>
      <c r="L360" s="103" t="s">
        <v>1270</v>
      </c>
      <c r="M360" s="104" t="s">
        <v>1350</v>
      </c>
      <c r="N360" s="105"/>
      <c r="O360" s="32" t="s">
        <v>1452</v>
      </c>
    </row>
    <row r="361" spans="11:15" x14ac:dyDescent="0.15">
      <c r="K361" s="103" t="s">
        <v>1015</v>
      </c>
      <c r="L361" s="103" t="s">
        <v>1078</v>
      </c>
      <c r="M361" s="104" t="s">
        <v>1351</v>
      </c>
      <c r="N361" s="105"/>
      <c r="O361" s="32" t="s">
        <v>1452</v>
      </c>
    </row>
    <row r="362" spans="11:15" x14ac:dyDescent="0.15">
      <c r="K362" s="103" t="s">
        <v>1012</v>
      </c>
      <c r="L362" s="103" t="s">
        <v>1079</v>
      </c>
      <c r="M362" s="104" t="s">
        <v>1352</v>
      </c>
      <c r="N362" s="105"/>
      <c r="O362" s="32" t="s">
        <v>1452</v>
      </c>
    </row>
    <row r="363" spans="11:15" x14ac:dyDescent="0.15">
      <c r="K363" s="103" t="s">
        <v>1353</v>
      </c>
      <c r="L363" s="103" t="s">
        <v>1354</v>
      </c>
      <c r="M363" s="104" t="s">
        <v>1355</v>
      </c>
      <c r="N363" s="105"/>
      <c r="O363" s="32" t="s">
        <v>1452</v>
      </c>
    </row>
    <row r="364" spans="11:15" x14ac:dyDescent="0.15">
      <c r="K364" s="103" t="s">
        <v>1023</v>
      </c>
      <c r="L364" s="103" t="s">
        <v>1080</v>
      </c>
      <c r="M364" s="104" t="s">
        <v>1356</v>
      </c>
      <c r="N364" s="105"/>
      <c r="O364" s="32" t="s">
        <v>1452</v>
      </c>
    </row>
    <row r="365" spans="11:15" x14ac:dyDescent="0.15">
      <c r="K365" s="103" t="s">
        <v>1024</v>
      </c>
      <c r="L365" s="103" t="s">
        <v>1081</v>
      </c>
      <c r="M365" s="104" t="s">
        <v>1357</v>
      </c>
      <c r="N365" s="105"/>
      <c r="O365" s="32" t="s">
        <v>1452</v>
      </c>
    </row>
    <row r="366" spans="11:15" x14ac:dyDescent="0.15">
      <c r="K366" s="103" t="s">
        <v>1025</v>
      </c>
      <c r="L366" s="103" t="s">
        <v>1082</v>
      </c>
      <c r="M366" s="104" t="s">
        <v>1358</v>
      </c>
      <c r="N366" s="105"/>
      <c r="O366" s="32" t="s">
        <v>1452</v>
      </c>
    </row>
    <row r="367" spans="11:15" x14ac:dyDescent="0.15">
      <c r="K367" s="103" t="s">
        <v>1026</v>
      </c>
      <c r="L367" s="103" t="s">
        <v>1083</v>
      </c>
      <c r="M367" s="104" t="s">
        <v>1359</v>
      </c>
      <c r="N367" s="105"/>
      <c r="O367" s="32" t="s">
        <v>1452</v>
      </c>
    </row>
    <row r="368" spans="11:15" x14ac:dyDescent="0.15">
      <c r="K368" s="105" t="s">
        <v>1360</v>
      </c>
      <c r="L368" s="103" t="s">
        <v>1361</v>
      </c>
      <c r="M368" s="104" t="s">
        <v>1362</v>
      </c>
      <c r="N368" s="105"/>
      <c r="O368" s="32" t="s">
        <v>1452</v>
      </c>
    </row>
    <row r="369" spans="11:15" x14ac:dyDescent="0.15">
      <c r="K369" s="103" t="s">
        <v>1027</v>
      </c>
      <c r="L369" s="103" t="s">
        <v>1084</v>
      </c>
      <c r="M369" s="104" t="s">
        <v>1363</v>
      </c>
      <c r="N369" s="105"/>
      <c r="O369" s="32" t="s">
        <v>1452</v>
      </c>
    </row>
    <row r="370" spans="11:15" x14ac:dyDescent="0.15">
      <c r="K370" s="103" t="s">
        <v>1028</v>
      </c>
      <c r="L370" s="103" t="s">
        <v>1085</v>
      </c>
      <c r="M370" s="104" t="s">
        <v>1364</v>
      </c>
      <c r="N370" s="105"/>
      <c r="O370" s="32" t="s">
        <v>1452</v>
      </c>
    </row>
    <row r="371" spans="11:15" x14ac:dyDescent="0.15">
      <c r="K371" s="103" t="s">
        <v>1021</v>
      </c>
      <c r="L371" s="103" t="s">
        <v>1086</v>
      </c>
      <c r="M371" s="104" t="s">
        <v>1365</v>
      </c>
      <c r="N371" s="105"/>
      <c r="O371" s="32" t="s">
        <v>1452</v>
      </c>
    </row>
    <row r="372" spans="11:15" x14ac:dyDescent="0.15">
      <c r="K372" s="103" t="s">
        <v>1029</v>
      </c>
      <c r="L372" s="103" t="s">
        <v>1087</v>
      </c>
      <c r="M372" s="104" t="s">
        <v>1366</v>
      </c>
      <c r="N372" s="105"/>
      <c r="O372" s="32" t="s">
        <v>1452</v>
      </c>
    </row>
    <row r="373" spans="11:15" x14ac:dyDescent="0.15">
      <c r="K373" s="103" t="s">
        <v>1014</v>
      </c>
      <c r="L373" s="103" t="s">
        <v>1088</v>
      </c>
      <c r="M373" s="104" t="s">
        <v>1367</v>
      </c>
      <c r="N373" s="105"/>
      <c r="O373" s="32" t="s">
        <v>1452</v>
      </c>
    </row>
    <row r="374" spans="11:15" x14ac:dyDescent="0.15">
      <c r="K374" s="103" t="s">
        <v>1030</v>
      </c>
      <c r="L374" s="103" t="s">
        <v>1089</v>
      </c>
      <c r="M374" s="104" t="s">
        <v>1368</v>
      </c>
      <c r="N374" s="105"/>
      <c r="O374" s="32" t="s">
        <v>1452</v>
      </c>
    </row>
    <row r="375" spans="11:15" x14ac:dyDescent="0.15">
      <c r="K375" s="103" t="s">
        <v>1031</v>
      </c>
      <c r="L375" s="103" t="s">
        <v>1090</v>
      </c>
      <c r="M375" s="104" t="s">
        <v>1369</v>
      </c>
      <c r="N375" s="105"/>
      <c r="O375" s="32" t="s">
        <v>1452</v>
      </c>
    </row>
    <row r="376" spans="11:15" x14ac:dyDescent="0.15">
      <c r="K376" s="103" t="s">
        <v>1032</v>
      </c>
      <c r="L376" s="103" t="s">
        <v>1091</v>
      </c>
      <c r="M376" s="104" t="s">
        <v>1370</v>
      </c>
      <c r="N376" s="105"/>
      <c r="O376" s="32" t="s">
        <v>1452</v>
      </c>
    </row>
    <row r="377" spans="11:15" x14ac:dyDescent="0.15">
      <c r="K377" s="103" t="s">
        <v>1033</v>
      </c>
      <c r="L377" s="103" t="s">
        <v>1092</v>
      </c>
      <c r="M377" s="104" t="s">
        <v>1371</v>
      </c>
      <c r="N377" s="105"/>
      <c r="O377" s="32" t="s">
        <v>1452</v>
      </c>
    </row>
    <row r="378" spans="11:15" x14ac:dyDescent="0.15">
      <c r="K378" s="103" t="s">
        <v>1047</v>
      </c>
      <c r="L378" s="103" t="s">
        <v>1093</v>
      </c>
      <c r="M378" s="104" t="s">
        <v>1372</v>
      </c>
      <c r="N378" s="105"/>
      <c r="O378" s="32" t="s">
        <v>1452</v>
      </c>
    </row>
    <row r="379" spans="11:15" x14ac:dyDescent="0.15">
      <c r="K379" s="103" t="s">
        <v>1036</v>
      </c>
      <c r="L379" s="103" t="s">
        <v>1094</v>
      </c>
      <c r="M379" s="104" t="s">
        <v>1373</v>
      </c>
      <c r="N379" s="105"/>
      <c r="O379" s="32" t="s">
        <v>1452</v>
      </c>
    </row>
    <row r="380" spans="11:15" x14ac:dyDescent="0.15">
      <c r="K380" s="103" t="s">
        <v>1037</v>
      </c>
      <c r="L380" s="103" t="s">
        <v>1095</v>
      </c>
      <c r="M380" s="104" t="s">
        <v>1374</v>
      </c>
      <c r="N380" s="105"/>
      <c r="O380" s="32" t="s">
        <v>1452</v>
      </c>
    </row>
    <row r="381" spans="11:15" x14ac:dyDescent="0.15">
      <c r="K381" s="103" t="s">
        <v>1039</v>
      </c>
      <c r="L381" s="103" t="s">
        <v>1096</v>
      </c>
      <c r="M381" s="104" t="s">
        <v>1375</v>
      </c>
      <c r="N381" s="105"/>
      <c r="O381" s="32" t="s">
        <v>1452</v>
      </c>
    </row>
    <row r="382" spans="11:15" x14ac:dyDescent="0.15">
      <c r="K382" s="103" t="s">
        <v>1040</v>
      </c>
      <c r="L382" s="103" t="s">
        <v>1097</v>
      </c>
      <c r="M382" s="104" t="s">
        <v>1376</v>
      </c>
      <c r="N382" s="105"/>
      <c r="O382" s="32" t="s">
        <v>1452</v>
      </c>
    </row>
    <row r="383" spans="11:15" x14ac:dyDescent="0.15">
      <c r="K383" s="103" t="s">
        <v>1016</v>
      </c>
      <c r="L383" s="103" t="s">
        <v>1098</v>
      </c>
      <c r="M383" s="104" t="s">
        <v>1377</v>
      </c>
      <c r="N383" s="105"/>
      <c r="O383" s="32" t="s">
        <v>1452</v>
      </c>
    </row>
    <row r="384" spans="11:15" x14ac:dyDescent="0.15">
      <c r="K384" s="103" t="s">
        <v>1041</v>
      </c>
      <c r="L384" s="103" t="s">
        <v>1099</v>
      </c>
      <c r="M384" s="104" t="s">
        <v>1378</v>
      </c>
      <c r="N384" s="105"/>
      <c r="O384" s="32" t="s">
        <v>1452</v>
      </c>
    </row>
    <row r="385" spans="11:15" x14ac:dyDescent="0.15">
      <c r="K385" s="103" t="s">
        <v>1379</v>
      </c>
      <c r="L385" s="103" t="s">
        <v>1380</v>
      </c>
      <c r="M385" s="104" t="s">
        <v>1381</v>
      </c>
      <c r="N385" s="105"/>
      <c r="O385" s="32" t="s">
        <v>1452</v>
      </c>
    </row>
    <row r="386" spans="11:15" x14ac:dyDescent="0.15">
      <c r="K386" s="103" t="s">
        <v>1048</v>
      </c>
      <c r="L386" s="103" t="s">
        <v>1100</v>
      </c>
      <c r="M386" s="104" t="s">
        <v>1382</v>
      </c>
      <c r="N386" s="105"/>
      <c r="O386" s="32" t="s">
        <v>1452</v>
      </c>
    </row>
    <row r="387" spans="11:15" x14ac:dyDescent="0.15">
      <c r="K387" s="103" t="s">
        <v>1043</v>
      </c>
      <c r="L387" s="103" t="s">
        <v>1101</v>
      </c>
      <c r="M387" s="104" t="s">
        <v>1383</v>
      </c>
      <c r="N387" s="105"/>
      <c r="O387" s="32" t="s">
        <v>1452</v>
      </c>
    </row>
    <row r="388" spans="11:15" x14ac:dyDescent="0.15">
      <c r="K388" s="103" t="s">
        <v>1044</v>
      </c>
      <c r="L388" s="103" t="s">
        <v>1102</v>
      </c>
      <c r="M388" s="104" t="s">
        <v>1384</v>
      </c>
      <c r="N388" s="105"/>
      <c r="O388" s="32" t="s">
        <v>1452</v>
      </c>
    </row>
    <row r="389" spans="11:15" x14ac:dyDescent="0.15">
      <c r="K389" s="103" t="s">
        <v>1271</v>
      </c>
      <c r="L389" s="103" t="s">
        <v>1272</v>
      </c>
      <c r="M389" s="104" t="s">
        <v>1385</v>
      </c>
      <c r="N389" s="105"/>
      <c r="O389" s="32" t="s">
        <v>1452</v>
      </c>
    </row>
    <row r="390" spans="11:15" x14ac:dyDescent="0.15">
      <c r="K390" s="103" t="s">
        <v>1045</v>
      </c>
      <c r="L390" s="103" t="s">
        <v>1103</v>
      </c>
      <c r="M390" s="104" t="s">
        <v>1386</v>
      </c>
      <c r="N390" s="105"/>
      <c r="O390" s="32" t="s">
        <v>1452</v>
      </c>
    </row>
    <row r="391" spans="11:15" x14ac:dyDescent="0.15">
      <c r="K391" s="103" t="s">
        <v>1019</v>
      </c>
      <c r="L391" s="103" t="s">
        <v>1104</v>
      </c>
      <c r="M391" s="104" t="s">
        <v>1387</v>
      </c>
      <c r="N391" s="105"/>
      <c r="O391" s="32" t="s">
        <v>1452</v>
      </c>
    </row>
    <row r="392" spans="11:15" x14ac:dyDescent="0.15">
      <c r="K392" s="103" t="s">
        <v>1053</v>
      </c>
      <c r="L392" s="103" t="s">
        <v>1105</v>
      </c>
      <c r="M392" s="104" t="s">
        <v>1388</v>
      </c>
      <c r="N392" s="105"/>
      <c r="O392" s="32" t="s">
        <v>1452</v>
      </c>
    </row>
    <row r="393" spans="11:15" x14ac:dyDescent="0.15">
      <c r="K393" s="103" t="s">
        <v>1054</v>
      </c>
      <c r="L393" s="103" t="s">
        <v>1106</v>
      </c>
      <c r="M393" s="104" t="s">
        <v>1389</v>
      </c>
      <c r="N393" s="105"/>
      <c r="O393" s="32" t="s">
        <v>1452</v>
      </c>
    </row>
    <row r="394" spans="11:15" x14ac:dyDescent="0.15">
      <c r="K394" s="103" t="s">
        <v>1273</v>
      </c>
      <c r="L394" s="103" t="s">
        <v>1274</v>
      </c>
      <c r="M394" s="104" t="s">
        <v>1390</v>
      </c>
      <c r="N394" s="105"/>
      <c r="O394" s="32" t="s">
        <v>1452</v>
      </c>
    </row>
    <row r="395" spans="11:15" x14ac:dyDescent="0.15">
      <c r="K395" s="103" t="s">
        <v>1056</v>
      </c>
      <c r="L395" s="103" t="s">
        <v>1107</v>
      </c>
      <c r="M395" s="104" t="s">
        <v>1391</v>
      </c>
      <c r="N395" s="105"/>
      <c r="O395" s="32" t="s">
        <v>1452</v>
      </c>
    </row>
    <row r="396" spans="11:15" x14ac:dyDescent="0.15">
      <c r="K396" s="103" t="s">
        <v>1392</v>
      </c>
      <c r="L396" s="103" t="s">
        <v>1393</v>
      </c>
      <c r="M396" s="104" t="s">
        <v>1394</v>
      </c>
      <c r="N396" s="105"/>
      <c r="O396" s="32" t="s">
        <v>1452</v>
      </c>
    </row>
    <row r="397" spans="11:15" x14ac:dyDescent="0.15">
      <c r="K397" s="103" t="s">
        <v>1275</v>
      </c>
      <c r="L397" s="103" t="s">
        <v>1276</v>
      </c>
      <c r="M397" s="104" t="s">
        <v>1395</v>
      </c>
      <c r="N397" s="105"/>
      <c r="O397" s="32" t="s">
        <v>1452</v>
      </c>
    </row>
    <row r="398" spans="11:15" x14ac:dyDescent="0.15">
      <c r="K398" s="103" t="s">
        <v>1396</v>
      </c>
      <c r="L398" s="103" t="s">
        <v>1397</v>
      </c>
      <c r="M398" s="104" t="s">
        <v>1398</v>
      </c>
      <c r="N398" s="105"/>
      <c r="O398" s="32" t="s">
        <v>1452</v>
      </c>
    </row>
    <row r="399" spans="11:15" x14ac:dyDescent="0.15">
      <c r="K399" s="103" t="s">
        <v>1020</v>
      </c>
      <c r="L399" s="103" t="s">
        <v>1108</v>
      </c>
      <c r="M399" s="104" t="s">
        <v>1399</v>
      </c>
      <c r="N399" s="105"/>
      <c r="O399" s="32" t="s">
        <v>1452</v>
      </c>
    </row>
    <row r="400" spans="11:15" x14ac:dyDescent="0.15">
      <c r="K400" s="103" t="s">
        <v>1400</v>
      </c>
      <c r="L400" s="103" t="s">
        <v>1109</v>
      </c>
      <c r="M400" s="104" t="s">
        <v>1401</v>
      </c>
      <c r="N400" s="105"/>
      <c r="O400" s="32" t="s">
        <v>1452</v>
      </c>
    </row>
    <row r="401" spans="11:15" x14ac:dyDescent="0.15">
      <c r="K401" s="103" t="s">
        <v>1013</v>
      </c>
      <c r="L401" s="103" t="s">
        <v>1110</v>
      </c>
      <c r="M401" s="104" t="s">
        <v>1402</v>
      </c>
      <c r="N401" s="105"/>
      <c r="O401" s="32" t="s">
        <v>1452</v>
      </c>
    </row>
    <row r="402" spans="11:15" x14ac:dyDescent="0.15">
      <c r="K402" s="103" t="s">
        <v>1403</v>
      </c>
      <c r="L402" s="103" t="s">
        <v>1404</v>
      </c>
      <c r="M402" s="104" t="s">
        <v>1405</v>
      </c>
      <c r="N402" s="105"/>
      <c r="O402" s="32" t="s">
        <v>1452</v>
      </c>
    </row>
    <row r="403" spans="11:15" x14ac:dyDescent="0.15">
      <c r="K403" s="103" t="s">
        <v>1017</v>
      </c>
      <c r="L403" s="103" t="s">
        <v>1111</v>
      </c>
      <c r="M403" s="104" t="s">
        <v>1406</v>
      </c>
      <c r="N403" s="105"/>
      <c r="O403" s="32" t="s">
        <v>1452</v>
      </c>
    </row>
    <row r="404" spans="11:15" x14ac:dyDescent="0.15">
      <c r="K404" s="103" t="s">
        <v>1407</v>
      </c>
      <c r="L404" s="103" t="s">
        <v>1408</v>
      </c>
      <c r="M404" s="104" t="s">
        <v>1409</v>
      </c>
      <c r="N404" s="105"/>
      <c r="O404" s="32" t="s">
        <v>1452</v>
      </c>
    </row>
    <row r="405" spans="11:15" x14ac:dyDescent="0.15">
      <c r="K405" s="103" t="s">
        <v>1046</v>
      </c>
      <c r="L405" s="103" t="s">
        <v>1112</v>
      </c>
      <c r="M405" s="104" t="s">
        <v>1410</v>
      </c>
      <c r="N405" s="105"/>
      <c r="O405" s="32" t="s">
        <v>1452</v>
      </c>
    </row>
    <row r="406" spans="11:15" x14ac:dyDescent="0.15">
      <c r="K406" s="103" t="s">
        <v>1051</v>
      </c>
      <c r="L406" s="103" t="s">
        <v>1113</v>
      </c>
      <c r="M406" s="104" t="s">
        <v>1411</v>
      </c>
      <c r="N406" s="105"/>
      <c r="O406" s="32" t="s">
        <v>1452</v>
      </c>
    </row>
    <row r="407" spans="11:15" x14ac:dyDescent="0.15">
      <c r="K407" s="103" t="s">
        <v>1018</v>
      </c>
      <c r="L407" s="103" t="s">
        <v>1114</v>
      </c>
      <c r="M407" s="104" t="s">
        <v>1412</v>
      </c>
      <c r="N407" s="105"/>
      <c r="O407" s="32" t="s">
        <v>1452</v>
      </c>
    </row>
    <row r="408" spans="11:15" x14ac:dyDescent="0.15">
      <c r="K408" s="103" t="s">
        <v>94</v>
      </c>
      <c r="L408" s="103" t="s">
        <v>95</v>
      </c>
      <c r="M408" s="104" t="s">
        <v>1413</v>
      </c>
      <c r="N408" s="105"/>
      <c r="O408" s="32" t="s">
        <v>1452</v>
      </c>
    </row>
    <row r="409" spans="11:15" x14ac:dyDescent="0.15">
      <c r="K409" s="103" t="s">
        <v>1277</v>
      </c>
      <c r="L409" s="103" t="s">
        <v>1278</v>
      </c>
      <c r="M409" s="104" t="s">
        <v>1414</v>
      </c>
      <c r="N409" s="105"/>
      <c r="O409" s="32" t="s">
        <v>1452</v>
      </c>
    </row>
    <row r="410" spans="11:15" x14ac:dyDescent="0.15">
      <c r="K410" s="103" t="s">
        <v>1006</v>
      </c>
      <c r="L410" s="103" t="s">
        <v>464</v>
      </c>
      <c r="M410" s="104" t="s">
        <v>1415</v>
      </c>
      <c r="N410" s="105"/>
      <c r="O410" s="32" t="s">
        <v>1452</v>
      </c>
    </row>
    <row r="411" spans="11:15" x14ac:dyDescent="0.15">
      <c r="K411" s="103" t="s">
        <v>1004</v>
      </c>
      <c r="L411" s="103" t="s">
        <v>93</v>
      </c>
      <c r="M411" s="104" t="s">
        <v>1416</v>
      </c>
      <c r="N411" s="105"/>
      <c r="O411" s="32" t="s">
        <v>1452</v>
      </c>
    </row>
    <row r="412" spans="11:15" x14ac:dyDescent="0.15">
      <c r="K412" s="103" t="s">
        <v>1005</v>
      </c>
      <c r="L412" s="103" t="s">
        <v>1115</v>
      </c>
      <c r="M412" s="104" t="s">
        <v>1417</v>
      </c>
      <c r="N412" s="105"/>
      <c r="O412" s="32" t="s">
        <v>1452</v>
      </c>
    </row>
  </sheetData>
  <sheetProtection password="D078" sheet="1" objects="1" scenarios="1"/>
  <mergeCells count="101">
    <mergeCell ref="K78:L78"/>
    <mergeCell ref="C37:D37"/>
    <mergeCell ref="Y4:Z4"/>
    <mergeCell ref="H58:H63"/>
    <mergeCell ref="I58:I63"/>
    <mergeCell ref="H46:H51"/>
    <mergeCell ref="I46:I51"/>
    <mergeCell ref="H52:H57"/>
    <mergeCell ref="I52:I57"/>
    <mergeCell ref="H64:H69"/>
    <mergeCell ref="D44:D45"/>
    <mergeCell ref="E44:I45"/>
    <mergeCell ref="J44:M44"/>
    <mergeCell ref="N44:N45"/>
    <mergeCell ref="L42:N42"/>
    <mergeCell ref="L43:N43"/>
    <mergeCell ref="H13:H18"/>
    <mergeCell ref="I13:I18"/>
    <mergeCell ref="H19:H24"/>
    <mergeCell ref="I19:I24"/>
    <mergeCell ref="D38:M38"/>
    <mergeCell ref="D77:M77"/>
    <mergeCell ref="Y3:Z3"/>
    <mergeCell ref="K70:M70"/>
    <mergeCell ref="A72:N72"/>
    <mergeCell ref="A64:A69"/>
    <mergeCell ref="I64:I69"/>
    <mergeCell ref="A58:A63"/>
    <mergeCell ref="B58:C63"/>
    <mergeCell ref="D58:D63"/>
    <mergeCell ref="E58:E63"/>
    <mergeCell ref="A52:A57"/>
    <mergeCell ref="B52:C57"/>
    <mergeCell ref="D52:D57"/>
    <mergeCell ref="E52:E57"/>
    <mergeCell ref="F52:F57"/>
    <mergeCell ref="G52:G57"/>
    <mergeCell ref="F58:F63"/>
    <mergeCell ref="G58:G63"/>
    <mergeCell ref="B64:C69"/>
    <mergeCell ref="D64:D69"/>
    <mergeCell ref="E64:E69"/>
    <mergeCell ref="F64:F69"/>
    <mergeCell ref="G64:G69"/>
    <mergeCell ref="A44:A45"/>
    <mergeCell ref="B44:C45"/>
    <mergeCell ref="A42:B42"/>
    <mergeCell ref="C42:J42"/>
    <mergeCell ref="A46:A51"/>
    <mergeCell ref="B46:C51"/>
    <mergeCell ref="D46:D51"/>
    <mergeCell ref="E46:E51"/>
    <mergeCell ref="F46:F51"/>
    <mergeCell ref="G46:G51"/>
    <mergeCell ref="A25:A30"/>
    <mergeCell ref="B25:C30"/>
    <mergeCell ref="A43:B43"/>
    <mergeCell ref="C43:J43"/>
    <mergeCell ref="A40:N40"/>
    <mergeCell ref="K39:L39"/>
    <mergeCell ref="K31:M31"/>
    <mergeCell ref="A33:N33"/>
    <mergeCell ref="H25:H30"/>
    <mergeCell ref="I25:I30"/>
    <mergeCell ref="D25:D30"/>
    <mergeCell ref="E25:E30"/>
    <mergeCell ref="F25:F30"/>
    <mergeCell ref="G25:G30"/>
    <mergeCell ref="A13:A18"/>
    <mergeCell ref="B13:C18"/>
    <mergeCell ref="D13:D18"/>
    <mergeCell ref="E13:E18"/>
    <mergeCell ref="F13:F18"/>
    <mergeCell ref="G13:G18"/>
    <mergeCell ref="A19:A24"/>
    <mergeCell ref="B19:C24"/>
    <mergeCell ref="D19:D24"/>
    <mergeCell ref="E19:E24"/>
    <mergeCell ref="F19:F24"/>
    <mergeCell ref="G19:G24"/>
    <mergeCell ref="A3:B3"/>
    <mergeCell ref="A4:B4"/>
    <mergeCell ref="B7:C12"/>
    <mergeCell ref="B5:C6"/>
    <mergeCell ref="L3:N3"/>
    <mergeCell ref="A1:N1"/>
    <mergeCell ref="L4:N4"/>
    <mergeCell ref="C3:J3"/>
    <mergeCell ref="C4:J4"/>
    <mergeCell ref="A7:A12"/>
    <mergeCell ref="D7:D12"/>
    <mergeCell ref="E5:I6"/>
    <mergeCell ref="D5:D6"/>
    <mergeCell ref="A5:A6"/>
    <mergeCell ref="E7:E12"/>
    <mergeCell ref="F7:F12"/>
    <mergeCell ref="N5:N6"/>
    <mergeCell ref="J5:M5"/>
    <mergeCell ref="G7:G12"/>
    <mergeCell ref="H7:H12"/>
    <mergeCell ref="I7:I12"/>
  </mergeCells>
  <phoneticPr fontId="8"/>
  <dataValidations xWindow="173" yWindow="636" count="12">
    <dataValidation type="list" allowBlank="1" showInputMessage="1" showErrorMessage="1" sqref="AG7:AG30 AG46:AG69">
      <formula1>prefec2</formula1>
    </dataValidation>
    <dataValidation imeMode="hiragana" allowBlank="1" showInputMessage="1" showErrorMessage="1" prompt="姓と名の間に全角スペースを入れてください" sqref="K7:K30 K46:K69"/>
    <dataValidation imeMode="halfKatakana" allowBlank="1" showInputMessage="1" showErrorMessage="1" prompt="氏名のﾌﾘｶﾞﾅ(半角ｶﾀｶﾅ)を入力してください。_x000a_姓と名の間に半角スペースを入れてください｡" sqref="L7:L30 L46:L69"/>
    <dataValidation type="list" imeMode="disabled" allowBlank="1" showInputMessage="1" showErrorMessage="1" prompt="学年を選択してください" sqref="M7:M30 M46:M69">
      <formula1>gakunen2</formula1>
    </dataValidation>
    <dataValidation imeMode="disabled" allowBlank="1" showInputMessage="1" showErrorMessage="1" sqref="C4 L3:N3 C43 L42:N42"/>
    <dataValidation imeMode="off" allowBlank="1" showInputMessage="1" showErrorMessage="1" sqref="L4:N4 J7:J30 J46:J69 L43:N43"/>
    <dataValidation imeMode="on" allowBlank="1" showInputMessage="1" showErrorMessage="1" sqref="C3 K3 C42 K42"/>
    <dataValidation type="list" allowBlank="1" showInputMessage="1" showErrorMessage="1" error="リストから選んで入力してください。" prompt="リストから選んで入力してください。" sqref="D7:D30 D46:D69">
      <formula1>team2</formula1>
    </dataValidation>
    <dataValidation type="textLength" imeMode="off" operator="equal" allowBlank="1" showInputMessage="1" showErrorMessage="1" prompt="半角で数字を入力してください。" sqref="E7:E30 E46:E69">
      <formula1>1</formula1>
    </dataValidation>
    <dataValidation type="textLength" imeMode="off" operator="equal" allowBlank="1" showInputMessage="1" showErrorMessage="1" prompt="半角で数字を入力してください。" sqref="G7:G30 G46:G69">
      <formula1>2</formula1>
    </dataValidation>
    <dataValidation type="textLength" imeMode="off" operator="lessThanOrEqual" allowBlank="1" showInputMessage="1" showErrorMessage="1" prompt="半角で２桁の数字を入力してください。手動計時の場合は１桁の数字を入力してください。" sqref="I7:I30 I46:I69">
      <formula1>2</formula1>
    </dataValidation>
    <dataValidation type="list" allowBlank="1" showInputMessage="1" showErrorMessage="1" error="リストから選んで入力してください。" prompt="リストから選んで入力してください。" sqref="B7:C30 B46:C69">
      <formula1>shumoku2</formula1>
    </dataValidation>
  </dataValidations>
  <pageMargins left="0.59055118110236227" right="0.59055118110236227" top="0.59055118110236227" bottom="0.59055118110236227" header="0.31496062992125984" footer="0.31496062992125984"/>
  <pageSetup paperSize="9" scale="93" orientation="portrait" r:id="rId1"/>
  <rowBreaks count="1" manualBreakCount="1">
    <brk id="39" max="13" man="1"/>
  </rowBreaks>
  <colBreaks count="1" manualBreakCount="1">
    <brk id="14" max="160"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view="pageBreakPreview" topLeftCell="A16" zoomScaleNormal="100" zoomScaleSheetLayoutView="100" workbookViewId="0">
      <selection activeCell="H4" sqref="H4"/>
    </sheetView>
  </sheetViews>
  <sheetFormatPr defaultRowHeight="13.5" x14ac:dyDescent="0.15"/>
  <cols>
    <col min="1" max="1" width="9" style="129" bestFit="1" customWidth="1"/>
    <col min="2" max="2" width="10.125" style="129" customWidth="1"/>
    <col min="3" max="3" width="10.875" style="129" customWidth="1"/>
    <col min="4" max="4" width="5.5" style="129" customWidth="1"/>
    <col min="5" max="5" width="4.25" style="129" customWidth="1"/>
    <col min="6" max="6" width="3.75" style="129" customWidth="1"/>
    <col min="7" max="7" width="6.125" style="129" customWidth="1"/>
    <col min="8" max="8" width="9" style="129" bestFit="1" customWidth="1"/>
    <col min="9" max="9" width="6.125" style="129" customWidth="1"/>
    <col min="10" max="10" width="9.75" style="129" customWidth="1"/>
    <col min="11" max="11" width="4.875" style="129" customWidth="1"/>
    <col min="12" max="12" width="5.75" style="129" customWidth="1"/>
    <col min="13" max="14" width="9" style="129" bestFit="1" customWidth="1"/>
    <col min="15" max="16384" width="9" style="130"/>
  </cols>
  <sheetData>
    <row r="1" spans="1:12" ht="39" customHeight="1" x14ac:dyDescent="0.15">
      <c r="A1" s="264" t="s">
        <v>1184</v>
      </c>
      <c r="B1" s="265"/>
      <c r="C1" s="265"/>
      <c r="D1" s="265"/>
      <c r="E1" s="265"/>
      <c r="F1" s="265"/>
      <c r="G1" s="265"/>
      <c r="H1" s="265"/>
      <c r="I1" s="265"/>
      <c r="J1" s="265"/>
      <c r="K1" s="265"/>
      <c r="L1" s="266"/>
    </row>
    <row r="2" spans="1:12" ht="21" customHeight="1" x14ac:dyDescent="0.15">
      <c r="A2" s="131"/>
      <c r="B2" s="132"/>
      <c r="C2" s="132"/>
      <c r="D2" s="132"/>
      <c r="E2" s="132"/>
      <c r="F2" s="132"/>
      <c r="G2" s="132"/>
      <c r="H2" s="132"/>
      <c r="I2" s="267" t="s">
        <v>1418</v>
      </c>
      <c r="J2" s="267"/>
      <c r="K2" s="267"/>
      <c r="L2" s="268"/>
    </row>
    <row r="3" spans="1:12" ht="31.5" customHeight="1" x14ac:dyDescent="0.15">
      <c r="A3" s="131"/>
      <c r="B3" s="133" t="s">
        <v>1419</v>
      </c>
      <c r="C3" s="132"/>
      <c r="D3" s="132"/>
      <c r="E3" s="132"/>
      <c r="F3" s="132"/>
      <c r="G3" s="132"/>
      <c r="H3" s="132"/>
      <c r="I3" s="132"/>
      <c r="J3" s="132"/>
      <c r="K3" s="132"/>
      <c r="L3" s="134"/>
    </row>
    <row r="4" spans="1:12" ht="24" customHeight="1" x14ac:dyDescent="0.15">
      <c r="A4" s="131"/>
      <c r="B4" s="135" t="s">
        <v>1185</v>
      </c>
      <c r="C4" s="135" t="s">
        <v>1186</v>
      </c>
      <c r="D4" s="269">
        <v>500</v>
      </c>
      <c r="E4" s="269"/>
      <c r="F4" s="136" t="s">
        <v>1187</v>
      </c>
      <c r="G4" s="136" t="s">
        <v>1188</v>
      </c>
      <c r="H4" s="137">
        <f>基礎データ!$C$14</f>
        <v>0</v>
      </c>
      <c r="I4" s="136" t="s">
        <v>1189</v>
      </c>
      <c r="J4" s="138">
        <f>D4*H4</f>
        <v>0</v>
      </c>
      <c r="K4" s="139" t="s">
        <v>1187</v>
      </c>
      <c r="L4" s="134"/>
    </row>
    <row r="5" spans="1:12" ht="24" customHeight="1" x14ac:dyDescent="0.15">
      <c r="A5" s="131"/>
      <c r="B5" s="135"/>
      <c r="C5" s="135" t="s">
        <v>1190</v>
      </c>
      <c r="D5" s="270">
        <v>1000</v>
      </c>
      <c r="E5" s="270"/>
      <c r="F5" s="136" t="s">
        <v>1187</v>
      </c>
      <c r="G5" s="136" t="s">
        <v>1188</v>
      </c>
      <c r="H5" s="140">
        <f>基礎データ!C17</f>
        <v>0</v>
      </c>
      <c r="I5" s="136" t="s">
        <v>1189</v>
      </c>
      <c r="J5" s="137">
        <f>D5*H5</f>
        <v>0</v>
      </c>
      <c r="K5" s="139" t="s">
        <v>1187</v>
      </c>
      <c r="L5" s="134"/>
    </row>
    <row r="6" spans="1:12" ht="24" customHeight="1" thickBot="1" x14ac:dyDescent="0.2">
      <c r="A6" s="131"/>
      <c r="B6" s="135"/>
      <c r="C6" s="135"/>
      <c r="D6" s="137"/>
      <c r="E6" s="137"/>
      <c r="F6" s="137"/>
      <c r="G6" s="137"/>
      <c r="H6" s="137"/>
      <c r="I6" s="141" t="s">
        <v>1191</v>
      </c>
      <c r="J6" s="142">
        <f>SUM(J4:J5)</f>
        <v>0</v>
      </c>
      <c r="K6" s="143" t="s">
        <v>1187</v>
      </c>
      <c r="L6" s="134"/>
    </row>
    <row r="7" spans="1:12" ht="23.1" customHeight="1" x14ac:dyDescent="0.15">
      <c r="A7" s="131"/>
      <c r="B7" s="133" t="s">
        <v>1192</v>
      </c>
      <c r="C7" s="133"/>
      <c r="D7" s="133"/>
      <c r="E7" s="133"/>
      <c r="F7" s="133"/>
      <c r="G7" s="133"/>
      <c r="H7" s="133"/>
      <c r="I7" s="133"/>
      <c r="J7" s="133"/>
      <c r="K7" s="133"/>
      <c r="L7" s="134"/>
    </row>
    <row r="8" spans="1:12" ht="23.1" customHeight="1" x14ac:dyDescent="0.15">
      <c r="A8" s="131"/>
      <c r="B8" s="133"/>
      <c r="C8" s="133"/>
      <c r="D8" s="133"/>
      <c r="E8" s="133"/>
      <c r="F8" s="133"/>
      <c r="G8" s="133"/>
      <c r="H8" s="133"/>
      <c r="I8" s="133"/>
      <c r="J8" s="133"/>
      <c r="K8" s="133"/>
      <c r="L8" s="134"/>
    </row>
    <row r="9" spans="1:12" ht="23.1" customHeight="1" x14ac:dyDescent="0.15">
      <c r="A9" s="131"/>
      <c r="B9" s="135" t="s">
        <v>1193</v>
      </c>
      <c r="C9" s="273" t="s">
        <v>1194</v>
      </c>
      <c r="D9" s="273"/>
      <c r="E9" s="271">
        <f>基礎データ!$C$2</f>
        <v>0</v>
      </c>
      <c r="F9" s="271"/>
      <c r="G9" s="271"/>
      <c r="H9" s="271"/>
      <c r="I9" s="271"/>
      <c r="J9" s="271"/>
      <c r="K9" s="271"/>
      <c r="L9" s="134"/>
    </row>
    <row r="10" spans="1:12" ht="23.1" customHeight="1" x14ac:dyDescent="0.15">
      <c r="A10" s="131"/>
      <c r="B10" s="135"/>
      <c r="C10" s="273" t="s">
        <v>1292</v>
      </c>
      <c r="D10" s="273"/>
      <c r="E10" s="272">
        <f>基礎データ!$C$5</f>
        <v>0</v>
      </c>
      <c r="F10" s="272"/>
      <c r="G10" s="272"/>
      <c r="H10" s="272"/>
      <c r="I10" s="272"/>
      <c r="J10" s="272"/>
      <c r="K10" s="272"/>
      <c r="L10" s="134"/>
    </row>
    <row r="11" spans="1:12" ht="42.75" customHeight="1" x14ac:dyDescent="0.15">
      <c r="A11" s="131"/>
      <c r="B11" s="133"/>
      <c r="C11" s="133"/>
      <c r="D11" s="133"/>
      <c r="E11" s="133"/>
      <c r="F11" s="133"/>
      <c r="G11" s="133"/>
      <c r="H11" s="133"/>
      <c r="I11" s="133"/>
      <c r="J11" s="133"/>
      <c r="K11" s="133"/>
      <c r="L11" s="134"/>
    </row>
    <row r="12" spans="1:12" ht="20.100000000000001" customHeight="1" x14ac:dyDescent="0.15">
      <c r="A12" s="131"/>
      <c r="B12" s="133"/>
      <c r="C12" s="144" t="s">
        <v>1195</v>
      </c>
      <c r="D12" s="133" t="s">
        <v>1420</v>
      </c>
      <c r="E12" s="133"/>
      <c r="F12" s="133"/>
      <c r="G12" s="133"/>
      <c r="H12" s="133"/>
      <c r="I12" s="133"/>
      <c r="J12" s="133"/>
      <c r="K12" s="133"/>
      <c r="L12" s="134"/>
    </row>
    <row r="13" spans="1:12" ht="15" customHeight="1" x14ac:dyDescent="0.15">
      <c r="A13" s="131"/>
      <c r="B13" s="132"/>
      <c r="C13" s="132"/>
      <c r="D13" s="132"/>
      <c r="E13" s="132"/>
      <c r="F13" s="132"/>
      <c r="G13" s="132"/>
      <c r="H13" s="145"/>
      <c r="I13" s="132"/>
      <c r="J13" s="132"/>
      <c r="K13" s="132"/>
      <c r="L13" s="134"/>
    </row>
    <row r="14" spans="1:12" ht="20.100000000000001" customHeight="1" x14ac:dyDescent="0.15">
      <c r="A14" s="146"/>
      <c r="B14" s="147"/>
      <c r="C14" s="147"/>
      <c r="D14" s="147"/>
      <c r="E14" s="147"/>
      <c r="F14" s="147"/>
      <c r="G14" s="147"/>
      <c r="H14" s="147"/>
      <c r="I14" s="147"/>
      <c r="J14" s="147"/>
      <c r="K14" s="147"/>
      <c r="L14" s="148"/>
    </row>
    <row r="15" spans="1:12" ht="44.25" customHeight="1" x14ac:dyDescent="0.15">
      <c r="A15" s="149"/>
      <c r="B15" s="149"/>
      <c r="C15" s="149"/>
      <c r="D15" s="149"/>
      <c r="E15" s="149"/>
      <c r="F15" s="149"/>
      <c r="G15" s="149"/>
      <c r="H15" s="149"/>
      <c r="I15" s="149"/>
      <c r="J15" s="149"/>
      <c r="K15" s="149"/>
      <c r="L15" s="149"/>
    </row>
    <row r="16" spans="1:12" ht="44.25" customHeight="1" x14ac:dyDescent="0.15"/>
    <row r="17" spans="1:12" ht="39" customHeight="1" x14ac:dyDescent="0.15">
      <c r="A17" s="264" t="s">
        <v>1196</v>
      </c>
      <c r="B17" s="265"/>
      <c r="C17" s="265"/>
      <c r="D17" s="265"/>
      <c r="E17" s="265"/>
      <c r="F17" s="265"/>
      <c r="G17" s="265"/>
      <c r="H17" s="265"/>
      <c r="I17" s="265"/>
      <c r="J17" s="265"/>
      <c r="K17" s="265"/>
      <c r="L17" s="266"/>
    </row>
    <row r="18" spans="1:12" ht="21" customHeight="1" x14ac:dyDescent="0.15">
      <c r="A18" s="150"/>
      <c r="B18" s="133"/>
      <c r="C18" s="133"/>
      <c r="D18" s="133"/>
      <c r="E18" s="133"/>
      <c r="F18" s="133"/>
      <c r="G18" s="133"/>
      <c r="H18" s="133"/>
      <c r="I18" s="267" t="s">
        <v>1418</v>
      </c>
      <c r="J18" s="267"/>
      <c r="K18" s="267"/>
      <c r="L18" s="268"/>
    </row>
    <row r="19" spans="1:12" ht="31.5" customHeight="1" x14ac:dyDescent="0.15">
      <c r="A19" s="150"/>
      <c r="B19" s="271" t="s">
        <v>1194</v>
      </c>
      <c r="C19" s="271"/>
      <c r="D19" s="278">
        <f>基礎データ!$C$2</f>
        <v>0</v>
      </c>
      <c r="E19" s="278"/>
      <c r="F19" s="278"/>
      <c r="G19" s="278"/>
      <c r="H19" s="278"/>
      <c r="I19" s="278"/>
      <c r="J19" s="135" t="s">
        <v>1197</v>
      </c>
      <c r="K19" s="133"/>
      <c r="L19" s="151"/>
    </row>
    <row r="20" spans="1:12" ht="35.25" customHeight="1" x14ac:dyDescent="0.15">
      <c r="A20" s="150"/>
      <c r="B20" s="271" t="s">
        <v>1198</v>
      </c>
      <c r="C20" s="271"/>
      <c r="D20" s="279">
        <f>基礎データ!$C$5</f>
        <v>0</v>
      </c>
      <c r="E20" s="279"/>
      <c r="F20" s="279"/>
      <c r="G20" s="279"/>
      <c r="H20" s="279"/>
      <c r="I20" s="279"/>
      <c r="J20" s="137" t="s">
        <v>1197</v>
      </c>
      <c r="K20" s="144"/>
      <c r="L20" s="151"/>
    </row>
    <row r="21" spans="1:12" ht="24" customHeight="1" x14ac:dyDescent="0.15">
      <c r="A21" s="150"/>
      <c r="B21" s="133"/>
      <c r="C21" s="133"/>
      <c r="D21" s="274"/>
      <c r="E21" s="274"/>
      <c r="F21" s="152"/>
      <c r="G21" s="152"/>
      <c r="H21" s="153"/>
      <c r="I21" s="152"/>
      <c r="J21" s="153"/>
      <c r="K21" s="144"/>
      <c r="L21" s="151"/>
    </row>
    <row r="22" spans="1:12" ht="24" customHeight="1" x14ac:dyDescent="0.2">
      <c r="A22" s="150"/>
      <c r="B22" s="133"/>
      <c r="C22" s="133"/>
      <c r="D22" s="133"/>
      <c r="E22" s="154" t="s">
        <v>1199</v>
      </c>
      <c r="F22" s="275">
        <f>$J$6</f>
        <v>0</v>
      </c>
      <c r="G22" s="275"/>
      <c r="H22" s="275"/>
      <c r="I22" s="155" t="s">
        <v>1200</v>
      </c>
      <c r="J22" s="153"/>
      <c r="K22" s="144"/>
      <c r="L22" s="151"/>
    </row>
    <row r="23" spans="1:12" ht="23.1" customHeight="1" x14ac:dyDescent="0.15">
      <c r="A23" s="150"/>
      <c r="B23" s="133"/>
      <c r="C23" s="133"/>
      <c r="D23" s="133"/>
      <c r="E23" s="133"/>
      <c r="F23" s="133"/>
      <c r="G23" s="133"/>
      <c r="H23" s="133"/>
      <c r="I23" s="133"/>
      <c r="J23" s="133"/>
      <c r="K23" s="133"/>
      <c r="L23" s="151"/>
    </row>
    <row r="24" spans="1:12" ht="23.1" customHeight="1" x14ac:dyDescent="0.15">
      <c r="A24" s="150"/>
      <c r="B24" s="133"/>
      <c r="C24" s="132" t="s">
        <v>1423</v>
      </c>
      <c r="D24" s="132"/>
      <c r="E24" s="132"/>
      <c r="F24" s="132"/>
      <c r="G24" s="132"/>
      <c r="H24" s="132"/>
      <c r="I24" s="132"/>
      <c r="J24" s="132"/>
      <c r="K24" s="132"/>
      <c r="L24" s="151"/>
    </row>
    <row r="25" spans="1:12" ht="23.1" customHeight="1" x14ac:dyDescent="0.15">
      <c r="A25" s="150"/>
      <c r="B25" s="133"/>
      <c r="C25" s="132" t="s">
        <v>1201</v>
      </c>
      <c r="D25" s="132"/>
      <c r="E25" s="156"/>
      <c r="F25" s="156"/>
      <c r="G25" s="156"/>
      <c r="H25" s="156"/>
      <c r="I25" s="156"/>
      <c r="J25" s="156"/>
      <c r="K25" s="156"/>
      <c r="L25" s="151"/>
    </row>
    <row r="26" spans="1:12" ht="23.1" customHeight="1" x14ac:dyDescent="0.15">
      <c r="A26" s="150"/>
      <c r="B26" s="133"/>
      <c r="C26" s="133"/>
      <c r="D26" s="133"/>
      <c r="E26" s="276"/>
      <c r="F26" s="276"/>
      <c r="G26" s="276"/>
      <c r="H26" s="276"/>
      <c r="I26" s="276"/>
      <c r="J26" s="276"/>
      <c r="K26" s="276"/>
      <c r="L26" s="151"/>
    </row>
    <row r="27" spans="1:12" ht="23.1" customHeight="1" x14ac:dyDescent="0.15">
      <c r="A27" s="150"/>
      <c r="B27" s="133"/>
      <c r="C27" s="133"/>
      <c r="D27" s="133"/>
      <c r="E27" s="133"/>
      <c r="F27" s="133"/>
      <c r="G27" s="133"/>
      <c r="H27" s="133"/>
      <c r="I27" s="133"/>
      <c r="J27" s="133"/>
      <c r="K27" s="133"/>
      <c r="L27" s="151"/>
    </row>
    <row r="28" spans="1:12" ht="20.100000000000001" customHeight="1" x14ac:dyDescent="0.15">
      <c r="A28" s="150"/>
      <c r="B28" s="133"/>
      <c r="C28" s="277" t="s">
        <v>1424</v>
      </c>
      <c r="D28" s="277"/>
      <c r="E28" s="277"/>
      <c r="F28" s="277"/>
      <c r="G28" s="277"/>
      <c r="H28" s="277"/>
      <c r="I28" s="277"/>
      <c r="J28" s="277"/>
      <c r="K28" s="156" t="s">
        <v>1202</v>
      </c>
      <c r="L28" s="151"/>
    </row>
    <row r="29" spans="1:12" ht="24.75" customHeight="1" x14ac:dyDescent="0.15">
      <c r="A29" s="150"/>
      <c r="B29" s="133"/>
      <c r="C29" s="133"/>
      <c r="D29" s="133"/>
      <c r="E29" s="133"/>
      <c r="F29" s="133"/>
      <c r="G29" s="133"/>
      <c r="H29" s="135"/>
      <c r="I29" s="133"/>
      <c r="J29" s="133"/>
      <c r="K29" s="133"/>
      <c r="L29" s="151"/>
    </row>
    <row r="30" spans="1:12" ht="20.100000000000001" customHeight="1" x14ac:dyDescent="0.15">
      <c r="A30" s="157"/>
      <c r="B30" s="158"/>
      <c r="C30" s="158"/>
      <c r="D30" s="158"/>
      <c r="E30" s="158"/>
      <c r="F30" s="158"/>
      <c r="G30" s="158"/>
      <c r="H30" s="158"/>
      <c r="I30" s="158"/>
      <c r="J30" s="158"/>
      <c r="K30" s="158"/>
      <c r="L30" s="159"/>
    </row>
  </sheetData>
  <sheetProtection password="D078" sheet="1" objects="1" scenarios="1"/>
  <mergeCells count="18">
    <mergeCell ref="E26:K26"/>
    <mergeCell ref="C28:J28"/>
    <mergeCell ref="A17:L17"/>
    <mergeCell ref="I18:L18"/>
    <mergeCell ref="B19:C19"/>
    <mergeCell ref="D19:I19"/>
    <mergeCell ref="B20:C20"/>
    <mergeCell ref="D20:I20"/>
    <mergeCell ref="E10:K10"/>
    <mergeCell ref="C9:D9"/>
    <mergeCell ref="C10:D10"/>
    <mergeCell ref="D21:E21"/>
    <mergeCell ref="F22:H22"/>
    <mergeCell ref="A1:L1"/>
    <mergeCell ref="I2:L2"/>
    <mergeCell ref="D4:E4"/>
    <mergeCell ref="D5:E5"/>
    <mergeCell ref="E9:K9"/>
  </mergeCells>
  <phoneticPr fontId="10"/>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heetViews>
  <sheetFormatPr defaultRowHeight="13.5" x14ac:dyDescent="0.15"/>
  <sheetData/>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37"/>
  <sheetViews>
    <sheetView workbookViewId="0">
      <selection activeCell="E32" sqref="E32"/>
    </sheetView>
  </sheetViews>
  <sheetFormatPr defaultRowHeight="12" x14ac:dyDescent="0.15"/>
  <cols>
    <col min="1" max="1" width="28.875" style="1" bestFit="1" customWidth="1"/>
    <col min="2" max="2" width="9" style="9" bestFit="1" customWidth="1"/>
    <col min="3" max="3" width="14.25" style="2" customWidth="1"/>
    <col min="4" max="5" width="14" style="2" customWidth="1"/>
    <col min="6" max="6" width="16.375" style="1" bestFit="1" customWidth="1"/>
    <col min="7" max="16384" width="9" style="1"/>
  </cols>
  <sheetData>
    <row r="1" spans="1:6" x14ac:dyDescent="0.15">
      <c r="A1" s="1" t="s">
        <v>858</v>
      </c>
      <c r="B1" s="9" t="s">
        <v>917</v>
      </c>
      <c r="C1" s="1" t="s">
        <v>859</v>
      </c>
      <c r="D1" s="2" t="s">
        <v>888</v>
      </c>
      <c r="F1" s="4" t="s">
        <v>884</v>
      </c>
    </row>
    <row r="2" spans="1:6" x14ac:dyDescent="0.15">
      <c r="A2" s="1" t="s">
        <v>860</v>
      </c>
      <c r="B2" s="9">
        <v>1</v>
      </c>
      <c r="C2" s="2" t="s">
        <v>918</v>
      </c>
      <c r="D2" s="2" t="s">
        <v>875</v>
      </c>
      <c r="F2" s="4" t="s">
        <v>887</v>
      </c>
    </row>
    <row r="3" spans="1:6" x14ac:dyDescent="0.15">
      <c r="A3" s="1" t="s">
        <v>861</v>
      </c>
      <c r="B3" s="9">
        <v>2</v>
      </c>
      <c r="C3" s="2" t="s">
        <v>919</v>
      </c>
      <c r="D3" s="2" t="s">
        <v>876</v>
      </c>
      <c r="F3" s="4" t="s">
        <v>889</v>
      </c>
    </row>
    <row r="4" spans="1:6" x14ac:dyDescent="0.15">
      <c r="A4" s="1" t="s">
        <v>862</v>
      </c>
      <c r="B4" s="9">
        <v>3</v>
      </c>
      <c r="C4" s="2" t="s">
        <v>920</v>
      </c>
      <c r="D4" s="2" t="s">
        <v>877</v>
      </c>
      <c r="F4" s="4" t="s">
        <v>890</v>
      </c>
    </row>
    <row r="5" spans="1:6" x14ac:dyDescent="0.15">
      <c r="A5" s="1" t="s">
        <v>863</v>
      </c>
      <c r="B5" s="9">
        <v>4</v>
      </c>
      <c r="C5" s="2" t="s">
        <v>921</v>
      </c>
      <c r="D5" s="2" t="s">
        <v>878</v>
      </c>
      <c r="F5" s="4" t="s">
        <v>891</v>
      </c>
    </row>
    <row r="6" spans="1:6" x14ac:dyDescent="0.15">
      <c r="A6" s="1" t="s">
        <v>1149</v>
      </c>
      <c r="B6" s="9">
        <v>5</v>
      </c>
      <c r="C6" s="2" t="s">
        <v>1151</v>
      </c>
      <c r="D6" s="2" t="s">
        <v>1153</v>
      </c>
      <c r="F6" s="4" t="s">
        <v>892</v>
      </c>
    </row>
    <row r="7" spans="1:6" x14ac:dyDescent="0.15">
      <c r="A7" s="1" t="s">
        <v>1150</v>
      </c>
      <c r="B7" s="9">
        <v>6</v>
      </c>
      <c r="C7" s="2" t="s">
        <v>1152</v>
      </c>
      <c r="D7" s="2" t="s">
        <v>1154</v>
      </c>
      <c r="F7" s="4" t="s">
        <v>893</v>
      </c>
    </row>
    <row r="8" spans="1:6" x14ac:dyDescent="0.15">
      <c r="A8" s="1" t="s">
        <v>864</v>
      </c>
      <c r="B8" s="9">
        <v>7</v>
      </c>
      <c r="C8" s="2" t="s">
        <v>922</v>
      </c>
      <c r="D8" s="2" t="s">
        <v>879</v>
      </c>
      <c r="F8" s="4" t="s">
        <v>894</v>
      </c>
    </row>
    <row r="9" spans="1:6" x14ac:dyDescent="0.15">
      <c r="A9" s="1" t="s">
        <v>865</v>
      </c>
      <c r="B9" s="9">
        <v>8</v>
      </c>
      <c r="C9" s="2" t="s">
        <v>923</v>
      </c>
      <c r="D9" s="2" t="s">
        <v>880</v>
      </c>
      <c r="F9" s="4" t="s">
        <v>895</v>
      </c>
    </row>
    <row r="10" spans="1:6" x14ac:dyDescent="0.15">
      <c r="A10" s="1" t="s">
        <v>841</v>
      </c>
      <c r="B10" s="9">
        <v>9</v>
      </c>
      <c r="C10" s="2" t="s">
        <v>924</v>
      </c>
      <c r="D10" s="2" t="s">
        <v>881</v>
      </c>
    </row>
    <row r="11" spans="1:6" x14ac:dyDescent="0.15">
      <c r="A11" s="1" t="s">
        <v>842</v>
      </c>
      <c r="B11" s="9">
        <v>10</v>
      </c>
      <c r="C11" s="2" t="s">
        <v>925</v>
      </c>
      <c r="D11" s="2" t="s">
        <v>882</v>
      </c>
    </row>
    <row r="12" spans="1:6" x14ac:dyDescent="0.15">
      <c r="A12" s="1" t="s">
        <v>843</v>
      </c>
      <c r="B12" s="9">
        <v>11</v>
      </c>
      <c r="C12" s="2" t="s">
        <v>926</v>
      </c>
      <c r="D12" s="2" t="s">
        <v>885</v>
      </c>
    </row>
    <row r="13" spans="1:6" x14ac:dyDescent="0.15">
      <c r="A13" s="1" t="s">
        <v>844</v>
      </c>
      <c r="B13" s="9">
        <v>12</v>
      </c>
      <c r="C13" s="2" t="s">
        <v>927</v>
      </c>
      <c r="D13" s="2" t="s">
        <v>886</v>
      </c>
    </row>
    <row r="14" spans="1:6" x14ac:dyDescent="0.15">
      <c r="A14" s="1" t="s">
        <v>866</v>
      </c>
      <c r="B14" s="9">
        <v>13</v>
      </c>
      <c r="C14" s="2" t="s">
        <v>928</v>
      </c>
      <c r="D14" s="2" t="s">
        <v>896</v>
      </c>
    </row>
    <row r="15" spans="1:6" x14ac:dyDescent="0.15">
      <c r="A15" s="1" t="s">
        <v>867</v>
      </c>
      <c r="B15" s="9">
        <v>14</v>
      </c>
      <c r="C15" s="2" t="s">
        <v>929</v>
      </c>
      <c r="D15" s="2" t="s">
        <v>875</v>
      </c>
    </row>
    <row r="16" spans="1:6" x14ac:dyDescent="0.15">
      <c r="A16" s="1" t="s">
        <v>868</v>
      </c>
      <c r="B16" s="9">
        <v>15</v>
      </c>
      <c r="C16" s="2" t="s">
        <v>930</v>
      </c>
      <c r="D16" s="2" t="s">
        <v>876</v>
      </c>
    </row>
    <row r="17" spans="1:4" x14ac:dyDescent="0.15">
      <c r="A17" s="1" t="s">
        <v>869</v>
      </c>
      <c r="B17" s="9">
        <v>16</v>
      </c>
      <c r="C17" s="2" t="s">
        <v>931</v>
      </c>
      <c r="D17" s="2" t="s">
        <v>877</v>
      </c>
    </row>
    <row r="18" spans="1:4" x14ac:dyDescent="0.15">
      <c r="A18" s="1" t="s">
        <v>1155</v>
      </c>
      <c r="B18" s="9">
        <v>17</v>
      </c>
      <c r="C18" s="2" t="s">
        <v>1156</v>
      </c>
      <c r="D18" s="2" t="s">
        <v>1153</v>
      </c>
    </row>
    <row r="19" spans="1:4" x14ac:dyDescent="0.15">
      <c r="A19" s="1" t="s">
        <v>870</v>
      </c>
      <c r="B19" s="9">
        <v>18</v>
      </c>
      <c r="C19" s="2" t="s">
        <v>932</v>
      </c>
      <c r="D19" s="2" t="s">
        <v>879</v>
      </c>
    </row>
    <row r="20" spans="1:4" x14ac:dyDescent="0.15">
      <c r="A20" s="1" t="s">
        <v>871</v>
      </c>
      <c r="B20" s="9">
        <v>19</v>
      </c>
      <c r="C20" s="2" t="s">
        <v>933</v>
      </c>
      <c r="D20" s="2" t="s">
        <v>880</v>
      </c>
    </row>
    <row r="21" spans="1:4" x14ac:dyDescent="0.15">
      <c r="A21" s="1" t="s">
        <v>872</v>
      </c>
      <c r="B21" s="9">
        <v>20</v>
      </c>
      <c r="C21" s="2" t="s">
        <v>934</v>
      </c>
      <c r="D21" s="2" t="s">
        <v>897</v>
      </c>
    </row>
    <row r="22" spans="1:4" x14ac:dyDescent="0.15">
      <c r="A22" s="1" t="s">
        <v>873</v>
      </c>
      <c r="B22" s="9">
        <v>21</v>
      </c>
      <c r="C22" s="2" t="s">
        <v>935</v>
      </c>
      <c r="D22" s="2" t="s">
        <v>898</v>
      </c>
    </row>
    <row r="23" spans="1:4" x14ac:dyDescent="0.15">
      <c r="A23" s="1" t="s">
        <v>874</v>
      </c>
      <c r="B23" s="9">
        <v>22</v>
      </c>
      <c r="C23" s="2" t="s">
        <v>936</v>
      </c>
      <c r="D23" s="2" t="s">
        <v>899</v>
      </c>
    </row>
    <row r="24" spans="1:4" x14ac:dyDescent="0.15">
      <c r="A24" s="1" t="s">
        <v>845</v>
      </c>
      <c r="B24" s="9">
        <v>23</v>
      </c>
      <c r="C24" s="2" t="s">
        <v>937</v>
      </c>
      <c r="D24" s="2" t="s">
        <v>908</v>
      </c>
    </row>
    <row r="25" spans="1:4" x14ac:dyDescent="0.15">
      <c r="A25" s="1" t="s">
        <v>846</v>
      </c>
      <c r="B25" s="9">
        <v>24</v>
      </c>
      <c r="C25" s="2" t="s">
        <v>938</v>
      </c>
      <c r="D25" s="2" t="s">
        <v>909</v>
      </c>
    </row>
    <row r="26" spans="1:4" x14ac:dyDescent="0.15">
      <c r="A26" s="1" t="s">
        <v>847</v>
      </c>
      <c r="B26" s="9">
        <v>25</v>
      </c>
      <c r="C26" s="2" t="s">
        <v>916</v>
      </c>
      <c r="D26" s="2" t="s">
        <v>910</v>
      </c>
    </row>
    <row r="27" spans="1:4" x14ac:dyDescent="0.15">
      <c r="A27" s="1" t="s">
        <v>1157</v>
      </c>
      <c r="B27" s="9">
        <v>26</v>
      </c>
      <c r="C27" s="2" t="s">
        <v>1158</v>
      </c>
      <c r="D27" s="2" t="s">
        <v>1159</v>
      </c>
    </row>
    <row r="28" spans="1:4" x14ac:dyDescent="0.15">
      <c r="A28" s="1" t="s">
        <v>848</v>
      </c>
      <c r="B28" s="9">
        <v>27</v>
      </c>
      <c r="C28" s="2" t="s">
        <v>939</v>
      </c>
      <c r="D28" s="2" t="s">
        <v>911</v>
      </c>
    </row>
    <row r="29" spans="1:4" x14ac:dyDescent="0.15">
      <c r="A29" s="1" t="s">
        <v>849</v>
      </c>
      <c r="B29" s="9">
        <v>28</v>
      </c>
      <c r="C29" s="2" t="s">
        <v>940</v>
      </c>
      <c r="D29" s="2" t="s">
        <v>912</v>
      </c>
    </row>
    <row r="30" spans="1:4" x14ac:dyDescent="0.15">
      <c r="A30" s="1" t="s">
        <v>850</v>
      </c>
      <c r="B30" s="9">
        <v>29</v>
      </c>
      <c r="C30" s="2" t="s">
        <v>941</v>
      </c>
      <c r="D30" s="2" t="s">
        <v>914</v>
      </c>
    </row>
    <row r="31" spans="1:4" x14ac:dyDescent="0.15">
      <c r="A31" s="1" t="s">
        <v>851</v>
      </c>
      <c r="B31" s="9">
        <v>30</v>
      </c>
      <c r="C31" s="2" t="s">
        <v>942</v>
      </c>
      <c r="D31" s="2" t="s">
        <v>908</v>
      </c>
    </row>
    <row r="32" spans="1:4" x14ac:dyDescent="0.15">
      <c r="A32" s="1" t="s">
        <v>852</v>
      </c>
      <c r="B32" s="9">
        <v>31</v>
      </c>
      <c r="C32" s="2" t="s">
        <v>943</v>
      </c>
      <c r="D32" s="2" t="s">
        <v>909</v>
      </c>
    </row>
    <row r="33" spans="1:4" x14ac:dyDescent="0.15">
      <c r="A33" s="1" t="s">
        <v>853</v>
      </c>
      <c r="B33" s="9">
        <v>32</v>
      </c>
      <c r="C33" s="2" t="s">
        <v>944</v>
      </c>
      <c r="D33" s="2" t="s">
        <v>913</v>
      </c>
    </row>
    <row r="34" spans="1:4" x14ac:dyDescent="0.15">
      <c r="A34" s="1" t="s">
        <v>1160</v>
      </c>
      <c r="B34" s="9">
        <v>33</v>
      </c>
      <c r="C34" s="2" t="s">
        <v>1161</v>
      </c>
      <c r="D34" s="2" t="s">
        <v>1159</v>
      </c>
    </row>
    <row r="35" spans="1:4" x14ac:dyDescent="0.15">
      <c r="A35" s="1" t="s">
        <v>854</v>
      </c>
      <c r="B35" s="9">
        <v>34</v>
      </c>
      <c r="C35" s="2" t="s">
        <v>945</v>
      </c>
      <c r="D35" s="2" t="s">
        <v>911</v>
      </c>
    </row>
    <row r="36" spans="1:4" x14ac:dyDescent="0.15">
      <c r="A36" s="1" t="s">
        <v>855</v>
      </c>
      <c r="B36" s="9">
        <v>35</v>
      </c>
      <c r="C36" s="2" t="s">
        <v>946</v>
      </c>
      <c r="D36" s="2" t="s">
        <v>912</v>
      </c>
    </row>
    <row r="37" spans="1:4" x14ac:dyDescent="0.15">
      <c r="A37" s="1" t="s">
        <v>856</v>
      </c>
      <c r="B37" s="9">
        <v>36</v>
      </c>
      <c r="C37" s="2" t="s">
        <v>947</v>
      </c>
      <c r="D37" s="2" t="s">
        <v>915</v>
      </c>
    </row>
  </sheetData>
  <sheetProtection password="F7DF" sheet="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99"/>
  <sheetViews>
    <sheetView workbookViewId="0">
      <selection activeCell="H24" sqref="H24"/>
    </sheetView>
  </sheetViews>
  <sheetFormatPr defaultRowHeight="12" x14ac:dyDescent="0.15"/>
  <cols>
    <col min="1" max="1" width="6.5" style="2" customWidth="1"/>
    <col min="2" max="2" width="33.875" style="1" bestFit="1" customWidth="1"/>
    <col min="3" max="3" width="28.25" style="1" bestFit="1" customWidth="1"/>
    <col min="4" max="4" width="21.625" style="1" bestFit="1" customWidth="1"/>
    <col min="5" max="5" width="7.5" style="1" bestFit="1" customWidth="1"/>
    <col min="6" max="16384" width="9" style="1"/>
  </cols>
  <sheetData>
    <row r="1" spans="1:5" x14ac:dyDescent="0.15">
      <c r="A1" s="2" t="s">
        <v>837</v>
      </c>
      <c r="B1" s="1" t="s">
        <v>517</v>
      </c>
      <c r="C1" s="1" t="s">
        <v>518</v>
      </c>
      <c r="D1" s="1" t="s">
        <v>519</v>
      </c>
      <c r="E1" s="1" t="s">
        <v>520</v>
      </c>
    </row>
    <row r="2" spans="1:5" x14ac:dyDescent="0.15">
      <c r="A2" s="2" t="s">
        <v>778</v>
      </c>
      <c r="B2" s="1" t="s">
        <v>521</v>
      </c>
      <c r="C2" s="1" t="s">
        <v>522</v>
      </c>
      <c r="D2" s="1" t="s">
        <v>522</v>
      </c>
      <c r="E2" s="1" t="s">
        <v>523</v>
      </c>
    </row>
    <row r="3" spans="1:5" s="4" customFormat="1" x14ac:dyDescent="0.15">
      <c r="A3" s="3" t="s">
        <v>779</v>
      </c>
      <c r="B3" s="4" t="s">
        <v>524</v>
      </c>
      <c r="C3" s="4" t="s">
        <v>525</v>
      </c>
      <c r="D3" s="4" t="s">
        <v>525</v>
      </c>
      <c r="E3" s="4" t="s">
        <v>523</v>
      </c>
    </row>
    <row r="4" spans="1:5" x14ac:dyDescent="0.15">
      <c r="A4" s="2" t="s">
        <v>780</v>
      </c>
      <c r="B4" s="1" t="s">
        <v>526</v>
      </c>
      <c r="C4" s="1" t="s">
        <v>527</v>
      </c>
      <c r="D4" s="1" t="s">
        <v>527</v>
      </c>
      <c r="E4" s="1" t="s">
        <v>523</v>
      </c>
    </row>
    <row r="5" spans="1:5" x14ac:dyDescent="0.15">
      <c r="A5" s="2" t="s">
        <v>781</v>
      </c>
      <c r="B5" s="1" t="s">
        <v>528</v>
      </c>
      <c r="C5" s="1" t="s">
        <v>529</v>
      </c>
      <c r="D5" s="1" t="s">
        <v>529</v>
      </c>
      <c r="E5" s="1" t="s">
        <v>523</v>
      </c>
    </row>
    <row r="6" spans="1:5" s="4" customFormat="1" x14ac:dyDescent="0.15">
      <c r="A6" s="3" t="s">
        <v>782</v>
      </c>
      <c r="B6" s="4" t="s">
        <v>530</v>
      </c>
      <c r="C6" s="4" t="s">
        <v>531</v>
      </c>
      <c r="D6" s="4" t="s">
        <v>531</v>
      </c>
      <c r="E6" s="4" t="s">
        <v>523</v>
      </c>
    </row>
    <row r="7" spans="1:5" x14ac:dyDescent="0.15">
      <c r="A7" s="2" t="s">
        <v>783</v>
      </c>
      <c r="B7" s="1" t="s">
        <v>532</v>
      </c>
      <c r="C7" s="1" t="s">
        <v>533</v>
      </c>
      <c r="D7" s="1" t="s">
        <v>533</v>
      </c>
      <c r="E7" s="1" t="s">
        <v>523</v>
      </c>
    </row>
    <row r="8" spans="1:5" x14ac:dyDescent="0.15">
      <c r="A8" s="2" t="s">
        <v>784</v>
      </c>
      <c r="B8" s="1" t="s">
        <v>534</v>
      </c>
      <c r="C8" s="1" t="s">
        <v>535</v>
      </c>
      <c r="D8" s="1" t="s">
        <v>535</v>
      </c>
      <c r="E8" s="1" t="s">
        <v>523</v>
      </c>
    </row>
    <row r="9" spans="1:5" s="4" customFormat="1" x14ac:dyDescent="0.15">
      <c r="A9" s="3" t="s">
        <v>785</v>
      </c>
      <c r="B9" s="4" t="s">
        <v>536</v>
      </c>
      <c r="C9" s="4" t="s">
        <v>537</v>
      </c>
      <c r="D9" s="4" t="s">
        <v>537</v>
      </c>
      <c r="E9" s="4" t="s">
        <v>523</v>
      </c>
    </row>
    <row r="10" spans="1:5" x14ac:dyDescent="0.15">
      <c r="A10" s="2" t="s">
        <v>786</v>
      </c>
      <c r="B10" s="1" t="s">
        <v>538</v>
      </c>
      <c r="C10" s="1" t="s">
        <v>539</v>
      </c>
      <c r="D10" s="1" t="s">
        <v>539</v>
      </c>
      <c r="E10" s="1" t="s">
        <v>523</v>
      </c>
    </row>
    <row r="11" spans="1:5" s="4" customFormat="1" x14ac:dyDescent="0.15">
      <c r="A11" s="3" t="s">
        <v>787</v>
      </c>
      <c r="B11" s="4" t="s">
        <v>540</v>
      </c>
      <c r="C11" s="4" t="s">
        <v>541</v>
      </c>
      <c r="D11" s="4" t="s">
        <v>541</v>
      </c>
      <c r="E11" s="4" t="s">
        <v>523</v>
      </c>
    </row>
    <row r="12" spans="1:5" s="4" customFormat="1" x14ac:dyDescent="0.15">
      <c r="A12" s="3" t="s">
        <v>788</v>
      </c>
      <c r="B12" s="4" t="s">
        <v>542</v>
      </c>
      <c r="C12" s="4" t="s">
        <v>543</v>
      </c>
      <c r="D12" s="4" t="s">
        <v>543</v>
      </c>
      <c r="E12" s="4" t="s">
        <v>523</v>
      </c>
    </row>
    <row r="13" spans="1:5" x14ac:dyDescent="0.15">
      <c r="A13" s="2" t="s">
        <v>789</v>
      </c>
      <c r="B13" s="1" t="s">
        <v>544</v>
      </c>
      <c r="C13" s="1" t="s">
        <v>545</v>
      </c>
      <c r="D13" s="1" t="s">
        <v>545</v>
      </c>
      <c r="E13" s="1" t="s">
        <v>523</v>
      </c>
    </row>
    <row r="14" spans="1:5" x14ac:dyDescent="0.15">
      <c r="A14" s="2" t="s">
        <v>790</v>
      </c>
      <c r="B14" s="1" t="s">
        <v>546</v>
      </c>
      <c r="C14" s="1" t="s">
        <v>547</v>
      </c>
      <c r="D14" s="1" t="s">
        <v>548</v>
      </c>
      <c r="E14" s="1" t="s">
        <v>523</v>
      </c>
    </row>
    <row r="15" spans="1:5" x14ac:dyDescent="0.15">
      <c r="A15" s="2" t="s">
        <v>791</v>
      </c>
      <c r="B15" s="1" t="s">
        <v>549</v>
      </c>
      <c r="C15" s="1" t="s">
        <v>550</v>
      </c>
      <c r="D15" s="1" t="s">
        <v>551</v>
      </c>
      <c r="E15" s="1" t="s">
        <v>523</v>
      </c>
    </row>
    <row r="16" spans="1:5" x14ac:dyDescent="0.15">
      <c r="A16" s="2" t="s">
        <v>792</v>
      </c>
      <c r="B16" s="1" t="s">
        <v>552</v>
      </c>
      <c r="C16" s="1" t="s">
        <v>553</v>
      </c>
      <c r="D16" s="1" t="s">
        <v>554</v>
      </c>
      <c r="E16" s="1" t="s">
        <v>523</v>
      </c>
    </row>
    <row r="17" spans="1:5" x14ac:dyDescent="0.15">
      <c r="A17" s="2" t="s">
        <v>793</v>
      </c>
      <c r="B17" s="1" t="s">
        <v>555</v>
      </c>
      <c r="C17" s="1" t="s">
        <v>556</v>
      </c>
      <c r="D17" s="1" t="s">
        <v>557</v>
      </c>
      <c r="E17" s="1" t="s">
        <v>523</v>
      </c>
    </row>
    <row r="18" spans="1:5" x14ac:dyDescent="0.15">
      <c r="A18" s="2" t="s">
        <v>794</v>
      </c>
      <c r="B18" s="1" t="s">
        <v>558</v>
      </c>
      <c r="C18" s="1" t="s">
        <v>559</v>
      </c>
      <c r="D18" s="1" t="s">
        <v>560</v>
      </c>
      <c r="E18" s="1" t="s">
        <v>523</v>
      </c>
    </row>
    <row r="19" spans="1:5" x14ac:dyDescent="0.15">
      <c r="A19" s="2" t="s">
        <v>795</v>
      </c>
      <c r="B19" s="1" t="s">
        <v>561</v>
      </c>
      <c r="C19" s="1" t="s">
        <v>562</v>
      </c>
      <c r="D19" s="1" t="s">
        <v>563</v>
      </c>
      <c r="E19" s="1" t="s">
        <v>523</v>
      </c>
    </row>
    <row r="20" spans="1:5" x14ac:dyDescent="0.15">
      <c r="A20" s="2" t="s">
        <v>796</v>
      </c>
      <c r="B20" s="1" t="s">
        <v>564</v>
      </c>
      <c r="C20" s="1" t="s">
        <v>565</v>
      </c>
      <c r="D20" s="1" t="s">
        <v>566</v>
      </c>
      <c r="E20" s="1" t="s">
        <v>523</v>
      </c>
    </row>
    <row r="21" spans="1:5" x14ac:dyDescent="0.15">
      <c r="A21" s="2" t="s">
        <v>797</v>
      </c>
      <c r="B21" s="1" t="s">
        <v>567</v>
      </c>
      <c r="C21" s="1" t="s">
        <v>568</v>
      </c>
      <c r="D21" s="1" t="s">
        <v>569</v>
      </c>
      <c r="E21" s="1" t="s">
        <v>523</v>
      </c>
    </row>
    <row r="22" spans="1:5" x14ac:dyDescent="0.15">
      <c r="A22" s="2" t="s">
        <v>798</v>
      </c>
      <c r="B22" s="1" t="s">
        <v>570</v>
      </c>
      <c r="C22" s="1" t="s">
        <v>571</v>
      </c>
      <c r="D22" s="1" t="s">
        <v>548</v>
      </c>
      <c r="E22" s="1" t="s">
        <v>523</v>
      </c>
    </row>
    <row r="23" spans="1:5" x14ac:dyDescent="0.15">
      <c r="A23" s="2" t="s">
        <v>799</v>
      </c>
      <c r="B23" s="1" t="s">
        <v>572</v>
      </c>
      <c r="C23" s="1" t="s">
        <v>573</v>
      </c>
      <c r="D23" s="1" t="s">
        <v>569</v>
      </c>
      <c r="E23" s="1" t="s">
        <v>523</v>
      </c>
    </row>
    <row r="24" spans="1:5" x14ac:dyDescent="0.15">
      <c r="A24" s="2" t="s">
        <v>800</v>
      </c>
      <c r="B24" s="1" t="s">
        <v>838</v>
      </c>
      <c r="C24" s="1" t="s">
        <v>839</v>
      </c>
      <c r="D24" s="1" t="s">
        <v>840</v>
      </c>
      <c r="E24" s="1" t="s">
        <v>523</v>
      </c>
    </row>
    <row r="25" spans="1:5" x14ac:dyDescent="0.15">
      <c r="A25" s="2" t="s">
        <v>801</v>
      </c>
      <c r="B25" s="1" t="s">
        <v>574</v>
      </c>
      <c r="C25" s="1" t="s">
        <v>575</v>
      </c>
      <c r="D25" s="1" t="s">
        <v>560</v>
      </c>
      <c r="E25" s="1" t="s">
        <v>523</v>
      </c>
    </row>
    <row r="26" spans="1:5" x14ac:dyDescent="0.15">
      <c r="A26" s="2" t="s">
        <v>802</v>
      </c>
      <c r="B26" s="1" t="s">
        <v>576</v>
      </c>
      <c r="C26" s="1" t="s">
        <v>577</v>
      </c>
      <c r="D26" s="1" t="s">
        <v>563</v>
      </c>
      <c r="E26" s="1" t="s">
        <v>523</v>
      </c>
    </row>
    <row r="27" spans="1:5" x14ac:dyDescent="0.15">
      <c r="A27" s="2" t="s">
        <v>803</v>
      </c>
      <c r="B27" s="1" t="s">
        <v>578</v>
      </c>
      <c r="C27" s="1" t="s">
        <v>579</v>
      </c>
      <c r="D27" s="1" t="s">
        <v>580</v>
      </c>
      <c r="E27" s="1" t="s">
        <v>523</v>
      </c>
    </row>
    <row r="28" spans="1:5" x14ac:dyDescent="0.15">
      <c r="A28" s="2" t="s">
        <v>804</v>
      </c>
      <c r="B28" s="1" t="s">
        <v>581</v>
      </c>
      <c r="C28" s="1" t="s">
        <v>582</v>
      </c>
      <c r="D28" s="1" t="s">
        <v>583</v>
      </c>
      <c r="E28" s="1" t="s">
        <v>523</v>
      </c>
    </row>
    <row r="29" spans="1:5" x14ac:dyDescent="0.15">
      <c r="A29" s="2" t="s">
        <v>805</v>
      </c>
      <c r="B29" s="1" t="s">
        <v>584</v>
      </c>
      <c r="C29" s="1" t="s">
        <v>585</v>
      </c>
      <c r="D29" s="1" t="s">
        <v>586</v>
      </c>
      <c r="E29" s="1" t="s">
        <v>523</v>
      </c>
    </row>
    <row r="30" spans="1:5" x14ac:dyDescent="0.15">
      <c r="A30" s="2" t="s">
        <v>806</v>
      </c>
      <c r="B30" s="1" t="s">
        <v>584</v>
      </c>
      <c r="C30" s="1" t="s">
        <v>587</v>
      </c>
      <c r="D30" s="1" t="s">
        <v>586</v>
      </c>
      <c r="E30" s="1" t="s">
        <v>523</v>
      </c>
    </row>
    <row r="31" spans="1:5" x14ac:dyDescent="0.15">
      <c r="A31" s="2" t="s">
        <v>807</v>
      </c>
      <c r="B31" s="1" t="s">
        <v>588</v>
      </c>
      <c r="C31" s="1" t="s">
        <v>589</v>
      </c>
      <c r="D31" s="1" t="s">
        <v>590</v>
      </c>
      <c r="E31" s="1" t="s">
        <v>523</v>
      </c>
    </row>
    <row r="32" spans="1:5" x14ac:dyDescent="0.15">
      <c r="A32" s="2" t="s">
        <v>808</v>
      </c>
      <c r="B32" s="1" t="s">
        <v>591</v>
      </c>
      <c r="C32" s="1" t="s">
        <v>592</v>
      </c>
      <c r="D32" s="1" t="s">
        <v>593</v>
      </c>
      <c r="E32" s="1" t="s">
        <v>523</v>
      </c>
    </row>
    <row r="33" spans="1:5" x14ac:dyDescent="0.15">
      <c r="A33" s="2" t="s">
        <v>809</v>
      </c>
      <c r="B33" s="1" t="s">
        <v>594</v>
      </c>
      <c r="C33" s="1" t="s">
        <v>595</v>
      </c>
      <c r="D33" s="1" t="s">
        <v>596</v>
      </c>
      <c r="E33" s="1" t="s">
        <v>523</v>
      </c>
    </row>
    <row r="34" spans="1:5" x14ac:dyDescent="0.15">
      <c r="A34" s="2" t="s">
        <v>810</v>
      </c>
      <c r="B34" s="1" t="s">
        <v>597</v>
      </c>
      <c r="C34" s="1" t="s">
        <v>598</v>
      </c>
      <c r="D34" s="1" t="s">
        <v>599</v>
      </c>
      <c r="E34" s="1" t="s">
        <v>523</v>
      </c>
    </row>
    <row r="35" spans="1:5" x14ac:dyDescent="0.15">
      <c r="A35" s="2" t="s">
        <v>811</v>
      </c>
      <c r="B35" s="1" t="s">
        <v>600</v>
      </c>
      <c r="C35" s="1" t="s">
        <v>601</v>
      </c>
      <c r="D35" s="1" t="s">
        <v>602</v>
      </c>
      <c r="E35" s="1" t="s">
        <v>523</v>
      </c>
    </row>
    <row r="36" spans="1:5" x14ac:dyDescent="0.15">
      <c r="A36" s="2" t="s">
        <v>812</v>
      </c>
      <c r="B36" s="1" t="s">
        <v>603</v>
      </c>
      <c r="C36" s="1" t="s">
        <v>604</v>
      </c>
      <c r="D36" s="1" t="s">
        <v>605</v>
      </c>
      <c r="E36" s="1" t="s">
        <v>523</v>
      </c>
    </row>
    <row r="37" spans="1:5" x14ac:dyDescent="0.15">
      <c r="A37" s="2" t="s">
        <v>813</v>
      </c>
      <c r="B37" s="1" t="s">
        <v>606</v>
      </c>
      <c r="C37" s="1" t="s">
        <v>607</v>
      </c>
      <c r="D37" s="1" t="s">
        <v>608</v>
      </c>
      <c r="E37" s="1" t="s">
        <v>523</v>
      </c>
    </row>
    <row r="38" spans="1:5" s="4" customFormat="1" x14ac:dyDescent="0.15">
      <c r="A38" s="3" t="s">
        <v>814</v>
      </c>
      <c r="B38" s="4" t="s">
        <v>609</v>
      </c>
      <c r="C38" s="4" t="s">
        <v>610</v>
      </c>
      <c r="D38" s="4" t="s">
        <v>610</v>
      </c>
      <c r="E38" s="4" t="s">
        <v>611</v>
      </c>
    </row>
    <row r="39" spans="1:5" x14ac:dyDescent="0.15">
      <c r="A39" s="2" t="s">
        <v>815</v>
      </c>
      <c r="B39" s="1" t="s">
        <v>612</v>
      </c>
      <c r="C39" s="1" t="s">
        <v>613</v>
      </c>
      <c r="D39" s="1" t="s">
        <v>613</v>
      </c>
      <c r="E39" s="1" t="s">
        <v>611</v>
      </c>
    </row>
    <row r="40" spans="1:5" s="4" customFormat="1" x14ac:dyDescent="0.15">
      <c r="A40" s="3" t="s">
        <v>816</v>
      </c>
      <c r="B40" s="4" t="s">
        <v>614</v>
      </c>
      <c r="C40" s="4" t="s">
        <v>615</v>
      </c>
      <c r="D40" s="4" t="s">
        <v>615</v>
      </c>
      <c r="E40" s="4" t="s">
        <v>611</v>
      </c>
    </row>
    <row r="41" spans="1:5" x14ac:dyDescent="0.15">
      <c r="A41" s="2" t="s">
        <v>817</v>
      </c>
      <c r="B41" s="1" t="s">
        <v>616</v>
      </c>
      <c r="C41" s="1" t="s">
        <v>617</v>
      </c>
      <c r="D41" s="1" t="s">
        <v>617</v>
      </c>
      <c r="E41" s="1" t="s">
        <v>611</v>
      </c>
    </row>
    <row r="42" spans="1:5" x14ac:dyDescent="0.15">
      <c r="A42" s="2" t="s">
        <v>818</v>
      </c>
      <c r="B42" s="1" t="s">
        <v>618</v>
      </c>
      <c r="C42" s="1" t="s">
        <v>619</v>
      </c>
      <c r="D42" s="1" t="s">
        <v>620</v>
      </c>
      <c r="E42" s="1" t="s">
        <v>611</v>
      </c>
    </row>
    <row r="43" spans="1:5" s="4" customFormat="1" x14ac:dyDescent="0.15">
      <c r="A43" s="3" t="s">
        <v>819</v>
      </c>
      <c r="B43" s="4" t="s">
        <v>621</v>
      </c>
      <c r="C43" s="4" t="s">
        <v>622</v>
      </c>
      <c r="D43" s="4" t="s">
        <v>623</v>
      </c>
      <c r="E43" s="4" t="s">
        <v>611</v>
      </c>
    </row>
    <row r="44" spans="1:5" s="4" customFormat="1" x14ac:dyDescent="0.15">
      <c r="A44" s="3" t="s">
        <v>820</v>
      </c>
      <c r="B44" s="4" t="s">
        <v>624</v>
      </c>
      <c r="C44" s="4" t="s">
        <v>625</v>
      </c>
      <c r="D44" s="4" t="s">
        <v>626</v>
      </c>
      <c r="E44" s="4" t="s">
        <v>611</v>
      </c>
    </row>
    <row r="45" spans="1:5" s="4" customFormat="1" x14ac:dyDescent="0.15">
      <c r="A45" s="3" t="s">
        <v>821</v>
      </c>
      <c r="B45" s="4" t="s">
        <v>627</v>
      </c>
      <c r="C45" s="4" t="s">
        <v>628</v>
      </c>
      <c r="D45" s="4" t="s">
        <v>629</v>
      </c>
      <c r="E45" s="4" t="s">
        <v>611</v>
      </c>
    </row>
    <row r="46" spans="1:5" s="4" customFormat="1" x14ac:dyDescent="0.15">
      <c r="A46" s="3" t="s">
        <v>822</v>
      </c>
      <c r="B46" s="4" t="s">
        <v>630</v>
      </c>
      <c r="C46" s="4" t="s">
        <v>631</v>
      </c>
      <c r="D46" s="4" t="s">
        <v>632</v>
      </c>
      <c r="E46" s="4" t="s">
        <v>611</v>
      </c>
    </row>
    <row r="47" spans="1:5" s="4" customFormat="1" x14ac:dyDescent="0.15">
      <c r="A47" s="3" t="s">
        <v>823</v>
      </c>
      <c r="B47" s="4" t="s">
        <v>633</v>
      </c>
      <c r="C47" s="4" t="s">
        <v>634</v>
      </c>
      <c r="D47" s="4" t="s">
        <v>635</v>
      </c>
      <c r="E47" s="4" t="s">
        <v>611</v>
      </c>
    </row>
    <row r="48" spans="1:5" s="4" customFormat="1" x14ac:dyDescent="0.15">
      <c r="A48" s="3" t="s">
        <v>824</v>
      </c>
      <c r="B48" s="4" t="s">
        <v>636</v>
      </c>
      <c r="C48" s="4" t="s">
        <v>637</v>
      </c>
      <c r="D48" s="4" t="s">
        <v>638</v>
      </c>
      <c r="E48" s="4" t="s">
        <v>611</v>
      </c>
    </row>
    <row r="49" spans="1:5" s="4" customFormat="1" x14ac:dyDescent="0.15">
      <c r="A49" s="3" t="s">
        <v>825</v>
      </c>
      <c r="B49" s="4" t="s">
        <v>639</v>
      </c>
      <c r="C49" s="4" t="s">
        <v>640</v>
      </c>
      <c r="D49" s="4" t="s">
        <v>641</v>
      </c>
      <c r="E49" s="4" t="s">
        <v>611</v>
      </c>
    </row>
    <row r="50" spans="1:5" s="4" customFormat="1" x14ac:dyDescent="0.15">
      <c r="A50" s="3" t="s">
        <v>826</v>
      </c>
      <c r="B50" s="4" t="s">
        <v>642</v>
      </c>
      <c r="C50" s="4" t="s">
        <v>643</v>
      </c>
      <c r="D50" s="4" t="s">
        <v>644</v>
      </c>
      <c r="E50" s="4" t="s">
        <v>611</v>
      </c>
    </row>
    <row r="51" spans="1:5" x14ac:dyDescent="0.15">
      <c r="A51" s="2" t="s">
        <v>827</v>
      </c>
      <c r="B51" s="1" t="s">
        <v>645</v>
      </c>
      <c r="C51" s="1" t="s">
        <v>646</v>
      </c>
      <c r="D51" s="1" t="s">
        <v>647</v>
      </c>
      <c r="E51" s="1" t="s">
        <v>611</v>
      </c>
    </row>
    <row r="52" spans="1:5" x14ac:dyDescent="0.15">
      <c r="A52" s="2" t="s">
        <v>828</v>
      </c>
      <c r="B52" s="1" t="s">
        <v>648</v>
      </c>
      <c r="C52" s="1" t="s">
        <v>649</v>
      </c>
      <c r="D52" s="1" t="s">
        <v>650</v>
      </c>
      <c r="E52" s="1" t="s">
        <v>611</v>
      </c>
    </row>
    <row r="53" spans="1:5" x14ac:dyDescent="0.15">
      <c r="A53" s="2" t="s">
        <v>829</v>
      </c>
      <c r="B53" s="1" t="s">
        <v>651</v>
      </c>
      <c r="C53" s="1" t="s">
        <v>652</v>
      </c>
      <c r="D53" s="1" t="s">
        <v>653</v>
      </c>
      <c r="E53" s="1" t="s">
        <v>611</v>
      </c>
    </row>
    <row r="54" spans="1:5" s="4" customFormat="1" x14ac:dyDescent="0.15">
      <c r="A54" s="3" t="s">
        <v>830</v>
      </c>
      <c r="B54" s="4" t="s">
        <v>654</v>
      </c>
      <c r="C54" s="4" t="s">
        <v>655</v>
      </c>
      <c r="D54" s="4" t="s">
        <v>656</v>
      </c>
      <c r="E54" s="4" t="s">
        <v>611</v>
      </c>
    </row>
    <row r="55" spans="1:5" s="4" customFormat="1" x14ac:dyDescent="0.15">
      <c r="A55" s="3" t="s">
        <v>831</v>
      </c>
      <c r="B55" s="4" t="s">
        <v>657</v>
      </c>
      <c r="C55" s="4" t="s">
        <v>658</v>
      </c>
      <c r="D55" s="4" t="s">
        <v>659</v>
      </c>
      <c r="E55" s="4" t="s">
        <v>611</v>
      </c>
    </row>
    <row r="56" spans="1:5" x14ac:dyDescent="0.15">
      <c r="A56" s="2" t="s">
        <v>832</v>
      </c>
      <c r="B56" s="1" t="s">
        <v>660</v>
      </c>
      <c r="C56" s="1" t="s">
        <v>661</v>
      </c>
      <c r="D56" s="1" t="s">
        <v>662</v>
      </c>
      <c r="E56" s="1" t="s">
        <v>611</v>
      </c>
    </row>
    <row r="57" spans="1:5" x14ac:dyDescent="0.15">
      <c r="A57" s="2" t="s">
        <v>833</v>
      </c>
      <c r="B57" s="1" t="s">
        <v>663</v>
      </c>
      <c r="C57" s="1" t="s">
        <v>664</v>
      </c>
      <c r="D57" s="1" t="s">
        <v>665</v>
      </c>
      <c r="E57" s="1" t="s">
        <v>611</v>
      </c>
    </row>
    <row r="58" spans="1:5" x14ac:dyDescent="0.15">
      <c r="A58" s="2" t="s">
        <v>834</v>
      </c>
      <c r="B58" s="1" t="s">
        <v>666</v>
      </c>
      <c r="C58" s="1" t="s">
        <v>667</v>
      </c>
      <c r="D58" s="1" t="s">
        <v>668</v>
      </c>
      <c r="E58" s="1" t="s">
        <v>611</v>
      </c>
    </row>
    <row r="59" spans="1:5" x14ac:dyDescent="0.15">
      <c r="A59" s="2" t="s">
        <v>835</v>
      </c>
      <c r="B59" s="1" t="s">
        <v>669</v>
      </c>
      <c r="C59" s="1" t="s">
        <v>670</v>
      </c>
      <c r="D59" s="1" t="s">
        <v>671</v>
      </c>
      <c r="E59" s="1" t="s">
        <v>611</v>
      </c>
    </row>
    <row r="60" spans="1:5" x14ac:dyDescent="0.15">
      <c r="A60" s="2" t="s">
        <v>836</v>
      </c>
      <c r="B60" s="1" t="s">
        <v>672</v>
      </c>
      <c r="C60" s="1" t="s">
        <v>673</v>
      </c>
      <c r="D60" s="1" t="s">
        <v>672</v>
      </c>
      <c r="E60" s="1" t="s">
        <v>611</v>
      </c>
    </row>
    <row r="61" spans="1:5" x14ac:dyDescent="0.15">
      <c r="A61" s="2">
        <v>101</v>
      </c>
      <c r="B61" s="1" t="s">
        <v>674</v>
      </c>
      <c r="C61" s="1" t="s">
        <v>675</v>
      </c>
      <c r="D61" s="1" t="s">
        <v>676</v>
      </c>
      <c r="E61" s="1" t="s">
        <v>523</v>
      </c>
    </row>
    <row r="62" spans="1:5" x14ac:dyDescent="0.15">
      <c r="A62" s="2">
        <v>102</v>
      </c>
      <c r="B62" s="1" t="s">
        <v>677</v>
      </c>
      <c r="C62" s="1" t="s">
        <v>678</v>
      </c>
      <c r="D62" s="1" t="s">
        <v>679</v>
      </c>
      <c r="E62" s="1" t="s">
        <v>523</v>
      </c>
    </row>
    <row r="63" spans="1:5" x14ac:dyDescent="0.15">
      <c r="A63" s="2">
        <v>103</v>
      </c>
      <c r="B63" s="1" t="s">
        <v>680</v>
      </c>
      <c r="C63" s="1" t="s">
        <v>681</v>
      </c>
      <c r="D63" s="1" t="s">
        <v>682</v>
      </c>
      <c r="E63" s="1" t="s">
        <v>523</v>
      </c>
    </row>
    <row r="64" spans="1:5" x14ac:dyDescent="0.15">
      <c r="A64" s="2">
        <v>104</v>
      </c>
      <c r="B64" s="1" t="s">
        <v>683</v>
      </c>
      <c r="C64" s="1" t="s">
        <v>684</v>
      </c>
      <c r="D64" s="1" t="s">
        <v>685</v>
      </c>
      <c r="E64" s="1" t="s">
        <v>523</v>
      </c>
    </row>
    <row r="65" spans="1:5" x14ac:dyDescent="0.15">
      <c r="A65" s="2">
        <v>105</v>
      </c>
      <c r="B65" s="1" t="s">
        <v>686</v>
      </c>
      <c r="C65" s="1" t="s">
        <v>687</v>
      </c>
      <c r="D65" s="1" t="s">
        <v>688</v>
      </c>
      <c r="E65" s="1" t="s">
        <v>523</v>
      </c>
    </row>
    <row r="66" spans="1:5" x14ac:dyDescent="0.15">
      <c r="A66" s="2">
        <v>106</v>
      </c>
      <c r="B66" s="1" t="s">
        <v>689</v>
      </c>
      <c r="C66" s="1" t="s">
        <v>690</v>
      </c>
      <c r="D66" s="1" t="s">
        <v>690</v>
      </c>
      <c r="E66" s="1" t="s">
        <v>523</v>
      </c>
    </row>
    <row r="67" spans="1:5" x14ac:dyDescent="0.15">
      <c r="A67" s="2">
        <v>107</v>
      </c>
      <c r="B67" s="1" t="s">
        <v>691</v>
      </c>
      <c r="C67" s="1" t="s">
        <v>692</v>
      </c>
      <c r="D67" s="1" t="s">
        <v>692</v>
      </c>
      <c r="E67" s="1" t="s">
        <v>523</v>
      </c>
    </row>
    <row r="68" spans="1:5" x14ac:dyDescent="0.15">
      <c r="A68" s="2">
        <v>151</v>
      </c>
      <c r="B68" s="1" t="s">
        <v>693</v>
      </c>
      <c r="C68" s="1" t="s">
        <v>694</v>
      </c>
      <c r="D68" s="1" t="s">
        <v>695</v>
      </c>
      <c r="E68" s="1" t="s">
        <v>523</v>
      </c>
    </row>
    <row r="69" spans="1:5" x14ac:dyDescent="0.15">
      <c r="A69" s="2">
        <v>152</v>
      </c>
      <c r="B69" s="1" t="s">
        <v>696</v>
      </c>
      <c r="C69" s="1" t="s">
        <v>697</v>
      </c>
      <c r="D69" s="1" t="s">
        <v>698</v>
      </c>
      <c r="E69" s="1" t="s">
        <v>523</v>
      </c>
    </row>
    <row r="70" spans="1:5" x14ac:dyDescent="0.15">
      <c r="A70" s="2">
        <v>153</v>
      </c>
      <c r="B70" s="1" t="s">
        <v>699</v>
      </c>
      <c r="C70" s="1" t="s">
        <v>700</v>
      </c>
      <c r="D70" s="1" t="s">
        <v>701</v>
      </c>
      <c r="E70" s="1" t="s">
        <v>523</v>
      </c>
    </row>
    <row r="71" spans="1:5" x14ac:dyDescent="0.15">
      <c r="A71" s="2">
        <v>154</v>
      </c>
      <c r="B71" s="1" t="s">
        <v>702</v>
      </c>
      <c r="C71" s="1" t="s">
        <v>703</v>
      </c>
      <c r="D71" s="1" t="s">
        <v>704</v>
      </c>
      <c r="E71" s="1" t="s">
        <v>523</v>
      </c>
    </row>
    <row r="72" spans="1:5" x14ac:dyDescent="0.15">
      <c r="A72" s="2">
        <v>155</v>
      </c>
      <c r="B72" s="1" t="s">
        <v>705</v>
      </c>
      <c r="C72" s="1" t="s">
        <v>706</v>
      </c>
      <c r="D72" s="1" t="s">
        <v>707</v>
      </c>
      <c r="E72" s="1" t="s">
        <v>523</v>
      </c>
    </row>
    <row r="73" spans="1:5" x14ac:dyDescent="0.15">
      <c r="A73" s="2">
        <v>156</v>
      </c>
      <c r="B73" s="1" t="s">
        <v>708</v>
      </c>
      <c r="C73" s="1" t="s">
        <v>709</v>
      </c>
      <c r="D73" s="1" t="s">
        <v>710</v>
      </c>
      <c r="E73" s="1" t="s">
        <v>523</v>
      </c>
    </row>
    <row r="74" spans="1:5" x14ac:dyDescent="0.15">
      <c r="A74" s="2">
        <v>161</v>
      </c>
      <c r="B74" s="1" t="s">
        <v>711</v>
      </c>
      <c r="C74" s="1" t="s">
        <v>712</v>
      </c>
      <c r="D74" s="1" t="s">
        <v>713</v>
      </c>
      <c r="E74" s="1" t="s">
        <v>523</v>
      </c>
    </row>
    <row r="75" spans="1:5" x14ac:dyDescent="0.15">
      <c r="A75" s="2">
        <v>162</v>
      </c>
      <c r="B75" s="1" t="s">
        <v>714</v>
      </c>
      <c r="C75" s="1" t="s">
        <v>715</v>
      </c>
      <c r="D75" s="1" t="s">
        <v>716</v>
      </c>
      <c r="E75" s="1" t="s">
        <v>523</v>
      </c>
    </row>
    <row r="76" spans="1:5" x14ac:dyDescent="0.15">
      <c r="A76" s="2">
        <v>163</v>
      </c>
      <c r="B76" s="1" t="s">
        <v>717</v>
      </c>
      <c r="C76" s="1" t="s">
        <v>718</v>
      </c>
      <c r="D76" s="1" t="s">
        <v>719</v>
      </c>
      <c r="E76" s="1" t="s">
        <v>523</v>
      </c>
    </row>
    <row r="77" spans="1:5" x14ac:dyDescent="0.15">
      <c r="A77" s="2">
        <v>164</v>
      </c>
      <c r="B77" s="1" t="s">
        <v>720</v>
      </c>
      <c r="C77" s="1" t="s">
        <v>721</v>
      </c>
      <c r="D77" s="1" t="s">
        <v>722</v>
      </c>
      <c r="E77" s="1" t="s">
        <v>523</v>
      </c>
    </row>
    <row r="78" spans="1:5" x14ac:dyDescent="0.15">
      <c r="A78" s="2">
        <v>165</v>
      </c>
      <c r="B78" s="1" t="s">
        <v>723</v>
      </c>
      <c r="C78" s="1" t="s">
        <v>724</v>
      </c>
      <c r="D78" s="1" t="s">
        <v>725</v>
      </c>
      <c r="E78" s="1" t="s">
        <v>523</v>
      </c>
    </row>
    <row r="79" spans="1:5" x14ac:dyDescent="0.15">
      <c r="A79" s="2">
        <v>171</v>
      </c>
      <c r="B79" s="1" t="s">
        <v>726</v>
      </c>
      <c r="C79" s="1" t="s">
        <v>727</v>
      </c>
      <c r="D79" s="1" t="s">
        <v>728</v>
      </c>
      <c r="E79" s="1" t="s">
        <v>523</v>
      </c>
    </row>
    <row r="80" spans="1:5" x14ac:dyDescent="0.15">
      <c r="A80" s="2">
        <v>172</v>
      </c>
      <c r="B80" s="1" t="s">
        <v>729</v>
      </c>
      <c r="C80" s="1" t="s">
        <v>730</v>
      </c>
      <c r="D80" s="1" t="s">
        <v>730</v>
      </c>
      <c r="E80" s="1" t="s">
        <v>523</v>
      </c>
    </row>
    <row r="81" spans="1:5" x14ac:dyDescent="0.15">
      <c r="A81" s="2">
        <v>201</v>
      </c>
      <c r="B81" s="1" t="s">
        <v>731</v>
      </c>
      <c r="C81" s="1" t="s">
        <v>732</v>
      </c>
      <c r="D81" s="1" t="s">
        <v>733</v>
      </c>
      <c r="E81" s="1" t="s">
        <v>734</v>
      </c>
    </row>
    <row r="82" spans="1:5" x14ac:dyDescent="0.15">
      <c r="A82" s="2">
        <v>202</v>
      </c>
      <c r="B82" s="1" t="s">
        <v>735</v>
      </c>
      <c r="C82" s="1" t="s">
        <v>736</v>
      </c>
      <c r="D82" s="1" t="s">
        <v>737</v>
      </c>
      <c r="E82" s="1" t="s">
        <v>734</v>
      </c>
    </row>
    <row r="83" spans="1:5" x14ac:dyDescent="0.15">
      <c r="A83" s="2">
        <v>203</v>
      </c>
      <c r="B83" s="1" t="s">
        <v>738</v>
      </c>
      <c r="C83" s="1" t="s">
        <v>739</v>
      </c>
      <c r="D83" s="1" t="s">
        <v>740</v>
      </c>
      <c r="E83" s="1" t="s">
        <v>734</v>
      </c>
    </row>
    <row r="84" spans="1:5" x14ac:dyDescent="0.15">
      <c r="A84" s="2">
        <v>206</v>
      </c>
      <c r="B84" s="1" t="s">
        <v>741</v>
      </c>
      <c r="C84" s="1" t="s">
        <v>742</v>
      </c>
      <c r="D84" s="1" t="s">
        <v>743</v>
      </c>
      <c r="E84" s="1" t="s">
        <v>734</v>
      </c>
    </row>
    <row r="85" spans="1:5" x14ac:dyDescent="0.15">
      <c r="A85" s="2">
        <v>207</v>
      </c>
      <c r="B85" s="1" t="s">
        <v>744</v>
      </c>
      <c r="C85" s="1" t="s">
        <v>745</v>
      </c>
      <c r="D85" s="1" t="s">
        <v>746</v>
      </c>
      <c r="E85" s="1" t="s">
        <v>734</v>
      </c>
    </row>
    <row r="86" spans="1:5" x14ac:dyDescent="0.15">
      <c r="A86" s="2">
        <v>208</v>
      </c>
      <c r="B86" s="1" t="s">
        <v>747</v>
      </c>
      <c r="C86" s="1" t="s">
        <v>748</v>
      </c>
      <c r="D86" s="1" t="s">
        <v>743</v>
      </c>
      <c r="E86" s="1" t="s">
        <v>734</v>
      </c>
    </row>
    <row r="87" spans="1:5" x14ac:dyDescent="0.15">
      <c r="A87" s="2">
        <v>209</v>
      </c>
      <c r="B87" s="1" t="s">
        <v>749</v>
      </c>
      <c r="C87" s="1" t="s">
        <v>750</v>
      </c>
      <c r="D87" s="1" t="s">
        <v>746</v>
      </c>
      <c r="E87" s="1" t="s">
        <v>734</v>
      </c>
    </row>
    <row r="88" spans="1:5" x14ac:dyDescent="0.15">
      <c r="A88" s="2">
        <v>210</v>
      </c>
      <c r="B88" s="1" t="s">
        <v>751</v>
      </c>
      <c r="C88" s="1" t="s">
        <v>752</v>
      </c>
      <c r="D88" s="1" t="s">
        <v>753</v>
      </c>
      <c r="E88" s="1" t="s">
        <v>734</v>
      </c>
    </row>
    <row r="89" spans="1:5" x14ac:dyDescent="0.15">
      <c r="A89" s="2">
        <v>211</v>
      </c>
      <c r="B89" s="1" t="s">
        <v>754</v>
      </c>
      <c r="C89" s="1" t="s">
        <v>755</v>
      </c>
      <c r="D89" s="1" t="s">
        <v>756</v>
      </c>
      <c r="E89" s="1" t="s">
        <v>734</v>
      </c>
    </row>
    <row r="90" spans="1:5" x14ac:dyDescent="0.15">
      <c r="A90" s="2">
        <v>212</v>
      </c>
      <c r="B90" s="1" t="s">
        <v>757</v>
      </c>
      <c r="C90" s="1" t="s">
        <v>758</v>
      </c>
      <c r="D90" s="1" t="s">
        <v>756</v>
      </c>
      <c r="E90" s="1" t="s">
        <v>734</v>
      </c>
    </row>
    <row r="91" spans="1:5" x14ac:dyDescent="0.15">
      <c r="A91" s="2">
        <v>213</v>
      </c>
      <c r="B91" s="1" t="s">
        <v>759</v>
      </c>
      <c r="C91" s="1" t="s">
        <v>760</v>
      </c>
      <c r="D91" s="1" t="s">
        <v>761</v>
      </c>
      <c r="E91" s="1" t="s">
        <v>734</v>
      </c>
    </row>
    <row r="92" spans="1:5" x14ac:dyDescent="0.15">
      <c r="A92" s="2">
        <v>214</v>
      </c>
      <c r="B92" s="1" t="s">
        <v>759</v>
      </c>
      <c r="C92" s="1" t="s">
        <v>762</v>
      </c>
      <c r="D92" s="1" t="s">
        <v>761</v>
      </c>
      <c r="E92" s="1" t="s">
        <v>734</v>
      </c>
    </row>
    <row r="93" spans="1:5" x14ac:dyDescent="0.15">
      <c r="A93" s="2">
        <v>221</v>
      </c>
      <c r="B93" s="1" t="s">
        <v>763</v>
      </c>
      <c r="C93" s="1" t="s">
        <v>764</v>
      </c>
      <c r="D93" s="1" t="s">
        <v>733</v>
      </c>
      <c r="E93" s="1" t="s">
        <v>734</v>
      </c>
    </row>
    <row r="94" spans="1:5" s="4" customFormat="1" x14ac:dyDescent="0.15">
      <c r="A94" s="3">
        <v>601</v>
      </c>
      <c r="B94" s="4" t="s">
        <v>765</v>
      </c>
      <c r="C94" s="4" t="s">
        <v>766</v>
      </c>
      <c r="D94" s="4" t="s">
        <v>766</v>
      </c>
      <c r="E94" s="4" t="s">
        <v>523</v>
      </c>
    </row>
    <row r="95" spans="1:5" x14ac:dyDescent="0.15">
      <c r="A95" s="2">
        <v>602</v>
      </c>
      <c r="B95" s="1" t="s">
        <v>767</v>
      </c>
      <c r="C95" s="1" t="s">
        <v>768</v>
      </c>
      <c r="D95" s="1" t="s">
        <v>768</v>
      </c>
      <c r="E95" s="1" t="s">
        <v>523</v>
      </c>
    </row>
    <row r="96" spans="1:5" s="4" customFormat="1" x14ac:dyDescent="0.15">
      <c r="A96" s="3">
        <v>603</v>
      </c>
      <c r="B96" s="4" t="s">
        <v>769</v>
      </c>
      <c r="C96" s="4" t="s">
        <v>770</v>
      </c>
      <c r="D96" s="4" t="s">
        <v>770</v>
      </c>
      <c r="E96" s="4" t="s">
        <v>523</v>
      </c>
    </row>
    <row r="97" spans="1:5" x14ac:dyDescent="0.15">
      <c r="A97" s="2">
        <v>604</v>
      </c>
      <c r="B97" s="1" t="s">
        <v>771</v>
      </c>
      <c r="C97" s="1" t="s">
        <v>772</v>
      </c>
      <c r="D97" s="1" t="s">
        <v>772</v>
      </c>
      <c r="E97" s="1" t="s">
        <v>523</v>
      </c>
    </row>
    <row r="98" spans="1:5" x14ac:dyDescent="0.15">
      <c r="A98" s="2">
        <v>605</v>
      </c>
      <c r="B98" s="1" t="s">
        <v>773</v>
      </c>
      <c r="C98" s="1" t="s">
        <v>774</v>
      </c>
      <c r="D98" s="1" t="s">
        <v>774</v>
      </c>
      <c r="E98" s="1" t="s">
        <v>523</v>
      </c>
    </row>
    <row r="99" spans="1:5" x14ac:dyDescent="0.15">
      <c r="A99" s="2">
        <v>606</v>
      </c>
      <c r="B99" s="1" t="s">
        <v>775</v>
      </c>
      <c r="C99" s="1" t="s">
        <v>776</v>
      </c>
      <c r="D99" s="1" t="s">
        <v>777</v>
      </c>
      <c r="E99" s="1" t="s">
        <v>523</v>
      </c>
    </row>
  </sheetData>
  <sheetProtection password="F7DF" sheet="1"/>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49"/>
  <sheetViews>
    <sheetView topLeftCell="C1" workbookViewId="0">
      <selection activeCell="M1" sqref="M1:M1048576"/>
    </sheetView>
  </sheetViews>
  <sheetFormatPr defaultRowHeight="13.5" x14ac:dyDescent="0.15"/>
  <cols>
    <col min="1" max="1" width="5.625" style="7" customWidth="1"/>
    <col min="2" max="2" width="11" style="7" customWidth="1"/>
    <col min="3" max="3" width="15" style="7" bestFit="1" customWidth="1"/>
    <col min="4" max="4" width="5.25" style="7" customWidth="1"/>
    <col min="5" max="5" width="19.375" style="7" customWidth="1"/>
    <col min="6" max="6" width="14" style="7" customWidth="1"/>
    <col min="7" max="7" width="5.125" style="12" customWidth="1"/>
    <col min="8" max="8" width="9" style="12"/>
    <col min="9" max="9" width="5.125" style="12" customWidth="1"/>
    <col min="10" max="10" width="6.75" style="7" customWidth="1"/>
    <col min="11" max="12" width="9" style="7"/>
    <col min="13" max="13" width="1.875" style="7" customWidth="1"/>
    <col min="14" max="14" width="10.5" style="7" bestFit="1" customWidth="1"/>
    <col min="15" max="16" width="9" style="7"/>
    <col min="17" max="17" width="10.5" style="7" bestFit="1" customWidth="1"/>
    <col min="18" max="16384" width="9" style="7"/>
  </cols>
  <sheetData>
    <row r="1" spans="1:19" x14ac:dyDescent="0.15">
      <c r="B1" s="18" t="s">
        <v>18</v>
      </c>
      <c r="C1" s="18" t="s">
        <v>20</v>
      </c>
      <c r="D1" s="18" t="s">
        <v>499</v>
      </c>
      <c r="E1" s="18" t="s">
        <v>26</v>
      </c>
      <c r="F1" s="18" t="s">
        <v>500</v>
      </c>
      <c r="G1" s="19" t="s">
        <v>25</v>
      </c>
      <c r="H1" s="19" t="s">
        <v>495</v>
      </c>
      <c r="I1" s="19" t="s">
        <v>1203</v>
      </c>
      <c r="J1" s="18" t="s">
        <v>497</v>
      </c>
      <c r="N1" s="122" t="s">
        <v>7</v>
      </c>
      <c r="O1" s="122" t="s">
        <v>1455</v>
      </c>
      <c r="P1" s="122" t="s">
        <v>1456</v>
      </c>
      <c r="Q1" s="123" t="s">
        <v>8</v>
      </c>
      <c r="R1" s="123" t="s">
        <v>1457</v>
      </c>
      <c r="S1" s="123" t="s">
        <v>1458</v>
      </c>
    </row>
    <row r="2" spans="1:19" x14ac:dyDescent="0.15">
      <c r="A2" s="7">
        <v>1</v>
      </c>
      <c r="B2" s="7" t="str">
        <f>'申込書（個人種目）'!R7</f>
        <v/>
      </c>
      <c r="C2" s="7" t="str">
        <f>'申込書（個人種目）'!X7</f>
        <v xml:space="preserve"> </v>
      </c>
      <c r="D2" s="7" t="str">
        <f>'申込書（個人種目）'!Y7</f>
        <v/>
      </c>
      <c r="E2" s="7" t="str">
        <f>'申込書（個人種目）'!Z7</f>
        <v/>
      </c>
      <c r="F2" s="7" t="str">
        <f>'申込書（個人種目）'!AA7</f>
        <v/>
      </c>
      <c r="G2" s="12" t="str">
        <f>'申込書（個人種目）'!AB7</f>
        <v/>
      </c>
      <c r="H2" s="12" t="str">
        <f>'申込書（個人種目）'!AC7</f>
        <v/>
      </c>
      <c r="I2" s="12" t="str">
        <f>'申込書（個人種目）'!AD7</f>
        <v/>
      </c>
      <c r="J2" s="7" t="str">
        <f>IF(ISBLANK('申込書（個人種目）'!AE7),"",'申込書（個人種目）'!AE7)</f>
        <v/>
      </c>
      <c r="N2" s="122" t="str">
        <f>IF(B2="","",IF(B2&lt;200000000,B2,""))</f>
        <v/>
      </c>
      <c r="O2" s="122" t="str">
        <f>IF(N2="","",1/COUNTIF($N$2:$N$149,N2))</f>
        <v/>
      </c>
      <c r="P2" s="124">
        <f>SUM(O2:O149)</f>
        <v>0</v>
      </c>
      <c r="Q2" s="123" t="str">
        <f>IF(B2="","",IF(B2&gt;200000000,B2,""))</f>
        <v/>
      </c>
      <c r="R2" s="123" t="str">
        <f>IF(Q2="","",1/COUNTIF($Q$2:$Q$149,Q2))</f>
        <v/>
      </c>
      <c r="S2" s="125">
        <f>SUM(R2:R149)</f>
        <v>0</v>
      </c>
    </row>
    <row r="3" spans="1:19" x14ac:dyDescent="0.15">
      <c r="A3" s="7">
        <v>2</v>
      </c>
      <c r="B3" s="7" t="str">
        <f>'申込書（個人種目）'!R8</f>
        <v/>
      </c>
      <c r="C3" s="7" t="str">
        <f>'申込書（個人種目）'!X8</f>
        <v xml:space="preserve"> </v>
      </c>
      <c r="D3" s="7" t="str">
        <f>'申込書（個人種目）'!Y8</f>
        <v/>
      </c>
      <c r="E3" s="7" t="str">
        <f>'申込書（個人種目）'!Z8</f>
        <v/>
      </c>
      <c r="F3" s="7" t="str">
        <f>'申込書（個人種目）'!AA8</f>
        <v/>
      </c>
      <c r="G3" s="12" t="str">
        <f>'申込書（個人種目）'!AB8</f>
        <v/>
      </c>
      <c r="H3" s="12" t="str">
        <f>'申込書（個人種目）'!AC8</f>
        <v/>
      </c>
      <c r="I3" s="12" t="str">
        <f>'申込書（個人種目）'!AD8</f>
        <v/>
      </c>
      <c r="J3" s="7" t="str">
        <f>IF(ISBLANK('申込書（個人種目）'!AE8),"",'申込書（個人種目）'!AE8)</f>
        <v/>
      </c>
      <c r="N3" s="122" t="str">
        <f t="shared" ref="N3:N66" si="0">IF(B3="","",IF(B3&lt;200000000,B3,""))</f>
        <v/>
      </c>
      <c r="O3" s="122" t="str">
        <f t="shared" ref="O3:O66" si="1">IF(N3="","",1/COUNTIF($N$2:$N$149,N3))</f>
        <v/>
      </c>
      <c r="P3" s="122"/>
      <c r="Q3" s="123" t="str">
        <f t="shared" ref="Q3:Q66" si="2">IF(B3="","",IF(B3&gt;200000000,B3,""))</f>
        <v/>
      </c>
      <c r="R3" s="123" t="str">
        <f t="shared" ref="R3:R66" si="3">IF(Q3="","",1/COUNTIF($Q$2:$Q$149,Q3))</f>
        <v/>
      </c>
      <c r="S3" s="123"/>
    </row>
    <row r="4" spans="1:19" x14ac:dyDescent="0.15">
      <c r="A4" s="7">
        <v>3</v>
      </c>
      <c r="B4" s="7" t="str">
        <f>'申込書（個人種目）'!R9</f>
        <v/>
      </c>
      <c r="C4" s="7" t="str">
        <f>'申込書（個人種目）'!X9</f>
        <v xml:space="preserve"> </v>
      </c>
      <c r="D4" s="7" t="str">
        <f>'申込書（個人種目）'!Y9</f>
        <v/>
      </c>
      <c r="E4" s="7" t="str">
        <f>'申込書（個人種目）'!Z9</f>
        <v/>
      </c>
      <c r="F4" s="7" t="str">
        <f>'申込書（個人種目）'!AA9</f>
        <v/>
      </c>
      <c r="G4" s="12" t="str">
        <f>'申込書（個人種目）'!AB9</f>
        <v/>
      </c>
      <c r="H4" s="12" t="str">
        <f>'申込書（個人種目）'!AC9</f>
        <v/>
      </c>
      <c r="I4" s="12" t="str">
        <f>'申込書（個人種目）'!AD9</f>
        <v/>
      </c>
      <c r="J4" s="7" t="str">
        <f>IF(ISBLANK('申込書（個人種目）'!AE9),"",'申込書（個人種目）'!AE9)</f>
        <v/>
      </c>
      <c r="N4" s="122" t="str">
        <f t="shared" si="0"/>
        <v/>
      </c>
      <c r="O4" s="122" t="str">
        <f t="shared" si="1"/>
        <v/>
      </c>
      <c r="P4" s="122"/>
      <c r="Q4" s="123" t="str">
        <f t="shared" si="2"/>
        <v/>
      </c>
      <c r="R4" s="123" t="str">
        <f t="shared" si="3"/>
        <v/>
      </c>
      <c r="S4" s="123"/>
    </row>
    <row r="5" spans="1:19" x14ac:dyDescent="0.15">
      <c r="A5" s="7">
        <v>4</v>
      </c>
      <c r="B5" s="7" t="str">
        <f>'申込書（個人種目）'!R10</f>
        <v/>
      </c>
      <c r="C5" s="7" t="str">
        <f>'申込書（個人種目）'!X10</f>
        <v xml:space="preserve"> </v>
      </c>
      <c r="D5" s="7" t="str">
        <f>'申込書（個人種目）'!Y10</f>
        <v/>
      </c>
      <c r="E5" s="7" t="str">
        <f>'申込書（個人種目）'!Z10</f>
        <v/>
      </c>
      <c r="F5" s="7" t="str">
        <f>'申込書（個人種目）'!AA10</f>
        <v/>
      </c>
      <c r="G5" s="12" t="str">
        <f>'申込書（個人種目）'!AB10</f>
        <v/>
      </c>
      <c r="H5" s="12" t="str">
        <f>'申込書（個人種目）'!AC10</f>
        <v/>
      </c>
      <c r="I5" s="12" t="str">
        <f>'申込書（個人種目）'!AD10</f>
        <v/>
      </c>
      <c r="J5" s="7" t="str">
        <f>IF(ISBLANK('申込書（個人種目）'!AE10),"",'申込書（個人種目）'!AE10)</f>
        <v/>
      </c>
      <c r="N5" s="122" t="str">
        <f t="shared" si="0"/>
        <v/>
      </c>
      <c r="O5" s="122" t="str">
        <f t="shared" si="1"/>
        <v/>
      </c>
      <c r="P5" s="122"/>
      <c r="Q5" s="123" t="str">
        <f t="shared" si="2"/>
        <v/>
      </c>
      <c r="R5" s="123" t="str">
        <f t="shared" si="3"/>
        <v/>
      </c>
      <c r="S5" s="123"/>
    </row>
    <row r="6" spans="1:19" x14ac:dyDescent="0.15">
      <c r="A6" s="7">
        <v>5</v>
      </c>
      <c r="B6" s="7" t="str">
        <f>'申込書（個人種目）'!R11</f>
        <v/>
      </c>
      <c r="C6" s="7" t="str">
        <f>'申込書（個人種目）'!X11</f>
        <v xml:space="preserve"> </v>
      </c>
      <c r="D6" s="7" t="str">
        <f>'申込書（個人種目）'!Y11</f>
        <v/>
      </c>
      <c r="E6" s="7" t="str">
        <f>'申込書（個人種目）'!Z11</f>
        <v/>
      </c>
      <c r="F6" s="7" t="str">
        <f>'申込書（個人種目）'!AA11</f>
        <v/>
      </c>
      <c r="G6" s="12" t="str">
        <f>'申込書（個人種目）'!AB11</f>
        <v/>
      </c>
      <c r="H6" s="12" t="str">
        <f>'申込書（個人種目）'!AC11</f>
        <v/>
      </c>
      <c r="I6" s="12" t="str">
        <f>'申込書（個人種目）'!AD11</f>
        <v/>
      </c>
      <c r="J6" s="7" t="str">
        <f>IF(ISBLANK('申込書（個人種目）'!AE11),"",'申込書（個人種目）'!AE11)</f>
        <v/>
      </c>
      <c r="N6" s="122" t="str">
        <f t="shared" si="0"/>
        <v/>
      </c>
      <c r="O6" s="122" t="str">
        <f t="shared" si="1"/>
        <v/>
      </c>
      <c r="P6" s="122"/>
      <c r="Q6" s="123" t="str">
        <f t="shared" si="2"/>
        <v/>
      </c>
      <c r="R6" s="123" t="str">
        <f t="shared" si="3"/>
        <v/>
      </c>
      <c r="S6" s="123"/>
    </row>
    <row r="7" spans="1:19" x14ac:dyDescent="0.15">
      <c r="A7" s="7">
        <v>6</v>
      </c>
      <c r="B7" s="7" t="str">
        <f>'申込書（個人種目）'!R12</f>
        <v/>
      </c>
      <c r="C7" s="7" t="str">
        <f>'申込書（個人種目）'!X12</f>
        <v xml:space="preserve"> </v>
      </c>
      <c r="D7" s="7" t="str">
        <f>'申込書（個人種目）'!Y12</f>
        <v/>
      </c>
      <c r="E7" s="7" t="str">
        <f>'申込書（個人種目）'!Z12</f>
        <v/>
      </c>
      <c r="F7" s="7" t="str">
        <f>'申込書（個人種目）'!AA12</f>
        <v/>
      </c>
      <c r="G7" s="12" t="str">
        <f>'申込書（個人種目）'!AB12</f>
        <v/>
      </c>
      <c r="H7" s="12" t="str">
        <f>'申込書（個人種目）'!AC12</f>
        <v/>
      </c>
      <c r="I7" s="12" t="str">
        <f>'申込書（個人種目）'!AD12</f>
        <v/>
      </c>
      <c r="J7" s="7" t="str">
        <f>IF(ISBLANK('申込書（個人種目）'!AE12),"",'申込書（個人種目）'!AE12)</f>
        <v/>
      </c>
      <c r="N7" s="122" t="str">
        <f t="shared" si="0"/>
        <v/>
      </c>
      <c r="O7" s="122" t="str">
        <f t="shared" si="1"/>
        <v/>
      </c>
      <c r="P7" s="122"/>
      <c r="Q7" s="123" t="str">
        <f t="shared" si="2"/>
        <v/>
      </c>
      <c r="R7" s="123" t="str">
        <f t="shared" si="3"/>
        <v/>
      </c>
      <c r="S7" s="123"/>
    </row>
    <row r="8" spans="1:19" x14ac:dyDescent="0.15">
      <c r="A8" s="7">
        <v>7</v>
      </c>
      <c r="B8" s="7" t="str">
        <f>'申込書（個人種目）'!R13</f>
        <v/>
      </c>
      <c r="C8" s="7" t="str">
        <f>'申込書（個人種目）'!X13</f>
        <v xml:space="preserve"> </v>
      </c>
      <c r="D8" s="7" t="str">
        <f>'申込書（個人種目）'!Y13</f>
        <v/>
      </c>
      <c r="E8" s="7" t="str">
        <f>'申込書（個人種目）'!Z13</f>
        <v/>
      </c>
      <c r="F8" s="7" t="str">
        <f>'申込書（個人種目）'!AA13</f>
        <v/>
      </c>
      <c r="G8" s="12" t="str">
        <f>'申込書（個人種目）'!AB13</f>
        <v/>
      </c>
      <c r="H8" s="12" t="str">
        <f>'申込書（個人種目）'!AC13</f>
        <v/>
      </c>
      <c r="I8" s="12" t="str">
        <f>'申込書（個人種目）'!AD13</f>
        <v/>
      </c>
      <c r="J8" s="7" t="str">
        <f>IF(ISBLANK('申込書（個人種目）'!AE13),"",'申込書（個人種目）'!AE13)</f>
        <v/>
      </c>
      <c r="N8" s="122" t="str">
        <f t="shared" si="0"/>
        <v/>
      </c>
      <c r="O8" s="122" t="str">
        <f t="shared" si="1"/>
        <v/>
      </c>
      <c r="P8" s="122"/>
      <c r="Q8" s="123" t="str">
        <f t="shared" si="2"/>
        <v/>
      </c>
      <c r="R8" s="123" t="str">
        <f t="shared" si="3"/>
        <v/>
      </c>
      <c r="S8" s="123"/>
    </row>
    <row r="9" spans="1:19" x14ac:dyDescent="0.15">
      <c r="A9" s="7">
        <v>8</v>
      </c>
      <c r="B9" s="7" t="str">
        <f>'申込書（個人種目）'!R14</f>
        <v/>
      </c>
      <c r="C9" s="7" t="str">
        <f>'申込書（個人種目）'!X14</f>
        <v xml:space="preserve"> </v>
      </c>
      <c r="D9" s="7" t="str">
        <f>'申込書（個人種目）'!Y14</f>
        <v/>
      </c>
      <c r="E9" s="7" t="str">
        <f>'申込書（個人種目）'!Z14</f>
        <v/>
      </c>
      <c r="F9" s="7" t="str">
        <f>'申込書（個人種目）'!AA14</f>
        <v/>
      </c>
      <c r="G9" s="12" t="str">
        <f>'申込書（個人種目）'!AB14</f>
        <v/>
      </c>
      <c r="H9" s="12" t="str">
        <f>'申込書（個人種目）'!AC14</f>
        <v/>
      </c>
      <c r="I9" s="12" t="str">
        <f>'申込書（個人種目）'!AD14</f>
        <v/>
      </c>
      <c r="J9" s="7" t="str">
        <f>IF(ISBLANK('申込書（個人種目）'!AE14),"",'申込書（個人種目）'!AE14)</f>
        <v/>
      </c>
      <c r="N9" s="122" t="str">
        <f t="shared" si="0"/>
        <v/>
      </c>
      <c r="O9" s="122" t="str">
        <f t="shared" si="1"/>
        <v/>
      </c>
      <c r="P9" s="122"/>
      <c r="Q9" s="123" t="str">
        <f t="shared" si="2"/>
        <v/>
      </c>
      <c r="R9" s="123" t="str">
        <f t="shared" si="3"/>
        <v/>
      </c>
      <c r="S9" s="123"/>
    </row>
    <row r="10" spans="1:19" x14ac:dyDescent="0.15">
      <c r="A10" s="7">
        <v>9</v>
      </c>
      <c r="B10" s="7" t="str">
        <f>'申込書（個人種目）'!R15</f>
        <v/>
      </c>
      <c r="C10" s="7" t="str">
        <f>'申込書（個人種目）'!X15</f>
        <v xml:space="preserve"> </v>
      </c>
      <c r="D10" s="7" t="str">
        <f>'申込書（個人種目）'!Y15</f>
        <v/>
      </c>
      <c r="E10" s="7" t="str">
        <f>'申込書（個人種目）'!Z15</f>
        <v/>
      </c>
      <c r="F10" s="7" t="str">
        <f>'申込書（個人種目）'!AA15</f>
        <v/>
      </c>
      <c r="G10" s="12" t="str">
        <f>'申込書（個人種目）'!AB15</f>
        <v/>
      </c>
      <c r="H10" s="12" t="str">
        <f>'申込書（個人種目）'!AC15</f>
        <v/>
      </c>
      <c r="I10" s="12" t="str">
        <f>'申込書（個人種目）'!AD15</f>
        <v/>
      </c>
      <c r="J10" s="7" t="str">
        <f>IF(ISBLANK('申込書（個人種目）'!AE15),"",'申込書（個人種目）'!AE15)</f>
        <v/>
      </c>
      <c r="N10" s="122" t="str">
        <f t="shared" si="0"/>
        <v/>
      </c>
      <c r="O10" s="122" t="str">
        <f t="shared" si="1"/>
        <v/>
      </c>
      <c r="P10" s="122"/>
      <c r="Q10" s="123" t="str">
        <f t="shared" si="2"/>
        <v/>
      </c>
      <c r="R10" s="123" t="str">
        <f t="shared" si="3"/>
        <v/>
      </c>
      <c r="S10" s="123"/>
    </row>
    <row r="11" spans="1:19" x14ac:dyDescent="0.15">
      <c r="A11" s="7">
        <v>10</v>
      </c>
      <c r="B11" s="7" t="str">
        <f>'申込書（個人種目）'!R16</f>
        <v/>
      </c>
      <c r="C11" s="7" t="str">
        <f>'申込書（個人種目）'!X16</f>
        <v xml:space="preserve"> </v>
      </c>
      <c r="D11" s="7" t="str">
        <f>'申込書（個人種目）'!Y16</f>
        <v/>
      </c>
      <c r="E11" s="7" t="str">
        <f>'申込書（個人種目）'!Z16</f>
        <v/>
      </c>
      <c r="F11" s="7" t="str">
        <f>'申込書（個人種目）'!AA16</f>
        <v/>
      </c>
      <c r="G11" s="12" t="str">
        <f>'申込書（個人種目）'!AB16</f>
        <v/>
      </c>
      <c r="H11" s="12" t="str">
        <f>'申込書（個人種目）'!AC16</f>
        <v/>
      </c>
      <c r="I11" s="12" t="str">
        <f>'申込書（個人種目）'!AD16</f>
        <v/>
      </c>
      <c r="J11" s="7" t="str">
        <f>IF(ISBLANK('申込書（個人種目）'!AE16),"",'申込書（個人種目）'!AE16)</f>
        <v/>
      </c>
      <c r="N11" s="122" t="str">
        <f t="shared" si="0"/>
        <v/>
      </c>
      <c r="O11" s="122" t="str">
        <f t="shared" si="1"/>
        <v/>
      </c>
      <c r="P11" s="122"/>
      <c r="Q11" s="123" t="str">
        <f t="shared" si="2"/>
        <v/>
      </c>
      <c r="R11" s="123" t="str">
        <f t="shared" si="3"/>
        <v/>
      </c>
      <c r="S11" s="123"/>
    </row>
    <row r="12" spans="1:19" x14ac:dyDescent="0.15">
      <c r="A12" s="7">
        <v>11</v>
      </c>
      <c r="B12" s="7" t="str">
        <f>'申込書（個人種目）'!R17</f>
        <v/>
      </c>
      <c r="C12" s="7" t="str">
        <f>'申込書（個人種目）'!X17</f>
        <v xml:space="preserve"> </v>
      </c>
      <c r="D12" s="7" t="str">
        <f>'申込書（個人種目）'!Y17</f>
        <v/>
      </c>
      <c r="E12" s="7" t="str">
        <f>'申込書（個人種目）'!Z17</f>
        <v/>
      </c>
      <c r="F12" s="7" t="str">
        <f>'申込書（個人種目）'!AA17</f>
        <v/>
      </c>
      <c r="G12" s="12" t="str">
        <f>'申込書（個人種目）'!AB17</f>
        <v/>
      </c>
      <c r="H12" s="12" t="str">
        <f>'申込書（個人種目）'!AC17</f>
        <v/>
      </c>
      <c r="I12" s="12" t="str">
        <f>'申込書（個人種目）'!AD17</f>
        <v/>
      </c>
      <c r="J12" s="7" t="str">
        <f>IF(ISBLANK('申込書（個人種目）'!AE17),"",'申込書（個人種目）'!AE17)</f>
        <v/>
      </c>
      <c r="N12" s="122" t="str">
        <f t="shared" si="0"/>
        <v/>
      </c>
      <c r="O12" s="122" t="str">
        <f t="shared" si="1"/>
        <v/>
      </c>
      <c r="P12" s="122"/>
      <c r="Q12" s="123" t="str">
        <f t="shared" si="2"/>
        <v/>
      </c>
      <c r="R12" s="123" t="str">
        <f t="shared" si="3"/>
        <v/>
      </c>
      <c r="S12" s="123"/>
    </row>
    <row r="13" spans="1:19" x14ac:dyDescent="0.15">
      <c r="A13" s="7">
        <v>12</v>
      </c>
      <c r="B13" s="7" t="str">
        <f>'申込書（個人種目）'!R18</f>
        <v/>
      </c>
      <c r="C13" s="7" t="str">
        <f>'申込書（個人種目）'!X18</f>
        <v xml:space="preserve"> </v>
      </c>
      <c r="D13" s="7" t="str">
        <f>'申込書（個人種目）'!Y18</f>
        <v/>
      </c>
      <c r="E13" s="7" t="str">
        <f>'申込書（個人種目）'!Z18</f>
        <v/>
      </c>
      <c r="F13" s="7" t="str">
        <f>'申込書（個人種目）'!AA18</f>
        <v/>
      </c>
      <c r="G13" s="12" t="str">
        <f>'申込書（個人種目）'!AB18</f>
        <v/>
      </c>
      <c r="H13" s="12" t="str">
        <f>'申込書（個人種目）'!AC18</f>
        <v/>
      </c>
      <c r="I13" s="12" t="str">
        <f>'申込書（個人種目）'!AD18</f>
        <v/>
      </c>
      <c r="J13" s="7" t="str">
        <f>IF(ISBLANK('申込書（個人種目）'!AE18),"",'申込書（個人種目）'!AE18)</f>
        <v/>
      </c>
      <c r="N13" s="122" t="str">
        <f t="shared" si="0"/>
        <v/>
      </c>
      <c r="O13" s="122" t="str">
        <f t="shared" si="1"/>
        <v/>
      </c>
      <c r="P13" s="122"/>
      <c r="Q13" s="123" t="str">
        <f t="shared" si="2"/>
        <v/>
      </c>
      <c r="R13" s="123" t="str">
        <f t="shared" si="3"/>
        <v/>
      </c>
      <c r="S13" s="123"/>
    </row>
    <row r="14" spans="1:19" x14ac:dyDescent="0.15">
      <c r="A14" s="7">
        <v>13</v>
      </c>
      <c r="B14" s="7" t="str">
        <f>'申込書（個人種目）'!R19</f>
        <v/>
      </c>
      <c r="C14" s="7" t="str">
        <f>'申込書（個人種目）'!X19</f>
        <v xml:space="preserve"> </v>
      </c>
      <c r="D14" s="7" t="str">
        <f>'申込書（個人種目）'!Y19</f>
        <v/>
      </c>
      <c r="E14" s="7" t="str">
        <f>'申込書（個人種目）'!Z19</f>
        <v/>
      </c>
      <c r="F14" s="7" t="str">
        <f>'申込書（個人種目）'!AA19</f>
        <v/>
      </c>
      <c r="G14" s="12" t="str">
        <f>'申込書（個人種目）'!AB19</f>
        <v/>
      </c>
      <c r="H14" s="12" t="str">
        <f>'申込書（個人種目）'!AC19</f>
        <v/>
      </c>
      <c r="I14" s="12" t="str">
        <f>'申込書（個人種目）'!AD19</f>
        <v/>
      </c>
      <c r="J14" s="7" t="str">
        <f>IF(ISBLANK('申込書（個人種目）'!AE19),"",'申込書（個人種目）'!AE19)</f>
        <v/>
      </c>
      <c r="N14" s="122" t="str">
        <f t="shared" si="0"/>
        <v/>
      </c>
      <c r="O14" s="122" t="str">
        <f t="shared" si="1"/>
        <v/>
      </c>
      <c r="P14" s="122"/>
      <c r="Q14" s="123" t="str">
        <f t="shared" si="2"/>
        <v/>
      </c>
      <c r="R14" s="123" t="str">
        <f t="shared" si="3"/>
        <v/>
      </c>
      <c r="S14" s="123"/>
    </row>
    <row r="15" spans="1:19" x14ac:dyDescent="0.15">
      <c r="A15" s="7">
        <v>14</v>
      </c>
      <c r="B15" s="7" t="str">
        <f>'申込書（個人種目）'!R20</f>
        <v/>
      </c>
      <c r="C15" s="7" t="str">
        <f>'申込書（個人種目）'!X20</f>
        <v xml:space="preserve"> </v>
      </c>
      <c r="D15" s="7" t="str">
        <f>'申込書（個人種目）'!Y20</f>
        <v/>
      </c>
      <c r="E15" s="7" t="str">
        <f>'申込書（個人種目）'!Z20</f>
        <v/>
      </c>
      <c r="F15" s="7" t="str">
        <f>'申込書（個人種目）'!AA20</f>
        <v/>
      </c>
      <c r="G15" s="12" t="str">
        <f>'申込書（個人種目）'!AB20</f>
        <v/>
      </c>
      <c r="H15" s="12" t="str">
        <f>'申込書（個人種目）'!AC20</f>
        <v/>
      </c>
      <c r="I15" s="12" t="str">
        <f>'申込書（個人種目）'!AD20</f>
        <v/>
      </c>
      <c r="J15" s="7" t="str">
        <f>IF(ISBLANK('申込書（個人種目）'!AE20),"",'申込書（個人種目）'!AE20)</f>
        <v/>
      </c>
      <c r="N15" s="122" t="str">
        <f t="shared" si="0"/>
        <v/>
      </c>
      <c r="O15" s="122" t="str">
        <f t="shared" si="1"/>
        <v/>
      </c>
      <c r="P15" s="122"/>
      <c r="Q15" s="123" t="str">
        <f t="shared" si="2"/>
        <v/>
      </c>
      <c r="R15" s="123" t="str">
        <f t="shared" si="3"/>
        <v/>
      </c>
      <c r="S15" s="123"/>
    </row>
    <row r="16" spans="1:19" x14ac:dyDescent="0.15">
      <c r="A16" s="7">
        <v>15</v>
      </c>
      <c r="B16" s="7" t="str">
        <f>'申込書（個人種目）'!R21</f>
        <v/>
      </c>
      <c r="C16" s="7" t="str">
        <f>'申込書（個人種目）'!X21</f>
        <v xml:space="preserve"> </v>
      </c>
      <c r="D16" s="7" t="str">
        <f>'申込書（個人種目）'!Y21</f>
        <v/>
      </c>
      <c r="E16" s="7" t="str">
        <f>'申込書（個人種目）'!Z21</f>
        <v/>
      </c>
      <c r="F16" s="7" t="str">
        <f>'申込書（個人種目）'!AA21</f>
        <v/>
      </c>
      <c r="G16" s="12" t="str">
        <f>'申込書（個人種目）'!AB21</f>
        <v/>
      </c>
      <c r="H16" s="12" t="str">
        <f>'申込書（個人種目）'!AC21</f>
        <v/>
      </c>
      <c r="I16" s="12" t="str">
        <f>'申込書（個人種目）'!AD21</f>
        <v/>
      </c>
      <c r="J16" s="7" t="str">
        <f>IF(ISBLANK('申込書（個人種目）'!AE21),"",'申込書（個人種目）'!AE21)</f>
        <v/>
      </c>
      <c r="N16" s="122" t="str">
        <f t="shared" si="0"/>
        <v/>
      </c>
      <c r="O16" s="122" t="str">
        <f t="shared" si="1"/>
        <v/>
      </c>
      <c r="P16" s="122"/>
      <c r="Q16" s="123" t="str">
        <f t="shared" si="2"/>
        <v/>
      </c>
      <c r="R16" s="123" t="str">
        <f t="shared" si="3"/>
        <v/>
      </c>
      <c r="S16" s="123"/>
    </row>
    <row r="17" spans="1:19" x14ac:dyDescent="0.15">
      <c r="A17" s="7">
        <v>16</v>
      </c>
      <c r="B17" s="7" t="str">
        <f>'申込書（個人種目）'!R22</f>
        <v/>
      </c>
      <c r="C17" s="7" t="str">
        <f>'申込書（個人種目）'!X22</f>
        <v xml:space="preserve"> </v>
      </c>
      <c r="D17" s="7" t="str">
        <f>'申込書（個人種目）'!Y22</f>
        <v/>
      </c>
      <c r="E17" s="7" t="str">
        <f>'申込書（個人種目）'!Z22</f>
        <v/>
      </c>
      <c r="F17" s="7" t="str">
        <f>'申込書（個人種目）'!AA22</f>
        <v/>
      </c>
      <c r="G17" s="12" t="str">
        <f>'申込書（個人種目）'!AB22</f>
        <v/>
      </c>
      <c r="H17" s="12" t="str">
        <f>'申込書（個人種目）'!AC22</f>
        <v/>
      </c>
      <c r="I17" s="12" t="str">
        <f>'申込書（個人種目）'!AD22</f>
        <v/>
      </c>
      <c r="J17" s="7" t="str">
        <f>IF(ISBLANK('申込書（個人種目）'!AE22),"",'申込書（個人種目）'!AE22)</f>
        <v/>
      </c>
      <c r="N17" s="122" t="str">
        <f t="shared" si="0"/>
        <v/>
      </c>
      <c r="O17" s="122" t="str">
        <f t="shared" si="1"/>
        <v/>
      </c>
      <c r="P17" s="122"/>
      <c r="Q17" s="123" t="str">
        <f t="shared" si="2"/>
        <v/>
      </c>
      <c r="R17" s="123" t="str">
        <f t="shared" si="3"/>
        <v/>
      </c>
      <c r="S17" s="123"/>
    </row>
    <row r="18" spans="1:19" x14ac:dyDescent="0.15">
      <c r="A18" s="7">
        <v>17</v>
      </c>
      <c r="B18" s="7" t="str">
        <f>'申込書（個人種目）'!R23</f>
        <v/>
      </c>
      <c r="C18" s="7" t="str">
        <f>'申込書（個人種目）'!X23</f>
        <v xml:space="preserve"> </v>
      </c>
      <c r="D18" s="7" t="str">
        <f>'申込書（個人種目）'!Y23</f>
        <v/>
      </c>
      <c r="E18" s="7" t="str">
        <f>'申込書（個人種目）'!Z23</f>
        <v/>
      </c>
      <c r="F18" s="7" t="str">
        <f>'申込書（個人種目）'!AA23</f>
        <v/>
      </c>
      <c r="G18" s="12" t="str">
        <f>'申込書（個人種目）'!AB23</f>
        <v/>
      </c>
      <c r="H18" s="12" t="str">
        <f>'申込書（個人種目）'!AC23</f>
        <v/>
      </c>
      <c r="I18" s="12" t="str">
        <f>'申込書（個人種目）'!AD23</f>
        <v/>
      </c>
      <c r="J18" s="7" t="str">
        <f>IF(ISBLANK('申込書（個人種目）'!AE23),"",'申込書（個人種目）'!AE23)</f>
        <v/>
      </c>
      <c r="N18" s="122" t="str">
        <f t="shared" si="0"/>
        <v/>
      </c>
      <c r="O18" s="122" t="str">
        <f t="shared" si="1"/>
        <v/>
      </c>
      <c r="P18" s="122"/>
      <c r="Q18" s="123" t="str">
        <f t="shared" si="2"/>
        <v/>
      </c>
      <c r="R18" s="123" t="str">
        <f t="shared" si="3"/>
        <v/>
      </c>
      <c r="S18" s="123"/>
    </row>
    <row r="19" spans="1:19" x14ac:dyDescent="0.15">
      <c r="A19" s="7">
        <v>18</v>
      </c>
      <c r="B19" s="7" t="str">
        <f>'申込書（個人種目）'!R24</f>
        <v/>
      </c>
      <c r="C19" s="7" t="str">
        <f>'申込書（個人種目）'!X24</f>
        <v xml:space="preserve"> </v>
      </c>
      <c r="D19" s="7" t="str">
        <f>'申込書（個人種目）'!Y24</f>
        <v/>
      </c>
      <c r="E19" s="7" t="str">
        <f>'申込書（個人種目）'!Z24</f>
        <v/>
      </c>
      <c r="F19" s="7" t="str">
        <f>'申込書（個人種目）'!AA24</f>
        <v/>
      </c>
      <c r="G19" s="12" t="str">
        <f>'申込書（個人種目）'!AB24</f>
        <v/>
      </c>
      <c r="H19" s="12" t="str">
        <f>'申込書（個人種目）'!AC24</f>
        <v/>
      </c>
      <c r="I19" s="12" t="str">
        <f>'申込書（個人種目）'!AD24</f>
        <v/>
      </c>
      <c r="J19" s="7" t="str">
        <f>IF(ISBLANK('申込書（個人種目）'!AE24),"",'申込書（個人種目）'!AE24)</f>
        <v/>
      </c>
      <c r="N19" s="122" t="str">
        <f t="shared" si="0"/>
        <v/>
      </c>
      <c r="O19" s="122" t="str">
        <f t="shared" si="1"/>
        <v/>
      </c>
      <c r="P19" s="122"/>
      <c r="Q19" s="123" t="str">
        <f t="shared" si="2"/>
        <v/>
      </c>
      <c r="R19" s="123" t="str">
        <f t="shared" si="3"/>
        <v/>
      </c>
      <c r="S19" s="123"/>
    </row>
    <row r="20" spans="1:19" x14ac:dyDescent="0.15">
      <c r="A20" s="7">
        <v>19</v>
      </c>
      <c r="B20" s="7" t="str">
        <f>'申込書（個人種目）'!R25</f>
        <v/>
      </c>
      <c r="C20" s="7" t="str">
        <f>'申込書（個人種目）'!X25</f>
        <v xml:space="preserve"> </v>
      </c>
      <c r="D20" s="7" t="str">
        <f>'申込書（個人種目）'!Y25</f>
        <v/>
      </c>
      <c r="E20" s="7" t="str">
        <f>'申込書（個人種目）'!Z25</f>
        <v/>
      </c>
      <c r="F20" s="7" t="str">
        <f>'申込書（個人種目）'!AA25</f>
        <v/>
      </c>
      <c r="G20" s="12" t="str">
        <f>'申込書（個人種目）'!AB25</f>
        <v/>
      </c>
      <c r="H20" s="12" t="str">
        <f>'申込書（個人種目）'!AC25</f>
        <v/>
      </c>
      <c r="I20" s="12" t="str">
        <f>'申込書（個人種目）'!AD25</f>
        <v/>
      </c>
      <c r="J20" s="7" t="str">
        <f>IF(ISBLANK('申込書（個人種目）'!AE25),"",'申込書（個人種目）'!AE25)</f>
        <v/>
      </c>
      <c r="N20" s="122" t="str">
        <f t="shared" si="0"/>
        <v/>
      </c>
      <c r="O20" s="122" t="str">
        <f t="shared" si="1"/>
        <v/>
      </c>
      <c r="P20" s="122"/>
      <c r="Q20" s="123" t="str">
        <f t="shared" si="2"/>
        <v/>
      </c>
      <c r="R20" s="123" t="str">
        <f t="shared" si="3"/>
        <v/>
      </c>
      <c r="S20" s="123"/>
    </row>
    <row r="21" spans="1:19" x14ac:dyDescent="0.15">
      <c r="A21" s="7">
        <v>20</v>
      </c>
      <c r="B21" s="7" t="str">
        <f>'申込書（個人種目）'!R26</f>
        <v/>
      </c>
      <c r="C21" s="7" t="str">
        <f>'申込書（個人種目）'!X26</f>
        <v xml:space="preserve"> </v>
      </c>
      <c r="D21" s="7" t="str">
        <f>'申込書（個人種目）'!Y26</f>
        <v/>
      </c>
      <c r="E21" s="7" t="str">
        <f>'申込書（個人種目）'!Z26</f>
        <v/>
      </c>
      <c r="F21" s="7" t="str">
        <f>'申込書（個人種目）'!AA26</f>
        <v/>
      </c>
      <c r="G21" s="12" t="str">
        <f>'申込書（個人種目）'!AB26</f>
        <v/>
      </c>
      <c r="H21" s="12" t="str">
        <f>'申込書（個人種目）'!AC26</f>
        <v/>
      </c>
      <c r="I21" s="12" t="str">
        <f>'申込書（個人種目）'!AD26</f>
        <v/>
      </c>
      <c r="J21" s="7" t="str">
        <f>IF(ISBLANK('申込書（個人種目）'!AE26),"",'申込書（個人種目）'!AE26)</f>
        <v/>
      </c>
      <c r="N21" s="122" t="str">
        <f t="shared" si="0"/>
        <v/>
      </c>
      <c r="O21" s="122" t="str">
        <f t="shared" si="1"/>
        <v/>
      </c>
      <c r="P21" s="122"/>
      <c r="Q21" s="123" t="str">
        <f t="shared" si="2"/>
        <v/>
      </c>
      <c r="R21" s="123" t="str">
        <f t="shared" si="3"/>
        <v/>
      </c>
      <c r="S21" s="123"/>
    </row>
    <row r="22" spans="1:19" x14ac:dyDescent="0.15">
      <c r="A22" s="7">
        <v>21</v>
      </c>
      <c r="B22" s="7" t="str">
        <f>'申込書（個人種目）'!R27</f>
        <v/>
      </c>
      <c r="C22" s="7" t="str">
        <f>'申込書（個人種目）'!X27</f>
        <v xml:space="preserve"> </v>
      </c>
      <c r="D22" s="7" t="str">
        <f>'申込書（個人種目）'!Y27</f>
        <v/>
      </c>
      <c r="E22" s="7" t="str">
        <f>'申込書（個人種目）'!Z27</f>
        <v/>
      </c>
      <c r="F22" s="7" t="str">
        <f>'申込書（個人種目）'!AA27</f>
        <v/>
      </c>
      <c r="G22" s="12" t="str">
        <f>'申込書（個人種目）'!AB27</f>
        <v/>
      </c>
      <c r="H22" s="12" t="str">
        <f>'申込書（個人種目）'!AC27</f>
        <v/>
      </c>
      <c r="I22" s="12" t="str">
        <f>'申込書（個人種目）'!AD27</f>
        <v/>
      </c>
      <c r="J22" s="7" t="str">
        <f>IF(ISBLANK('申込書（個人種目）'!AE27),"",'申込書（個人種目）'!AE27)</f>
        <v/>
      </c>
      <c r="N22" s="122" t="str">
        <f t="shared" si="0"/>
        <v/>
      </c>
      <c r="O22" s="122" t="str">
        <f t="shared" si="1"/>
        <v/>
      </c>
      <c r="P22" s="122"/>
      <c r="Q22" s="123" t="str">
        <f t="shared" si="2"/>
        <v/>
      </c>
      <c r="R22" s="123" t="str">
        <f t="shared" si="3"/>
        <v/>
      </c>
      <c r="S22" s="123"/>
    </row>
    <row r="23" spans="1:19" x14ac:dyDescent="0.15">
      <c r="A23" s="7">
        <v>22</v>
      </c>
      <c r="B23" s="7" t="str">
        <f>'申込書（個人種目）'!R28</f>
        <v/>
      </c>
      <c r="C23" s="7" t="str">
        <f>'申込書（個人種目）'!X28</f>
        <v xml:space="preserve"> </v>
      </c>
      <c r="D23" s="7" t="str">
        <f>'申込書（個人種目）'!Y28</f>
        <v/>
      </c>
      <c r="E23" s="7" t="str">
        <f>'申込書（個人種目）'!Z28</f>
        <v/>
      </c>
      <c r="F23" s="7" t="str">
        <f>'申込書（個人種目）'!AA28</f>
        <v/>
      </c>
      <c r="G23" s="12" t="str">
        <f>'申込書（個人種目）'!AB28</f>
        <v/>
      </c>
      <c r="H23" s="12" t="str">
        <f>'申込書（個人種目）'!AC28</f>
        <v/>
      </c>
      <c r="I23" s="12" t="str">
        <f>'申込書（個人種目）'!AD28</f>
        <v/>
      </c>
      <c r="J23" s="7" t="str">
        <f>IF(ISBLANK('申込書（個人種目）'!AE28),"",'申込書（個人種目）'!AE28)</f>
        <v/>
      </c>
      <c r="N23" s="122" t="str">
        <f t="shared" si="0"/>
        <v/>
      </c>
      <c r="O23" s="122" t="str">
        <f t="shared" si="1"/>
        <v/>
      </c>
      <c r="P23" s="122"/>
      <c r="Q23" s="123" t="str">
        <f t="shared" si="2"/>
        <v/>
      </c>
      <c r="R23" s="123" t="str">
        <f t="shared" si="3"/>
        <v/>
      </c>
      <c r="S23" s="123"/>
    </row>
    <row r="24" spans="1:19" x14ac:dyDescent="0.15">
      <c r="A24" s="7">
        <v>23</v>
      </c>
      <c r="B24" s="7" t="str">
        <f>'申込書（個人種目）'!R29</f>
        <v/>
      </c>
      <c r="C24" s="7" t="str">
        <f>'申込書（個人種目）'!X29</f>
        <v xml:space="preserve"> </v>
      </c>
      <c r="D24" s="7" t="str">
        <f>'申込書（個人種目）'!Y29</f>
        <v/>
      </c>
      <c r="E24" s="7" t="str">
        <f>'申込書（個人種目）'!Z29</f>
        <v/>
      </c>
      <c r="F24" s="7" t="str">
        <f>'申込書（個人種目）'!AA29</f>
        <v/>
      </c>
      <c r="G24" s="12" t="str">
        <f>'申込書（個人種目）'!AB29</f>
        <v/>
      </c>
      <c r="H24" s="12" t="str">
        <f>'申込書（個人種目）'!AC29</f>
        <v/>
      </c>
      <c r="I24" s="12" t="str">
        <f>'申込書（個人種目）'!AD29</f>
        <v/>
      </c>
      <c r="J24" s="7" t="str">
        <f>IF(ISBLANK('申込書（個人種目）'!AE29),"",'申込書（個人種目）'!AE29)</f>
        <v/>
      </c>
      <c r="N24" s="122" t="str">
        <f t="shared" si="0"/>
        <v/>
      </c>
      <c r="O24" s="122" t="str">
        <f t="shared" si="1"/>
        <v/>
      </c>
      <c r="P24" s="122"/>
      <c r="Q24" s="123" t="str">
        <f t="shared" si="2"/>
        <v/>
      </c>
      <c r="R24" s="123" t="str">
        <f t="shared" si="3"/>
        <v/>
      </c>
      <c r="S24" s="123"/>
    </row>
    <row r="25" spans="1:19" x14ac:dyDescent="0.15">
      <c r="A25" s="7">
        <v>24</v>
      </c>
      <c r="B25" s="7" t="str">
        <f>'申込書（個人種目）'!R30</f>
        <v/>
      </c>
      <c r="C25" s="7" t="str">
        <f>'申込書（個人種目）'!X30</f>
        <v xml:space="preserve"> </v>
      </c>
      <c r="D25" s="7" t="str">
        <f>'申込書（個人種目）'!Y30</f>
        <v/>
      </c>
      <c r="E25" s="7" t="str">
        <f>'申込書（個人種目）'!Z30</f>
        <v/>
      </c>
      <c r="F25" s="7" t="str">
        <f>'申込書（個人種目）'!AA30</f>
        <v/>
      </c>
      <c r="G25" s="12" t="str">
        <f>'申込書（個人種目）'!AB30</f>
        <v/>
      </c>
      <c r="H25" s="12" t="str">
        <f>'申込書（個人種目）'!AC30</f>
        <v/>
      </c>
      <c r="I25" s="12" t="str">
        <f>'申込書（個人種目）'!AD30</f>
        <v/>
      </c>
      <c r="J25" s="7" t="str">
        <f>IF(ISBLANK('申込書（個人種目）'!AE30),"",'申込書（個人種目）'!AE30)</f>
        <v/>
      </c>
      <c r="N25" s="122" t="str">
        <f t="shared" si="0"/>
        <v/>
      </c>
      <c r="O25" s="122" t="str">
        <f t="shared" si="1"/>
        <v/>
      </c>
      <c r="P25" s="122"/>
      <c r="Q25" s="123" t="str">
        <f t="shared" si="2"/>
        <v/>
      </c>
      <c r="R25" s="123" t="str">
        <f t="shared" si="3"/>
        <v/>
      </c>
      <c r="S25" s="123"/>
    </row>
    <row r="26" spans="1:19" x14ac:dyDescent="0.15">
      <c r="A26" s="7">
        <v>25</v>
      </c>
      <c r="B26" s="7" t="str">
        <f>'申込書（個人種目）'!R31</f>
        <v/>
      </c>
      <c r="C26" s="7" t="str">
        <f>'申込書（個人種目）'!X31</f>
        <v xml:space="preserve"> </v>
      </c>
      <c r="D26" s="7" t="str">
        <f>'申込書（個人種目）'!Y31</f>
        <v/>
      </c>
      <c r="E26" s="7" t="str">
        <f>'申込書（個人種目）'!Z31</f>
        <v/>
      </c>
      <c r="F26" s="7" t="str">
        <f>'申込書（個人種目）'!AA31</f>
        <v/>
      </c>
      <c r="G26" s="12" t="str">
        <f>'申込書（個人種目）'!AB31</f>
        <v/>
      </c>
      <c r="H26" s="12" t="str">
        <f>'申込書（個人種目）'!AC31</f>
        <v/>
      </c>
      <c r="I26" s="12" t="str">
        <f>'申込書（個人種目）'!AD31</f>
        <v/>
      </c>
      <c r="J26" s="7" t="str">
        <f>IF(ISBLANK('申込書（個人種目）'!AE31),"",'申込書（個人種目）'!AE31)</f>
        <v/>
      </c>
      <c r="N26" s="122" t="str">
        <f t="shared" si="0"/>
        <v/>
      </c>
      <c r="O26" s="122" t="str">
        <f t="shared" si="1"/>
        <v/>
      </c>
      <c r="P26" s="122"/>
      <c r="Q26" s="123" t="str">
        <f t="shared" si="2"/>
        <v/>
      </c>
      <c r="R26" s="123" t="str">
        <f t="shared" si="3"/>
        <v/>
      </c>
      <c r="S26" s="123"/>
    </row>
    <row r="27" spans="1:19" x14ac:dyDescent="0.15">
      <c r="A27" s="7">
        <v>26</v>
      </c>
      <c r="B27" s="7" t="str">
        <f>'申込書（個人種目）'!R47</f>
        <v/>
      </c>
      <c r="C27" s="7" t="str">
        <f>'申込書（個人種目）'!X47</f>
        <v xml:space="preserve"> </v>
      </c>
      <c r="D27" s="7" t="str">
        <f>'申込書（個人種目）'!Y47</f>
        <v/>
      </c>
      <c r="E27" s="7" t="str">
        <f>'申込書（個人種目）'!Z47</f>
        <v/>
      </c>
      <c r="F27" s="7" t="str">
        <f>'申込書（個人種目）'!AA47</f>
        <v/>
      </c>
      <c r="G27" s="12" t="str">
        <f>'申込書（個人種目）'!AB47</f>
        <v/>
      </c>
      <c r="H27" s="12" t="str">
        <f>'申込書（個人種目）'!AC47</f>
        <v/>
      </c>
      <c r="I27" s="12" t="str">
        <f>'申込書（個人種目）'!AD47</f>
        <v/>
      </c>
      <c r="J27" s="7" t="str">
        <f>IF(ISBLANK('申込書（個人種目）'!AE32),"",'申込書（個人種目）'!AE32)</f>
        <v/>
      </c>
      <c r="N27" s="122" t="str">
        <f t="shared" si="0"/>
        <v/>
      </c>
      <c r="O27" s="122" t="str">
        <f t="shared" si="1"/>
        <v/>
      </c>
      <c r="P27" s="122"/>
      <c r="Q27" s="123" t="str">
        <f t="shared" si="2"/>
        <v/>
      </c>
      <c r="R27" s="123" t="str">
        <f t="shared" si="3"/>
        <v/>
      </c>
      <c r="S27" s="123"/>
    </row>
    <row r="28" spans="1:19" x14ac:dyDescent="0.15">
      <c r="A28" s="7">
        <v>27</v>
      </c>
      <c r="B28" s="7" t="str">
        <f>'申込書（個人種目）'!R48</f>
        <v/>
      </c>
      <c r="C28" s="7" t="str">
        <f>'申込書（個人種目）'!X48</f>
        <v xml:space="preserve"> </v>
      </c>
      <c r="D28" s="7" t="str">
        <f>'申込書（個人種目）'!Y48</f>
        <v/>
      </c>
      <c r="E28" s="7" t="str">
        <f>'申込書（個人種目）'!Z48</f>
        <v/>
      </c>
      <c r="F28" s="7" t="str">
        <f>'申込書（個人種目）'!AA48</f>
        <v/>
      </c>
      <c r="G28" s="12" t="str">
        <f>'申込書（個人種目）'!AB48</f>
        <v/>
      </c>
      <c r="H28" s="12" t="str">
        <f>'申込書（個人種目）'!AC48</f>
        <v/>
      </c>
      <c r="I28" s="12" t="str">
        <f>'申込書（個人種目）'!AD48</f>
        <v/>
      </c>
      <c r="J28" s="7" t="str">
        <f>IF(ISBLANK('申込書（個人種目）'!AE33),"",'申込書（個人種目）'!AE33)</f>
        <v/>
      </c>
      <c r="N28" s="122" t="str">
        <f t="shared" si="0"/>
        <v/>
      </c>
      <c r="O28" s="122" t="str">
        <f t="shared" si="1"/>
        <v/>
      </c>
      <c r="P28" s="122"/>
      <c r="Q28" s="123" t="str">
        <f t="shared" si="2"/>
        <v/>
      </c>
      <c r="R28" s="123" t="str">
        <f t="shared" si="3"/>
        <v/>
      </c>
      <c r="S28" s="123"/>
    </row>
    <row r="29" spans="1:19" x14ac:dyDescent="0.15">
      <c r="A29" s="7">
        <v>28</v>
      </c>
      <c r="B29" s="7" t="str">
        <f>'申込書（個人種目）'!R49</f>
        <v/>
      </c>
      <c r="C29" s="7" t="str">
        <f>'申込書（個人種目）'!X49</f>
        <v xml:space="preserve"> </v>
      </c>
      <c r="D29" s="7" t="str">
        <f>'申込書（個人種目）'!Y49</f>
        <v/>
      </c>
      <c r="E29" s="7" t="str">
        <f>'申込書（個人種目）'!Z49</f>
        <v/>
      </c>
      <c r="F29" s="7" t="str">
        <f>'申込書（個人種目）'!AA49</f>
        <v/>
      </c>
      <c r="G29" s="12" t="str">
        <f>'申込書（個人種目）'!AB49</f>
        <v/>
      </c>
      <c r="H29" s="12" t="str">
        <f>'申込書（個人種目）'!AC49</f>
        <v/>
      </c>
      <c r="I29" s="12" t="str">
        <f>'申込書（個人種目）'!AD49</f>
        <v/>
      </c>
      <c r="J29" s="7" t="str">
        <f>IF(ISBLANK('申込書（個人種目）'!AE34),"",'申込書（個人種目）'!AE34)</f>
        <v/>
      </c>
      <c r="N29" s="122" t="str">
        <f t="shared" si="0"/>
        <v/>
      </c>
      <c r="O29" s="122" t="str">
        <f t="shared" si="1"/>
        <v/>
      </c>
      <c r="P29" s="122"/>
      <c r="Q29" s="123" t="str">
        <f t="shared" si="2"/>
        <v/>
      </c>
      <c r="R29" s="123" t="str">
        <f t="shared" si="3"/>
        <v/>
      </c>
      <c r="S29" s="123"/>
    </row>
    <row r="30" spans="1:19" x14ac:dyDescent="0.15">
      <c r="A30" s="7">
        <v>29</v>
      </c>
      <c r="B30" s="7" t="str">
        <f>'申込書（個人種目）'!R50</f>
        <v/>
      </c>
      <c r="C30" s="7" t="str">
        <f>'申込書（個人種目）'!X50</f>
        <v xml:space="preserve"> </v>
      </c>
      <c r="D30" s="7" t="str">
        <f>'申込書（個人種目）'!Y50</f>
        <v/>
      </c>
      <c r="E30" s="7" t="str">
        <f>'申込書（個人種目）'!Z50</f>
        <v/>
      </c>
      <c r="F30" s="7" t="str">
        <f>'申込書（個人種目）'!AA50</f>
        <v/>
      </c>
      <c r="G30" s="12" t="str">
        <f>'申込書（個人種目）'!AB50</f>
        <v/>
      </c>
      <c r="H30" s="12" t="str">
        <f>'申込書（個人種目）'!AC50</f>
        <v/>
      </c>
      <c r="I30" s="12" t="str">
        <f>'申込書（個人種目）'!AD50</f>
        <v/>
      </c>
      <c r="J30" s="7" t="str">
        <f>IF(ISBLANK('申込書（個人種目）'!AE35),"",'申込書（個人種目）'!AE35)</f>
        <v/>
      </c>
      <c r="N30" s="122" t="str">
        <f t="shared" si="0"/>
        <v/>
      </c>
      <c r="O30" s="122" t="str">
        <f t="shared" si="1"/>
        <v/>
      </c>
      <c r="P30" s="122"/>
      <c r="Q30" s="123" t="str">
        <f t="shared" si="2"/>
        <v/>
      </c>
      <c r="R30" s="123" t="str">
        <f t="shared" si="3"/>
        <v/>
      </c>
      <c r="S30" s="123"/>
    </row>
    <row r="31" spans="1:19" x14ac:dyDescent="0.15">
      <c r="A31" s="7">
        <v>30</v>
      </c>
      <c r="B31" s="7" t="str">
        <f>'申込書（個人種目）'!R51</f>
        <v/>
      </c>
      <c r="C31" s="7" t="str">
        <f>'申込書（個人種目）'!X51</f>
        <v xml:space="preserve"> </v>
      </c>
      <c r="D31" s="7" t="str">
        <f>'申込書（個人種目）'!Y51</f>
        <v/>
      </c>
      <c r="E31" s="7" t="str">
        <f>'申込書（個人種目）'!Z51</f>
        <v/>
      </c>
      <c r="F31" s="7" t="str">
        <f>'申込書（個人種目）'!AA51</f>
        <v/>
      </c>
      <c r="G31" s="12" t="str">
        <f>'申込書（個人種目）'!AB51</f>
        <v/>
      </c>
      <c r="H31" s="12" t="str">
        <f>'申込書（個人種目）'!AC51</f>
        <v/>
      </c>
      <c r="I31" s="12" t="str">
        <f>'申込書（個人種目）'!AD51</f>
        <v/>
      </c>
      <c r="J31" s="7" t="str">
        <f>IF(ISBLANK('申込書（個人種目）'!AE36),"",'申込書（個人種目）'!AE36)</f>
        <v/>
      </c>
      <c r="N31" s="122" t="str">
        <f t="shared" si="0"/>
        <v/>
      </c>
      <c r="O31" s="122" t="str">
        <f t="shared" si="1"/>
        <v/>
      </c>
      <c r="P31" s="122"/>
      <c r="Q31" s="123" t="str">
        <f t="shared" si="2"/>
        <v/>
      </c>
      <c r="R31" s="123" t="str">
        <f t="shared" si="3"/>
        <v/>
      </c>
      <c r="S31" s="123"/>
    </row>
    <row r="32" spans="1:19" x14ac:dyDescent="0.15">
      <c r="A32" s="7">
        <v>31</v>
      </c>
      <c r="B32" s="7" t="str">
        <f>'申込書（個人種目）'!R52</f>
        <v/>
      </c>
      <c r="C32" s="7" t="str">
        <f>'申込書（個人種目）'!X52</f>
        <v xml:space="preserve"> </v>
      </c>
      <c r="D32" s="7" t="str">
        <f>'申込書（個人種目）'!Y52</f>
        <v/>
      </c>
      <c r="E32" s="7" t="str">
        <f>'申込書（個人種目）'!Z52</f>
        <v/>
      </c>
      <c r="F32" s="7" t="str">
        <f>'申込書（個人種目）'!AA52</f>
        <v/>
      </c>
      <c r="G32" s="12" t="str">
        <f>'申込書（個人種目）'!AB52</f>
        <v/>
      </c>
      <c r="H32" s="12" t="str">
        <f>'申込書（個人種目）'!AC52</f>
        <v/>
      </c>
      <c r="I32" s="12" t="str">
        <f>'申込書（個人種目）'!AD52</f>
        <v/>
      </c>
      <c r="J32" s="7" t="str">
        <f>IF(ISBLANK('申込書（個人種目）'!AE37),"",'申込書（個人種目）'!AE37)</f>
        <v/>
      </c>
      <c r="N32" s="122" t="str">
        <f t="shared" si="0"/>
        <v/>
      </c>
      <c r="O32" s="122" t="str">
        <f t="shared" si="1"/>
        <v/>
      </c>
      <c r="P32" s="122"/>
      <c r="Q32" s="123" t="str">
        <f t="shared" si="2"/>
        <v/>
      </c>
      <c r="R32" s="123" t="str">
        <f t="shared" si="3"/>
        <v/>
      </c>
      <c r="S32" s="123"/>
    </row>
    <row r="33" spans="1:19" x14ac:dyDescent="0.15">
      <c r="A33" s="7">
        <v>32</v>
      </c>
      <c r="B33" s="7" t="str">
        <f>'申込書（個人種目）'!R53</f>
        <v/>
      </c>
      <c r="C33" s="7" t="str">
        <f>'申込書（個人種目）'!X53</f>
        <v xml:space="preserve"> </v>
      </c>
      <c r="D33" s="7" t="str">
        <f>'申込書（個人種目）'!Y53</f>
        <v/>
      </c>
      <c r="E33" s="7" t="str">
        <f>'申込書（個人種目）'!Z53</f>
        <v/>
      </c>
      <c r="F33" s="7" t="str">
        <f>'申込書（個人種目）'!AA53</f>
        <v/>
      </c>
      <c r="G33" s="12" t="str">
        <f>'申込書（個人種目）'!AB53</f>
        <v/>
      </c>
      <c r="H33" s="12" t="str">
        <f>'申込書（個人種目）'!AC53</f>
        <v/>
      </c>
      <c r="I33" s="12" t="str">
        <f>'申込書（個人種目）'!AD53</f>
        <v/>
      </c>
      <c r="J33" s="7" t="str">
        <f>IF(ISBLANK('申込書（個人種目）'!AE38),"",'申込書（個人種目）'!AE38)</f>
        <v/>
      </c>
      <c r="N33" s="122" t="str">
        <f t="shared" si="0"/>
        <v/>
      </c>
      <c r="O33" s="122" t="str">
        <f t="shared" si="1"/>
        <v/>
      </c>
      <c r="P33" s="122"/>
      <c r="Q33" s="123" t="str">
        <f t="shared" si="2"/>
        <v/>
      </c>
      <c r="R33" s="123" t="str">
        <f t="shared" si="3"/>
        <v/>
      </c>
      <c r="S33" s="123"/>
    </row>
    <row r="34" spans="1:19" x14ac:dyDescent="0.15">
      <c r="A34" s="7">
        <v>33</v>
      </c>
      <c r="B34" s="7" t="str">
        <f>'申込書（個人種目）'!R54</f>
        <v/>
      </c>
      <c r="C34" s="7" t="str">
        <f>'申込書（個人種目）'!X54</f>
        <v xml:space="preserve"> </v>
      </c>
      <c r="D34" s="7" t="str">
        <f>'申込書（個人種目）'!Y54</f>
        <v/>
      </c>
      <c r="E34" s="7" t="str">
        <f>'申込書（個人種目）'!Z54</f>
        <v/>
      </c>
      <c r="F34" s="7" t="str">
        <f>'申込書（個人種目）'!AA54</f>
        <v/>
      </c>
      <c r="G34" s="12" t="str">
        <f>'申込書（個人種目）'!AB54</f>
        <v/>
      </c>
      <c r="H34" s="12" t="str">
        <f>'申込書（個人種目）'!AC54</f>
        <v/>
      </c>
      <c r="I34" s="12" t="str">
        <f>'申込書（個人種目）'!AD54</f>
        <v/>
      </c>
      <c r="J34" s="7" t="str">
        <f>IF(ISBLANK('申込書（個人種目）'!AE39),"",'申込書（個人種目）'!AE39)</f>
        <v/>
      </c>
      <c r="N34" s="122" t="str">
        <f t="shared" si="0"/>
        <v/>
      </c>
      <c r="O34" s="122" t="str">
        <f t="shared" si="1"/>
        <v/>
      </c>
      <c r="P34" s="122"/>
      <c r="Q34" s="123" t="str">
        <f t="shared" si="2"/>
        <v/>
      </c>
      <c r="R34" s="123" t="str">
        <f t="shared" si="3"/>
        <v/>
      </c>
      <c r="S34" s="123"/>
    </row>
    <row r="35" spans="1:19" x14ac:dyDescent="0.15">
      <c r="A35" s="7">
        <v>34</v>
      </c>
      <c r="B35" s="7" t="str">
        <f>'申込書（個人種目）'!R55</f>
        <v/>
      </c>
      <c r="C35" s="7" t="str">
        <f>'申込書（個人種目）'!X55</f>
        <v xml:space="preserve"> </v>
      </c>
      <c r="D35" s="7" t="str">
        <f>'申込書（個人種目）'!Y55</f>
        <v/>
      </c>
      <c r="E35" s="7" t="str">
        <f>'申込書（個人種目）'!Z55</f>
        <v/>
      </c>
      <c r="F35" s="7" t="str">
        <f>'申込書（個人種目）'!AA55</f>
        <v/>
      </c>
      <c r="G35" s="12" t="str">
        <f>'申込書（個人種目）'!AB55</f>
        <v/>
      </c>
      <c r="H35" s="12" t="str">
        <f>'申込書（個人種目）'!AC55</f>
        <v/>
      </c>
      <c r="I35" s="12" t="str">
        <f>'申込書（個人種目）'!AD55</f>
        <v/>
      </c>
      <c r="J35" s="7" t="str">
        <f>IF(ISBLANK('申込書（個人種目）'!AE40),"",'申込書（個人種目）'!AE40)</f>
        <v/>
      </c>
      <c r="N35" s="122" t="str">
        <f t="shared" si="0"/>
        <v/>
      </c>
      <c r="O35" s="122" t="str">
        <f t="shared" si="1"/>
        <v/>
      </c>
      <c r="P35" s="122"/>
      <c r="Q35" s="123" t="str">
        <f t="shared" si="2"/>
        <v/>
      </c>
      <c r="R35" s="123" t="str">
        <f t="shared" si="3"/>
        <v/>
      </c>
      <c r="S35" s="123"/>
    </row>
    <row r="36" spans="1:19" x14ac:dyDescent="0.15">
      <c r="A36" s="7">
        <v>35</v>
      </c>
      <c r="B36" s="7" t="str">
        <f>'申込書（個人種目）'!R56</f>
        <v/>
      </c>
      <c r="C36" s="7" t="str">
        <f>'申込書（個人種目）'!X56</f>
        <v xml:space="preserve"> </v>
      </c>
      <c r="D36" s="7" t="str">
        <f>'申込書（個人種目）'!Y56</f>
        <v/>
      </c>
      <c r="E36" s="7" t="str">
        <f>'申込書（個人種目）'!Z56</f>
        <v/>
      </c>
      <c r="F36" s="7" t="str">
        <f>'申込書（個人種目）'!AA56</f>
        <v/>
      </c>
      <c r="G36" s="12" t="str">
        <f>'申込書（個人種目）'!AB56</f>
        <v/>
      </c>
      <c r="H36" s="12" t="str">
        <f>'申込書（個人種目）'!AC56</f>
        <v/>
      </c>
      <c r="I36" s="12" t="str">
        <f>'申込書（個人種目）'!AD56</f>
        <v/>
      </c>
      <c r="J36" s="7" t="str">
        <f>IF(ISBLANK('申込書（個人種目）'!AE41),"",'申込書（個人種目）'!AE41)</f>
        <v/>
      </c>
      <c r="N36" s="122" t="str">
        <f t="shared" si="0"/>
        <v/>
      </c>
      <c r="O36" s="122" t="str">
        <f t="shared" si="1"/>
        <v/>
      </c>
      <c r="P36" s="122"/>
      <c r="Q36" s="123" t="str">
        <f t="shared" si="2"/>
        <v/>
      </c>
      <c r="R36" s="123" t="str">
        <f t="shared" si="3"/>
        <v/>
      </c>
      <c r="S36" s="123"/>
    </row>
    <row r="37" spans="1:19" x14ac:dyDescent="0.15">
      <c r="A37" s="7">
        <v>36</v>
      </c>
      <c r="B37" s="7" t="str">
        <f>'申込書（個人種目）'!R57</f>
        <v/>
      </c>
      <c r="C37" s="7" t="str">
        <f>'申込書（個人種目）'!X57</f>
        <v xml:space="preserve"> </v>
      </c>
      <c r="D37" s="7" t="str">
        <f>'申込書（個人種目）'!Y57</f>
        <v/>
      </c>
      <c r="E37" s="7" t="str">
        <f>'申込書（個人種目）'!Z57</f>
        <v/>
      </c>
      <c r="F37" s="7" t="str">
        <f>'申込書（個人種目）'!AA57</f>
        <v/>
      </c>
      <c r="G37" s="12" t="str">
        <f>'申込書（個人種目）'!AB57</f>
        <v/>
      </c>
      <c r="H37" s="12" t="str">
        <f>'申込書（個人種目）'!AC57</f>
        <v/>
      </c>
      <c r="I37" s="12" t="str">
        <f>'申込書（個人種目）'!AD57</f>
        <v/>
      </c>
      <c r="J37" s="7" t="str">
        <f>IF(ISBLANK('申込書（個人種目）'!AE42),"",'申込書（個人種目）'!AE42)</f>
        <v/>
      </c>
      <c r="N37" s="122" t="str">
        <f t="shared" si="0"/>
        <v/>
      </c>
      <c r="O37" s="122" t="str">
        <f t="shared" si="1"/>
        <v/>
      </c>
      <c r="P37" s="122"/>
      <c r="Q37" s="123" t="str">
        <f t="shared" si="2"/>
        <v/>
      </c>
      <c r="R37" s="123" t="str">
        <f t="shared" si="3"/>
        <v/>
      </c>
      <c r="S37" s="123"/>
    </row>
    <row r="38" spans="1:19" x14ac:dyDescent="0.15">
      <c r="A38" s="7">
        <v>37</v>
      </c>
      <c r="B38" s="7" t="str">
        <f>'申込書（個人種目）'!R58</f>
        <v/>
      </c>
      <c r="C38" s="7" t="str">
        <f>'申込書（個人種目）'!X58</f>
        <v xml:space="preserve"> </v>
      </c>
      <c r="D38" s="7" t="str">
        <f>'申込書（個人種目）'!Y58</f>
        <v/>
      </c>
      <c r="E38" s="7" t="str">
        <f>'申込書（個人種目）'!Z58</f>
        <v/>
      </c>
      <c r="F38" s="7" t="str">
        <f>'申込書（個人種目）'!AA58</f>
        <v/>
      </c>
      <c r="G38" s="12" t="str">
        <f>'申込書（個人種目）'!AB58</f>
        <v/>
      </c>
      <c r="H38" s="12" t="str">
        <f>'申込書（個人種目）'!AC58</f>
        <v/>
      </c>
      <c r="I38" s="12" t="str">
        <f>'申込書（個人種目）'!AD58</f>
        <v/>
      </c>
      <c r="J38" s="7" t="str">
        <f>IF(ISBLANK('申込書（個人種目）'!AE43),"",'申込書（個人種目）'!AE43)</f>
        <v/>
      </c>
      <c r="N38" s="122" t="str">
        <f t="shared" si="0"/>
        <v/>
      </c>
      <c r="O38" s="122" t="str">
        <f t="shared" si="1"/>
        <v/>
      </c>
      <c r="P38" s="122"/>
      <c r="Q38" s="123" t="str">
        <f t="shared" si="2"/>
        <v/>
      </c>
      <c r="R38" s="123" t="str">
        <f t="shared" si="3"/>
        <v/>
      </c>
      <c r="S38" s="123"/>
    </row>
    <row r="39" spans="1:19" x14ac:dyDescent="0.15">
      <c r="A39" s="7">
        <v>38</v>
      </c>
      <c r="B39" s="7" t="str">
        <f>'申込書（個人種目）'!R59</f>
        <v/>
      </c>
      <c r="C39" s="7" t="str">
        <f>'申込書（個人種目）'!X59</f>
        <v xml:space="preserve"> </v>
      </c>
      <c r="D39" s="7" t="str">
        <f>'申込書（個人種目）'!Y59</f>
        <v/>
      </c>
      <c r="E39" s="7" t="str">
        <f>'申込書（個人種目）'!Z59</f>
        <v/>
      </c>
      <c r="F39" s="7" t="str">
        <f>'申込書（個人種目）'!AA59</f>
        <v/>
      </c>
      <c r="G39" s="12" t="str">
        <f>'申込書（個人種目）'!AB59</f>
        <v/>
      </c>
      <c r="H39" s="12" t="str">
        <f>'申込書（個人種目）'!AC59</f>
        <v/>
      </c>
      <c r="I39" s="12" t="str">
        <f>'申込書（個人種目）'!AD59</f>
        <v/>
      </c>
      <c r="J39" s="7" t="str">
        <f>IF(ISBLANK('申込書（個人種目）'!AE44),"",'申込書（個人種目）'!AE44)</f>
        <v/>
      </c>
      <c r="N39" s="122" t="str">
        <f t="shared" si="0"/>
        <v/>
      </c>
      <c r="O39" s="122" t="str">
        <f t="shared" si="1"/>
        <v/>
      </c>
      <c r="P39" s="122"/>
      <c r="Q39" s="123" t="str">
        <f t="shared" si="2"/>
        <v/>
      </c>
      <c r="R39" s="123" t="str">
        <f t="shared" si="3"/>
        <v/>
      </c>
      <c r="S39" s="123"/>
    </row>
    <row r="40" spans="1:19" x14ac:dyDescent="0.15">
      <c r="A40" s="7">
        <v>39</v>
      </c>
      <c r="B40" s="7" t="str">
        <f>'申込書（個人種目）'!R60</f>
        <v/>
      </c>
      <c r="C40" s="7" t="str">
        <f>'申込書（個人種目）'!X60</f>
        <v xml:space="preserve"> </v>
      </c>
      <c r="D40" s="7" t="str">
        <f>'申込書（個人種目）'!Y60</f>
        <v/>
      </c>
      <c r="E40" s="7" t="str">
        <f>'申込書（個人種目）'!Z60</f>
        <v/>
      </c>
      <c r="F40" s="7" t="str">
        <f>'申込書（個人種目）'!AA60</f>
        <v/>
      </c>
      <c r="G40" s="12" t="str">
        <f>'申込書（個人種目）'!AB60</f>
        <v/>
      </c>
      <c r="H40" s="12" t="str">
        <f>'申込書（個人種目）'!AC60</f>
        <v/>
      </c>
      <c r="I40" s="12" t="str">
        <f>'申込書（個人種目）'!AD60</f>
        <v/>
      </c>
      <c r="J40" s="7" t="str">
        <f>IF(ISBLANK('申込書（個人種目）'!AE45),"",'申込書（個人種目）'!AE45)</f>
        <v/>
      </c>
      <c r="N40" s="122" t="str">
        <f t="shared" si="0"/>
        <v/>
      </c>
      <c r="O40" s="122" t="str">
        <f t="shared" si="1"/>
        <v/>
      </c>
      <c r="P40" s="122"/>
      <c r="Q40" s="123" t="str">
        <f t="shared" si="2"/>
        <v/>
      </c>
      <c r="R40" s="123" t="str">
        <f t="shared" si="3"/>
        <v/>
      </c>
      <c r="S40" s="123"/>
    </row>
    <row r="41" spans="1:19" x14ac:dyDescent="0.15">
      <c r="A41" s="7">
        <v>40</v>
      </c>
      <c r="B41" s="7" t="str">
        <f>'申込書（個人種目）'!R61</f>
        <v/>
      </c>
      <c r="C41" s="7" t="str">
        <f>'申込書（個人種目）'!X61</f>
        <v xml:space="preserve"> </v>
      </c>
      <c r="D41" s="7" t="str">
        <f>'申込書（個人種目）'!Y61</f>
        <v/>
      </c>
      <c r="E41" s="7" t="str">
        <f>'申込書（個人種目）'!Z61</f>
        <v/>
      </c>
      <c r="F41" s="7" t="str">
        <f>'申込書（個人種目）'!AA61</f>
        <v/>
      </c>
      <c r="G41" s="12" t="str">
        <f>'申込書（個人種目）'!AB61</f>
        <v/>
      </c>
      <c r="H41" s="12" t="str">
        <f>'申込書（個人種目）'!AC61</f>
        <v/>
      </c>
      <c r="I41" s="12" t="str">
        <f>'申込書（個人種目）'!AD61</f>
        <v/>
      </c>
      <c r="J41" s="7" t="str">
        <f>IF(ISBLANK('申込書（個人種目）'!AE46),"",'申込書（個人種目）'!AE46)</f>
        <v/>
      </c>
      <c r="N41" s="122" t="str">
        <f t="shared" si="0"/>
        <v/>
      </c>
      <c r="O41" s="122" t="str">
        <f t="shared" si="1"/>
        <v/>
      </c>
      <c r="P41" s="122"/>
      <c r="Q41" s="123" t="str">
        <f t="shared" si="2"/>
        <v/>
      </c>
      <c r="R41" s="123" t="str">
        <f t="shared" si="3"/>
        <v/>
      </c>
      <c r="S41" s="123"/>
    </row>
    <row r="42" spans="1:19" x14ac:dyDescent="0.15">
      <c r="A42" s="7">
        <v>41</v>
      </c>
      <c r="B42" s="7" t="str">
        <f>'申込書（個人種目）'!R62</f>
        <v/>
      </c>
      <c r="C42" s="7" t="str">
        <f>'申込書（個人種目）'!X62</f>
        <v xml:space="preserve"> </v>
      </c>
      <c r="D42" s="7" t="str">
        <f>'申込書（個人種目）'!Y62</f>
        <v/>
      </c>
      <c r="E42" s="7" t="str">
        <f>'申込書（個人種目）'!Z62</f>
        <v/>
      </c>
      <c r="F42" s="7" t="str">
        <f>'申込書（個人種目）'!AA62</f>
        <v/>
      </c>
      <c r="G42" s="12" t="str">
        <f>'申込書（個人種目）'!AB62</f>
        <v/>
      </c>
      <c r="H42" s="12" t="str">
        <f>'申込書（個人種目）'!AC62</f>
        <v/>
      </c>
      <c r="I42" s="12" t="str">
        <f>'申込書（個人種目）'!AD62</f>
        <v/>
      </c>
      <c r="J42" s="7" t="str">
        <f>IF(ISBLANK('申込書（個人種目）'!AE47),"",'申込書（個人種目）'!AE47)</f>
        <v/>
      </c>
      <c r="N42" s="122" t="str">
        <f t="shared" si="0"/>
        <v/>
      </c>
      <c r="O42" s="122" t="str">
        <f t="shared" si="1"/>
        <v/>
      </c>
      <c r="P42" s="122"/>
      <c r="Q42" s="123" t="str">
        <f t="shared" si="2"/>
        <v/>
      </c>
      <c r="R42" s="123" t="str">
        <f t="shared" si="3"/>
        <v/>
      </c>
      <c r="S42" s="123"/>
    </row>
    <row r="43" spans="1:19" x14ac:dyDescent="0.15">
      <c r="A43" s="7">
        <v>42</v>
      </c>
      <c r="B43" s="7" t="str">
        <f>'申込書（個人種目）'!R63</f>
        <v/>
      </c>
      <c r="C43" s="7" t="str">
        <f>'申込書（個人種目）'!X63</f>
        <v xml:space="preserve"> </v>
      </c>
      <c r="D43" s="7" t="str">
        <f>'申込書（個人種目）'!Y63</f>
        <v/>
      </c>
      <c r="E43" s="7" t="str">
        <f>'申込書（個人種目）'!Z63</f>
        <v/>
      </c>
      <c r="F43" s="7" t="str">
        <f>'申込書（個人種目）'!AA63</f>
        <v/>
      </c>
      <c r="G43" s="12" t="str">
        <f>'申込書（個人種目）'!AB63</f>
        <v/>
      </c>
      <c r="H43" s="12" t="str">
        <f>'申込書（個人種目）'!AC63</f>
        <v/>
      </c>
      <c r="I43" s="12" t="str">
        <f>'申込書（個人種目）'!AD63</f>
        <v/>
      </c>
      <c r="J43" s="7" t="str">
        <f>IF(ISBLANK('申込書（個人種目）'!AE48),"",'申込書（個人種目）'!AE48)</f>
        <v/>
      </c>
      <c r="N43" s="122" t="str">
        <f t="shared" si="0"/>
        <v/>
      </c>
      <c r="O43" s="122" t="str">
        <f t="shared" si="1"/>
        <v/>
      </c>
      <c r="P43" s="122"/>
      <c r="Q43" s="123" t="str">
        <f t="shared" si="2"/>
        <v/>
      </c>
      <c r="R43" s="123" t="str">
        <f t="shared" si="3"/>
        <v/>
      </c>
      <c r="S43" s="123"/>
    </row>
    <row r="44" spans="1:19" x14ac:dyDescent="0.15">
      <c r="A44" s="7">
        <v>43</v>
      </c>
      <c r="B44" s="7" t="str">
        <f>'申込書（個人種目）'!R64</f>
        <v/>
      </c>
      <c r="C44" s="7" t="str">
        <f>'申込書（個人種目）'!X64</f>
        <v xml:space="preserve"> </v>
      </c>
      <c r="D44" s="7" t="str">
        <f>'申込書（個人種目）'!Y64</f>
        <v/>
      </c>
      <c r="E44" s="7" t="str">
        <f>'申込書（個人種目）'!Z64</f>
        <v/>
      </c>
      <c r="F44" s="7" t="str">
        <f>'申込書（個人種目）'!AA64</f>
        <v/>
      </c>
      <c r="G44" s="12" t="str">
        <f>'申込書（個人種目）'!AB64</f>
        <v/>
      </c>
      <c r="H44" s="12" t="str">
        <f>'申込書（個人種目）'!AC64</f>
        <v/>
      </c>
      <c r="I44" s="12" t="str">
        <f>'申込書（個人種目）'!AD64</f>
        <v/>
      </c>
      <c r="J44" s="7" t="str">
        <f>IF(ISBLANK('申込書（個人種目）'!AE49),"",'申込書（個人種目）'!AE49)</f>
        <v/>
      </c>
      <c r="N44" s="122" t="str">
        <f t="shared" si="0"/>
        <v/>
      </c>
      <c r="O44" s="122" t="str">
        <f t="shared" si="1"/>
        <v/>
      </c>
      <c r="P44" s="122"/>
      <c r="Q44" s="123" t="str">
        <f t="shared" si="2"/>
        <v/>
      </c>
      <c r="R44" s="123" t="str">
        <f t="shared" si="3"/>
        <v/>
      </c>
      <c r="S44" s="123"/>
    </row>
    <row r="45" spans="1:19" x14ac:dyDescent="0.15">
      <c r="A45" s="7">
        <v>44</v>
      </c>
      <c r="B45" s="7" t="str">
        <f>'申込書（個人種目）'!R65</f>
        <v/>
      </c>
      <c r="C45" s="7" t="str">
        <f>'申込書（個人種目）'!X65</f>
        <v xml:space="preserve"> </v>
      </c>
      <c r="D45" s="7" t="str">
        <f>'申込書（個人種目）'!Y65</f>
        <v/>
      </c>
      <c r="E45" s="7" t="str">
        <f>'申込書（個人種目）'!Z65</f>
        <v/>
      </c>
      <c r="F45" s="7" t="str">
        <f>'申込書（個人種目）'!AA65</f>
        <v/>
      </c>
      <c r="G45" s="12" t="str">
        <f>'申込書（個人種目）'!AB65</f>
        <v/>
      </c>
      <c r="H45" s="12" t="str">
        <f>'申込書（個人種目）'!AC65</f>
        <v/>
      </c>
      <c r="I45" s="12" t="str">
        <f>'申込書（個人種目）'!AD65</f>
        <v/>
      </c>
      <c r="J45" s="7" t="str">
        <f>IF(ISBLANK('申込書（個人種目）'!AE50),"",'申込書（個人種目）'!AE50)</f>
        <v/>
      </c>
      <c r="N45" s="122" t="str">
        <f t="shared" si="0"/>
        <v/>
      </c>
      <c r="O45" s="122" t="str">
        <f t="shared" si="1"/>
        <v/>
      </c>
      <c r="P45" s="122"/>
      <c r="Q45" s="123" t="str">
        <f t="shared" si="2"/>
        <v/>
      </c>
      <c r="R45" s="123" t="str">
        <f t="shared" si="3"/>
        <v/>
      </c>
      <c r="S45" s="123"/>
    </row>
    <row r="46" spans="1:19" x14ac:dyDescent="0.15">
      <c r="A46" s="7">
        <v>45</v>
      </c>
      <c r="B46" s="7" t="str">
        <f>'申込書（個人種目）'!R66</f>
        <v/>
      </c>
      <c r="C46" s="7" t="str">
        <f>'申込書（個人種目）'!X66</f>
        <v xml:space="preserve"> </v>
      </c>
      <c r="D46" s="7" t="str">
        <f>'申込書（個人種目）'!Y66</f>
        <v/>
      </c>
      <c r="E46" s="7" t="str">
        <f>'申込書（個人種目）'!Z66</f>
        <v/>
      </c>
      <c r="F46" s="7" t="str">
        <f>'申込書（個人種目）'!AA66</f>
        <v/>
      </c>
      <c r="G46" s="12" t="str">
        <f>'申込書（個人種目）'!AB66</f>
        <v/>
      </c>
      <c r="H46" s="12" t="str">
        <f>'申込書（個人種目）'!AC66</f>
        <v/>
      </c>
      <c r="I46" s="12" t="str">
        <f>'申込書（個人種目）'!AD66</f>
        <v/>
      </c>
      <c r="J46" s="7" t="str">
        <f>IF(ISBLANK('申込書（個人種目）'!AE51),"",'申込書（個人種目）'!AE51)</f>
        <v/>
      </c>
      <c r="N46" s="122" t="str">
        <f t="shared" si="0"/>
        <v/>
      </c>
      <c r="O46" s="122" t="str">
        <f t="shared" si="1"/>
        <v/>
      </c>
      <c r="P46" s="122"/>
      <c r="Q46" s="123" t="str">
        <f t="shared" si="2"/>
        <v/>
      </c>
      <c r="R46" s="123" t="str">
        <f t="shared" si="3"/>
        <v/>
      </c>
      <c r="S46" s="123"/>
    </row>
    <row r="47" spans="1:19" x14ac:dyDescent="0.15">
      <c r="A47" s="7">
        <v>46</v>
      </c>
      <c r="B47" s="7" t="str">
        <f>'申込書（個人種目）'!R67</f>
        <v/>
      </c>
      <c r="C47" s="7" t="str">
        <f>'申込書（個人種目）'!X67</f>
        <v xml:space="preserve"> </v>
      </c>
      <c r="D47" s="7" t="str">
        <f>'申込書（個人種目）'!Y67</f>
        <v/>
      </c>
      <c r="E47" s="7" t="str">
        <f>'申込書（個人種目）'!Z67</f>
        <v/>
      </c>
      <c r="F47" s="7" t="str">
        <f>'申込書（個人種目）'!AA67</f>
        <v/>
      </c>
      <c r="G47" s="12" t="str">
        <f>'申込書（個人種目）'!AB67</f>
        <v/>
      </c>
      <c r="H47" s="12" t="str">
        <f>'申込書（個人種目）'!AC67</f>
        <v/>
      </c>
      <c r="I47" s="12" t="str">
        <f>'申込書（個人種目）'!AD67</f>
        <v/>
      </c>
      <c r="J47" s="7" t="str">
        <f>IF(ISBLANK('申込書（個人種目）'!AE52),"",'申込書（個人種目）'!AE52)</f>
        <v/>
      </c>
      <c r="N47" s="122" t="str">
        <f t="shared" si="0"/>
        <v/>
      </c>
      <c r="O47" s="122" t="str">
        <f t="shared" si="1"/>
        <v/>
      </c>
      <c r="P47" s="122"/>
      <c r="Q47" s="123" t="str">
        <f t="shared" si="2"/>
        <v/>
      </c>
      <c r="R47" s="123" t="str">
        <f t="shared" si="3"/>
        <v/>
      </c>
      <c r="S47" s="123"/>
    </row>
    <row r="48" spans="1:19" x14ac:dyDescent="0.15">
      <c r="A48" s="7">
        <v>47</v>
      </c>
      <c r="B48" s="7" t="str">
        <f>'申込書（個人種目）'!R68</f>
        <v/>
      </c>
      <c r="C48" s="7" t="str">
        <f>'申込書（個人種目）'!X68</f>
        <v xml:space="preserve"> </v>
      </c>
      <c r="D48" s="7" t="str">
        <f>'申込書（個人種目）'!Y68</f>
        <v/>
      </c>
      <c r="E48" s="7" t="str">
        <f>'申込書（個人種目）'!Z68</f>
        <v/>
      </c>
      <c r="F48" s="7" t="str">
        <f>'申込書（個人種目）'!AA68</f>
        <v/>
      </c>
      <c r="G48" s="12" t="str">
        <f>'申込書（個人種目）'!AB68</f>
        <v/>
      </c>
      <c r="H48" s="12" t="str">
        <f>'申込書（個人種目）'!AC68</f>
        <v/>
      </c>
      <c r="I48" s="12" t="str">
        <f>'申込書（個人種目）'!AD68</f>
        <v/>
      </c>
      <c r="J48" s="7" t="str">
        <f>IF(ISBLANK('申込書（個人種目）'!AE53),"",'申込書（個人種目）'!AE53)</f>
        <v/>
      </c>
      <c r="N48" s="122" t="str">
        <f t="shared" si="0"/>
        <v/>
      </c>
      <c r="O48" s="122" t="str">
        <f t="shared" si="1"/>
        <v/>
      </c>
      <c r="P48" s="122"/>
      <c r="Q48" s="123" t="str">
        <f t="shared" si="2"/>
        <v/>
      </c>
      <c r="R48" s="123" t="str">
        <f t="shared" si="3"/>
        <v/>
      </c>
      <c r="S48" s="123"/>
    </row>
    <row r="49" spans="1:19" x14ac:dyDescent="0.15">
      <c r="A49" s="7">
        <v>48</v>
      </c>
      <c r="B49" s="7" t="str">
        <f>'申込書（個人種目）'!R69</f>
        <v/>
      </c>
      <c r="C49" s="7" t="str">
        <f>'申込書（個人種目）'!X69</f>
        <v xml:space="preserve"> </v>
      </c>
      <c r="D49" s="7" t="str">
        <f>'申込書（個人種目）'!Y69</f>
        <v/>
      </c>
      <c r="E49" s="7" t="str">
        <f>'申込書（個人種目）'!Z69</f>
        <v/>
      </c>
      <c r="F49" s="7" t="str">
        <f>'申込書（個人種目）'!AA69</f>
        <v/>
      </c>
      <c r="G49" s="12" t="str">
        <f>'申込書（個人種目）'!AB69</f>
        <v/>
      </c>
      <c r="H49" s="12" t="str">
        <f>'申込書（個人種目）'!AC69</f>
        <v/>
      </c>
      <c r="I49" s="12" t="str">
        <f>'申込書（個人種目）'!AD69</f>
        <v/>
      </c>
      <c r="J49" s="7" t="str">
        <f>IF(ISBLANK('申込書（個人種目）'!AE54),"",'申込書（個人種目）'!AE54)</f>
        <v/>
      </c>
      <c r="N49" s="122" t="str">
        <f t="shared" si="0"/>
        <v/>
      </c>
      <c r="O49" s="122" t="str">
        <f t="shared" si="1"/>
        <v/>
      </c>
      <c r="P49" s="122"/>
      <c r="Q49" s="123" t="str">
        <f t="shared" si="2"/>
        <v/>
      </c>
      <c r="R49" s="123" t="str">
        <f t="shared" si="3"/>
        <v/>
      </c>
      <c r="S49" s="123"/>
    </row>
    <row r="50" spans="1:19" x14ac:dyDescent="0.15">
      <c r="A50" s="7">
        <v>49</v>
      </c>
      <c r="B50" s="7" t="str">
        <f>'申込書（個人種目）'!R70</f>
        <v/>
      </c>
      <c r="C50" s="7" t="str">
        <f>'申込書（個人種目）'!X70</f>
        <v xml:space="preserve"> </v>
      </c>
      <c r="D50" s="7" t="str">
        <f>'申込書（個人種目）'!Y70</f>
        <v/>
      </c>
      <c r="E50" s="7" t="str">
        <f>'申込書（個人種目）'!Z70</f>
        <v/>
      </c>
      <c r="F50" s="7" t="str">
        <f>'申込書（個人種目）'!AA70</f>
        <v/>
      </c>
      <c r="G50" s="12" t="str">
        <f>'申込書（個人種目）'!AB70</f>
        <v/>
      </c>
      <c r="H50" s="12" t="str">
        <f>'申込書（個人種目）'!AC70</f>
        <v/>
      </c>
      <c r="I50" s="12" t="str">
        <f>'申込書（個人種目）'!AD70</f>
        <v/>
      </c>
      <c r="J50" s="7" t="str">
        <f>IF(ISBLANK('申込書（個人種目）'!AE55),"",'申込書（個人種目）'!AE55)</f>
        <v/>
      </c>
      <c r="N50" s="122" t="str">
        <f t="shared" si="0"/>
        <v/>
      </c>
      <c r="O50" s="122" t="str">
        <f t="shared" si="1"/>
        <v/>
      </c>
      <c r="P50" s="122"/>
      <c r="Q50" s="123" t="str">
        <f t="shared" si="2"/>
        <v/>
      </c>
      <c r="R50" s="123" t="str">
        <f t="shared" si="3"/>
        <v/>
      </c>
      <c r="S50" s="123"/>
    </row>
    <row r="51" spans="1:19" x14ac:dyDescent="0.15">
      <c r="A51" s="7">
        <v>50</v>
      </c>
      <c r="B51" s="7" t="str">
        <f>'申込書（個人種目）'!R71</f>
        <v/>
      </c>
      <c r="C51" s="7" t="str">
        <f>'申込書（個人種目）'!X71</f>
        <v xml:space="preserve"> </v>
      </c>
      <c r="D51" s="7" t="str">
        <f>'申込書（個人種目）'!Y71</f>
        <v/>
      </c>
      <c r="E51" s="7" t="str">
        <f>'申込書（個人種目）'!Z71</f>
        <v/>
      </c>
      <c r="F51" s="7" t="str">
        <f>'申込書（個人種目）'!AA71</f>
        <v/>
      </c>
      <c r="G51" s="12" t="str">
        <f>'申込書（個人種目）'!AB71</f>
        <v/>
      </c>
      <c r="H51" s="12" t="str">
        <f>'申込書（個人種目）'!AC71</f>
        <v/>
      </c>
      <c r="I51" s="12" t="str">
        <f>'申込書（個人種目）'!AD71</f>
        <v/>
      </c>
      <c r="J51" s="7" t="str">
        <f>IF(ISBLANK('申込書（個人種目）'!AE56),"",'申込書（個人種目）'!AE56)</f>
        <v/>
      </c>
      <c r="N51" s="122" t="str">
        <f t="shared" si="0"/>
        <v/>
      </c>
      <c r="O51" s="122" t="str">
        <f t="shared" si="1"/>
        <v/>
      </c>
      <c r="P51" s="122"/>
      <c r="Q51" s="123" t="str">
        <f t="shared" si="2"/>
        <v/>
      </c>
      <c r="R51" s="123" t="str">
        <f t="shared" si="3"/>
        <v/>
      </c>
      <c r="S51" s="123"/>
    </row>
    <row r="52" spans="1:19" x14ac:dyDescent="0.15">
      <c r="A52" s="7">
        <v>51</v>
      </c>
      <c r="B52" s="7" t="str">
        <f>'申込書（個人種目）'!R87</f>
        <v/>
      </c>
      <c r="C52" s="7" t="str">
        <f>'申込書（個人種目）'!X87</f>
        <v xml:space="preserve"> </v>
      </c>
      <c r="D52" s="7" t="str">
        <f>'申込書（個人種目）'!Y87</f>
        <v/>
      </c>
      <c r="E52" s="7" t="str">
        <f>'申込書（個人種目）'!Z87</f>
        <v/>
      </c>
      <c r="F52" s="7" t="str">
        <f>'申込書（個人種目）'!AA87</f>
        <v/>
      </c>
      <c r="G52" s="12" t="str">
        <f>'申込書（個人種目）'!AB87</f>
        <v/>
      </c>
      <c r="H52" s="12" t="str">
        <f>'申込書（個人種目）'!AC87</f>
        <v/>
      </c>
      <c r="I52" s="12" t="str">
        <f>'申込書（個人種目）'!AD87</f>
        <v/>
      </c>
      <c r="J52" s="7" t="str">
        <f>IF(ISBLANK('申込書（個人種目）'!AE57),"",'申込書（個人種目）'!AE57)</f>
        <v/>
      </c>
      <c r="N52" s="122" t="str">
        <f t="shared" si="0"/>
        <v/>
      </c>
      <c r="O52" s="122" t="str">
        <f t="shared" si="1"/>
        <v/>
      </c>
      <c r="P52" s="122"/>
      <c r="Q52" s="123" t="str">
        <f t="shared" si="2"/>
        <v/>
      </c>
      <c r="R52" s="123" t="str">
        <f t="shared" si="3"/>
        <v/>
      </c>
      <c r="S52" s="123"/>
    </row>
    <row r="53" spans="1:19" x14ac:dyDescent="0.15">
      <c r="A53" s="7">
        <v>52</v>
      </c>
      <c r="B53" s="7" t="str">
        <f>'申込書（個人種目）'!R88</f>
        <v/>
      </c>
      <c r="C53" s="7" t="str">
        <f>'申込書（個人種目）'!X88</f>
        <v xml:space="preserve"> </v>
      </c>
      <c r="D53" s="7" t="str">
        <f>'申込書（個人種目）'!Y88</f>
        <v/>
      </c>
      <c r="E53" s="7" t="str">
        <f>'申込書（個人種目）'!Z88</f>
        <v/>
      </c>
      <c r="F53" s="7" t="str">
        <f>'申込書（個人種目）'!AA88</f>
        <v/>
      </c>
      <c r="G53" s="12" t="str">
        <f>'申込書（個人種目）'!AB88</f>
        <v/>
      </c>
      <c r="H53" s="12" t="str">
        <f>'申込書（個人種目）'!AC88</f>
        <v/>
      </c>
      <c r="I53" s="12" t="str">
        <f>'申込書（個人種目）'!AD88</f>
        <v/>
      </c>
      <c r="J53" s="7" t="str">
        <f>IF(ISBLANK('申込書（個人種目）'!AE58),"",'申込書（個人種目）'!AE58)</f>
        <v/>
      </c>
      <c r="N53" s="122" t="str">
        <f t="shared" si="0"/>
        <v/>
      </c>
      <c r="O53" s="122" t="str">
        <f t="shared" si="1"/>
        <v/>
      </c>
      <c r="P53" s="122"/>
      <c r="Q53" s="123" t="str">
        <f t="shared" si="2"/>
        <v/>
      </c>
      <c r="R53" s="123" t="str">
        <f t="shared" si="3"/>
        <v/>
      </c>
      <c r="S53" s="123"/>
    </row>
    <row r="54" spans="1:19" x14ac:dyDescent="0.15">
      <c r="A54" s="7">
        <v>53</v>
      </c>
      <c r="B54" s="7" t="str">
        <f>'申込書（個人種目）'!R89</f>
        <v/>
      </c>
      <c r="C54" s="7" t="str">
        <f>'申込書（個人種目）'!X89</f>
        <v xml:space="preserve"> </v>
      </c>
      <c r="D54" s="7" t="str">
        <f>'申込書（個人種目）'!Y89</f>
        <v/>
      </c>
      <c r="E54" s="7" t="str">
        <f>'申込書（個人種目）'!Z89</f>
        <v/>
      </c>
      <c r="F54" s="7" t="str">
        <f>'申込書（個人種目）'!AA89</f>
        <v/>
      </c>
      <c r="G54" s="12" t="str">
        <f>'申込書（個人種目）'!AB89</f>
        <v/>
      </c>
      <c r="H54" s="12" t="str">
        <f>'申込書（個人種目）'!AC89</f>
        <v/>
      </c>
      <c r="I54" s="12" t="str">
        <f>'申込書（個人種目）'!AD89</f>
        <v/>
      </c>
      <c r="J54" s="7" t="str">
        <f>IF(ISBLANK('申込書（個人種目）'!AE59),"",'申込書（個人種目）'!AE59)</f>
        <v/>
      </c>
      <c r="N54" s="122" t="str">
        <f t="shared" si="0"/>
        <v/>
      </c>
      <c r="O54" s="122" t="str">
        <f t="shared" si="1"/>
        <v/>
      </c>
      <c r="P54" s="122"/>
      <c r="Q54" s="123" t="str">
        <f t="shared" si="2"/>
        <v/>
      </c>
      <c r="R54" s="123" t="str">
        <f t="shared" si="3"/>
        <v/>
      </c>
      <c r="S54" s="123"/>
    </row>
    <row r="55" spans="1:19" x14ac:dyDescent="0.15">
      <c r="A55" s="7">
        <v>54</v>
      </c>
      <c r="B55" s="7" t="str">
        <f>'申込書（個人種目）'!R90</f>
        <v/>
      </c>
      <c r="C55" s="7" t="str">
        <f>'申込書（個人種目）'!X90</f>
        <v xml:space="preserve"> </v>
      </c>
      <c r="D55" s="7" t="str">
        <f>'申込書（個人種目）'!Y90</f>
        <v/>
      </c>
      <c r="E55" s="7" t="str">
        <f>'申込書（個人種目）'!Z90</f>
        <v/>
      </c>
      <c r="F55" s="7" t="str">
        <f>'申込書（個人種目）'!AA90</f>
        <v/>
      </c>
      <c r="G55" s="12" t="str">
        <f>'申込書（個人種目）'!AB90</f>
        <v/>
      </c>
      <c r="H55" s="12" t="str">
        <f>'申込書（個人種目）'!AC90</f>
        <v/>
      </c>
      <c r="I55" s="12" t="str">
        <f>'申込書（個人種目）'!AD90</f>
        <v/>
      </c>
      <c r="J55" s="7" t="str">
        <f>IF(ISBLANK('申込書（個人種目）'!AE60),"",'申込書（個人種目）'!AE60)</f>
        <v/>
      </c>
      <c r="N55" s="122" t="str">
        <f t="shared" si="0"/>
        <v/>
      </c>
      <c r="O55" s="122" t="str">
        <f t="shared" si="1"/>
        <v/>
      </c>
      <c r="P55" s="122"/>
      <c r="Q55" s="123" t="str">
        <f t="shared" si="2"/>
        <v/>
      </c>
      <c r="R55" s="123" t="str">
        <f t="shared" si="3"/>
        <v/>
      </c>
      <c r="S55" s="123"/>
    </row>
    <row r="56" spans="1:19" x14ac:dyDescent="0.15">
      <c r="A56" s="7">
        <v>55</v>
      </c>
      <c r="B56" s="7" t="str">
        <f>'申込書（個人種目）'!R91</f>
        <v/>
      </c>
      <c r="C56" s="7" t="str">
        <f>'申込書（個人種目）'!X91</f>
        <v xml:space="preserve"> </v>
      </c>
      <c r="D56" s="7" t="str">
        <f>'申込書（個人種目）'!Y91</f>
        <v/>
      </c>
      <c r="E56" s="7" t="str">
        <f>'申込書（個人種目）'!Z91</f>
        <v/>
      </c>
      <c r="F56" s="7" t="str">
        <f>'申込書（個人種目）'!AA91</f>
        <v/>
      </c>
      <c r="G56" s="12" t="str">
        <f>'申込書（個人種目）'!AB91</f>
        <v/>
      </c>
      <c r="H56" s="12" t="str">
        <f>'申込書（個人種目）'!AC91</f>
        <v/>
      </c>
      <c r="I56" s="12" t="str">
        <f>'申込書（個人種目）'!AD91</f>
        <v/>
      </c>
      <c r="J56" s="7" t="str">
        <f>IF(ISBLANK('申込書（個人種目）'!AE61),"",'申込書（個人種目）'!AE61)</f>
        <v/>
      </c>
      <c r="N56" s="122" t="str">
        <f t="shared" si="0"/>
        <v/>
      </c>
      <c r="O56" s="122" t="str">
        <f t="shared" si="1"/>
        <v/>
      </c>
      <c r="P56" s="122"/>
      <c r="Q56" s="123" t="str">
        <f t="shared" si="2"/>
        <v/>
      </c>
      <c r="R56" s="123" t="str">
        <f t="shared" si="3"/>
        <v/>
      </c>
      <c r="S56" s="123"/>
    </row>
    <row r="57" spans="1:19" x14ac:dyDescent="0.15">
      <c r="A57" s="7">
        <v>56</v>
      </c>
      <c r="B57" s="7" t="str">
        <f>'申込書（個人種目）'!R92</f>
        <v/>
      </c>
      <c r="C57" s="7" t="str">
        <f>'申込書（個人種目）'!X92</f>
        <v xml:space="preserve"> </v>
      </c>
      <c r="D57" s="7" t="str">
        <f>'申込書（個人種目）'!Y92</f>
        <v/>
      </c>
      <c r="E57" s="7" t="str">
        <f>'申込書（個人種目）'!Z92</f>
        <v/>
      </c>
      <c r="F57" s="7" t="str">
        <f>'申込書（個人種目）'!AA92</f>
        <v/>
      </c>
      <c r="G57" s="12" t="str">
        <f>'申込書（個人種目）'!AB92</f>
        <v/>
      </c>
      <c r="H57" s="12" t="str">
        <f>'申込書（個人種目）'!AC92</f>
        <v/>
      </c>
      <c r="I57" s="12" t="str">
        <f>'申込書（個人種目）'!AD92</f>
        <v/>
      </c>
      <c r="J57" s="7" t="str">
        <f>IF(ISBLANK('申込書（個人種目）'!AE62),"",'申込書（個人種目）'!AE62)</f>
        <v/>
      </c>
      <c r="N57" s="122" t="str">
        <f t="shared" si="0"/>
        <v/>
      </c>
      <c r="O57" s="122" t="str">
        <f t="shared" si="1"/>
        <v/>
      </c>
      <c r="P57" s="122"/>
      <c r="Q57" s="123" t="str">
        <f t="shared" si="2"/>
        <v/>
      </c>
      <c r="R57" s="123" t="str">
        <f t="shared" si="3"/>
        <v/>
      </c>
      <c r="S57" s="123"/>
    </row>
    <row r="58" spans="1:19" x14ac:dyDescent="0.15">
      <c r="A58" s="7">
        <v>57</v>
      </c>
      <c r="B58" s="7" t="str">
        <f>'申込書（個人種目）'!R93</f>
        <v/>
      </c>
      <c r="C58" s="7" t="str">
        <f>'申込書（個人種目）'!X93</f>
        <v xml:space="preserve"> </v>
      </c>
      <c r="D58" s="7" t="str">
        <f>'申込書（個人種目）'!Y93</f>
        <v/>
      </c>
      <c r="E58" s="7" t="str">
        <f>'申込書（個人種目）'!Z93</f>
        <v/>
      </c>
      <c r="F58" s="7" t="str">
        <f>'申込書（個人種目）'!AA93</f>
        <v/>
      </c>
      <c r="G58" s="12" t="str">
        <f>'申込書（個人種目）'!AB93</f>
        <v/>
      </c>
      <c r="H58" s="12" t="str">
        <f>'申込書（個人種目）'!AC93</f>
        <v/>
      </c>
      <c r="I58" s="12" t="str">
        <f>'申込書（個人種目）'!AD93</f>
        <v/>
      </c>
      <c r="J58" s="7" t="str">
        <f>IF(ISBLANK('申込書（個人種目）'!AE63),"",'申込書（個人種目）'!AE63)</f>
        <v/>
      </c>
      <c r="N58" s="122" t="str">
        <f t="shared" si="0"/>
        <v/>
      </c>
      <c r="O58" s="122" t="str">
        <f t="shared" si="1"/>
        <v/>
      </c>
      <c r="P58" s="122"/>
      <c r="Q58" s="123" t="str">
        <f t="shared" si="2"/>
        <v/>
      </c>
      <c r="R58" s="123" t="str">
        <f t="shared" si="3"/>
        <v/>
      </c>
      <c r="S58" s="123"/>
    </row>
    <row r="59" spans="1:19" x14ac:dyDescent="0.15">
      <c r="A59" s="7">
        <v>58</v>
      </c>
      <c r="B59" s="7" t="str">
        <f>'申込書（個人種目）'!R94</f>
        <v/>
      </c>
      <c r="C59" s="7" t="str">
        <f>'申込書（個人種目）'!X94</f>
        <v xml:space="preserve"> </v>
      </c>
      <c r="D59" s="7" t="str">
        <f>'申込書（個人種目）'!Y94</f>
        <v/>
      </c>
      <c r="E59" s="7" t="str">
        <f>'申込書（個人種目）'!Z94</f>
        <v/>
      </c>
      <c r="F59" s="7" t="str">
        <f>'申込書（個人種目）'!AA94</f>
        <v/>
      </c>
      <c r="G59" s="12" t="str">
        <f>'申込書（個人種目）'!AB94</f>
        <v/>
      </c>
      <c r="H59" s="12" t="str">
        <f>'申込書（個人種目）'!AC94</f>
        <v/>
      </c>
      <c r="I59" s="12" t="str">
        <f>'申込書（個人種目）'!AD94</f>
        <v/>
      </c>
      <c r="J59" s="7" t="str">
        <f>IF(ISBLANK('申込書（個人種目）'!AE64),"",'申込書（個人種目）'!AE64)</f>
        <v/>
      </c>
      <c r="N59" s="122" t="str">
        <f t="shared" si="0"/>
        <v/>
      </c>
      <c r="O59" s="122" t="str">
        <f t="shared" si="1"/>
        <v/>
      </c>
      <c r="P59" s="122"/>
      <c r="Q59" s="123" t="str">
        <f t="shared" si="2"/>
        <v/>
      </c>
      <c r="R59" s="123" t="str">
        <f t="shared" si="3"/>
        <v/>
      </c>
      <c r="S59" s="123"/>
    </row>
    <row r="60" spans="1:19" x14ac:dyDescent="0.15">
      <c r="A60" s="7">
        <v>59</v>
      </c>
      <c r="B60" s="7" t="str">
        <f>'申込書（個人種目）'!R95</f>
        <v/>
      </c>
      <c r="C60" s="7" t="str">
        <f>'申込書（個人種目）'!X95</f>
        <v xml:space="preserve"> </v>
      </c>
      <c r="D60" s="7" t="str">
        <f>'申込書（個人種目）'!Y95</f>
        <v/>
      </c>
      <c r="E60" s="7" t="str">
        <f>'申込書（個人種目）'!Z95</f>
        <v/>
      </c>
      <c r="F60" s="7" t="str">
        <f>'申込書（個人種目）'!AA95</f>
        <v/>
      </c>
      <c r="G60" s="12" t="str">
        <f>'申込書（個人種目）'!AB95</f>
        <v/>
      </c>
      <c r="H60" s="12" t="str">
        <f>'申込書（個人種目）'!AC95</f>
        <v/>
      </c>
      <c r="I60" s="12" t="str">
        <f>'申込書（個人種目）'!AD95</f>
        <v/>
      </c>
      <c r="J60" s="7" t="str">
        <f>IF(ISBLANK('申込書（個人種目）'!AE65),"",'申込書（個人種目）'!AE65)</f>
        <v/>
      </c>
      <c r="N60" s="122" t="str">
        <f t="shared" si="0"/>
        <v/>
      </c>
      <c r="O60" s="122" t="str">
        <f t="shared" si="1"/>
        <v/>
      </c>
      <c r="P60" s="122"/>
      <c r="Q60" s="123" t="str">
        <f t="shared" si="2"/>
        <v/>
      </c>
      <c r="R60" s="123" t="str">
        <f t="shared" si="3"/>
        <v/>
      </c>
      <c r="S60" s="123"/>
    </row>
    <row r="61" spans="1:19" x14ac:dyDescent="0.15">
      <c r="A61" s="7">
        <v>60</v>
      </c>
      <c r="B61" s="7" t="str">
        <f>'申込書（個人種目）'!R96</f>
        <v/>
      </c>
      <c r="C61" s="7" t="str">
        <f>'申込書（個人種目）'!X96</f>
        <v xml:space="preserve"> </v>
      </c>
      <c r="D61" s="7" t="str">
        <f>'申込書（個人種目）'!Y96</f>
        <v/>
      </c>
      <c r="E61" s="7" t="str">
        <f>'申込書（個人種目）'!Z96</f>
        <v/>
      </c>
      <c r="F61" s="7" t="str">
        <f>'申込書（個人種目）'!AA96</f>
        <v/>
      </c>
      <c r="G61" s="12" t="str">
        <f>'申込書（個人種目）'!AB96</f>
        <v/>
      </c>
      <c r="H61" s="12" t="str">
        <f>'申込書（個人種目）'!AC96</f>
        <v/>
      </c>
      <c r="I61" s="12" t="str">
        <f>'申込書（個人種目）'!AD96</f>
        <v/>
      </c>
      <c r="J61" s="7" t="str">
        <f>IF(ISBLANK('申込書（個人種目）'!AE66),"",'申込書（個人種目）'!AE66)</f>
        <v/>
      </c>
      <c r="N61" s="122" t="str">
        <f t="shared" si="0"/>
        <v/>
      </c>
      <c r="O61" s="122" t="str">
        <f t="shared" si="1"/>
        <v/>
      </c>
      <c r="P61" s="122"/>
      <c r="Q61" s="123" t="str">
        <f t="shared" si="2"/>
        <v/>
      </c>
      <c r="R61" s="123" t="str">
        <f t="shared" si="3"/>
        <v/>
      </c>
      <c r="S61" s="123"/>
    </row>
    <row r="62" spans="1:19" x14ac:dyDescent="0.15">
      <c r="A62" s="7">
        <v>61</v>
      </c>
      <c r="B62" s="7" t="str">
        <f>'申込書（個人種目）'!R97</f>
        <v/>
      </c>
      <c r="C62" s="7" t="str">
        <f>'申込書（個人種目）'!X97</f>
        <v xml:space="preserve"> </v>
      </c>
      <c r="D62" s="7" t="str">
        <f>'申込書（個人種目）'!Y97</f>
        <v/>
      </c>
      <c r="E62" s="7" t="str">
        <f>'申込書（個人種目）'!Z97</f>
        <v/>
      </c>
      <c r="F62" s="7" t="str">
        <f>'申込書（個人種目）'!AA97</f>
        <v/>
      </c>
      <c r="G62" s="12" t="str">
        <f>'申込書（個人種目）'!AB97</f>
        <v/>
      </c>
      <c r="H62" s="12" t="str">
        <f>'申込書（個人種目）'!AC97</f>
        <v/>
      </c>
      <c r="I62" s="12" t="str">
        <f>'申込書（個人種目）'!AD97</f>
        <v/>
      </c>
      <c r="J62" s="7" t="str">
        <f>IF(ISBLANK('申込書（個人種目）'!AE67),"",'申込書（個人種目）'!AE67)</f>
        <v/>
      </c>
      <c r="N62" s="122" t="str">
        <f t="shared" si="0"/>
        <v/>
      </c>
      <c r="O62" s="122" t="str">
        <f t="shared" si="1"/>
        <v/>
      </c>
      <c r="P62" s="122"/>
      <c r="Q62" s="123" t="str">
        <f t="shared" si="2"/>
        <v/>
      </c>
      <c r="R62" s="123" t="str">
        <f t="shared" si="3"/>
        <v/>
      </c>
      <c r="S62" s="123"/>
    </row>
    <row r="63" spans="1:19" x14ac:dyDescent="0.15">
      <c r="A63" s="7">
        <v>62</v>
      </c>
      <c r="B63" s="7" t="str">
        <f>'申込書（個人種目）'!R98</f>
        <v/>
      </c>
      <c r="C63" s="7" t="str">
        <f>'申込書（個人種目）'!X98</f>
        <v xml:space="preserve"> </v>
      </c>
      <c r="D63" s="7" t="str">
        <f>'申込書（個人種目）'!Y98</f>
        <v/>
      </c>
      <c r="E63" s="7" t="str">
        <f>'申込書（個人種目）'!Z98</f>
        <v/>
      </c>
      <c r="F63" s="7" t="str">
        <f>'申込書（個人種目）'!AA98</f>
        <v/>
      </c>
      <c r="G63" s="12" t="str">
        <f>'申込書（個人種目）'!AB98</f>
        <v/>
      </c>
      <c r="H63" s="12" t="str">
        <f>'申込書（個人種目）'!AC98</f>
        <v/>
      </c>
      <c r="I63" s="12" t="str">
        <f>'申込書（個人種目）'!AD98</f>
        <v/>
      </c>
      <c r="J63" s="7" t="str">
        <f>IF(ISBLANK('申込書（個人種目）'!AE68),"",'申込書（個人種目）'!AE68)</f>
        <v/>
      </c>
      <c r="N63" s="122" t="str">
        <f t="shared" si="0"/>
        <v/>
      </c>
      <c r="O63" s="122" t="str">
        <f t="shared" si="1"/>
        <v/>
      </c>
      <c r="P63" s="122"/>
      <c r="Q63" s="123" t="str">
        <f t="shared" si="2"/>
        <v/>
      </c>
      <c r="R63" s="123" t="str">
        <f t="shared" si="3"/>
        <v/>
      </c>
      <c r="S63" s="123"/>
    </row>
    <row r="64" spans="1:19" x14ac:dyDescent="0.15">
      <c r="A64" s="7">
        <v>63</v>
      </c>
      <c r="B64" s="7" t="str">
        <f>'申込書（個人種目）'!R99</f>
        <v/>
      </c>
      <c r="C64" s="7" t="str">
        <f>'申込書（個人種目）'!X99</f>
        <v xml:space="preserve"> </v>
      </c>
      <c r="D64" s="7" t="str">
        <f>'申込書（個人種目）'!Y99</f>
        <v/>
      </c>
      <c r="E64" s="7" t="str">
        <f>'申込書（個人種目）'!Z99</f>
        <v/>
      </c>
      <c r="F64" s="7" t="str">
        <f>'申込書（個人種目）'!AA99</f>
        <v/>
      </c>
      <c r="G64" s="12" t="str">
        <f>'申込書（個人種目）'!AB99</f>
        <v/>
      </c>
      <c r="H64" s="12" t="str">
        <f>'申込書（個人種目）'!AC99</f>
        <v/>
      </c>
      <c r="I64" s="12" t="str">
        <f>'申込書（個人種目）'!AD99</f>
        <v/>
      </c>
      <c r="J64" s="7" t="str">
        <f>IF(ISBLANK('申込書（個人種目）'!AE69),"",'申込書（個人種目）'!AE69)</f>
        <v/>
      </c>
      <c r="N64" s="122" t="str">
        <f t="shared" si="0"/>
        <v/>
      </c>
      <c r="O64" s="122" t="str">
        <f t="shared" si="1"/>
        <v/>
      </c>
      <c r="P64" s="122"/>
      <c r="Q64" s="123" t="str">
        <f t="shared" si="2"/>
        <v/>
      </c>
      <c r="R64" s="123" t="str">
        <f t="shared" si="3"/>
        <v/>
      </c>
      <c r="S64" s="123"/>
    </row>
    <row r="65" spans="1:19" x14ac:dyDescent="0.15">
      <c r="A65" s="7">
        <v>64</v>
      </c>
      <c r="B65" s="7" t="str">
        <f>'申込書（個人種目）'!R100</f>
        <v/>
      </c>
      <c r="C65" s="7" t="str">
        <f>'申込書（個人種目）'!X100</f>
        <v xml:space="preserve"> </v>
      </c>
      <c r="D65" s="7" t="str">
        <f>'申込書（個人種目）'!Y100</f>
        <v/>
      </c>
      <c r="E65" s="7" t="str">
        <f>'申込書（個人種目）'!Z100</f>
        <v/>
      </c>
      <c r="F65" s="7" t="str">
        <f>'申込書（個人種目）'!AA100</f>
        <v/>
      </c>
      <c r="G65" s="12" t="str">
        <f>'申込書（個人種目）'!AB100</f>
        <v/>
      </c>
      <c r="H65" s="12" t="str">
        <f>'申込書（個人種目）'!AC100</f>
        <v/>
      </c>
      <c r="I65" s="12" t="str">
        <f>'申込書（個人種目）'!AD100</f>
        <v/>
      </c>
      <c r="J65" s="7" t="str">
        <f>IF(ISBLANK('申込書（個人種目）'!AE70),"",'申込書（個人種目）'!AE70)</f>
        <v/>
      </c>
      <c r="N65" s="122" t="str">
        <f t="shared" si="0"/>
        <v/>
      </c>
      <c r="O65" s="122" t="str">
        <f t="shared" si="1"/>
        <v/>
      </c>
      <c r="P65" s="122"/>
      <c r="Q65" s="123" t="str">
        <f t="shared" si="2"/>
        <v/>
      </c>
      <c r="R65" s="123" t="str">
        <f t="shared" si="3"/>
        <v/>
      </c>
      <c r="S65" s="123"/>
    </row>
    <row r="66" spans="1:19" x14ac:dyDescent="0.15">
      <c r="A66" s="7">
        <v>65</v>
      </c>
      <c r="B66" s="7" t="str">
        <f>'申込書（個人種目）'!R101</f>
        <v/>
      </c>
      <c r="C66" s="7" t="str">
        <f>'申込書（個人種目）'!X101</f>
        <v xml:space="preserve"> </v>
      </c>
      <c r="D66" s="7" t="str">
        <f>'申込書（個人種目）'!Y101</f>
        <v/>
      </c>
      <c r="E66" s="7" t="str">
        <f>'申込書（個人種目）'!Z101</f>
        <v/>
      </c>
      <c r="F66" s="7" t="str">
        <f>'申込書（個人種目）'!AA101</f>
        <v/>
      </c>
      <c r="G66" s="12" t="str">
        <f>'申込書（個人種目）'!AB101</f>
        <v/>
      </c>
      <c r="H66" s="12" t="str">
        <f>'申込書（個人種目）'!AC101</f>
        <v/>
      </c>
      <c r="I66" s="12" t="str">
        <f>'申込書（個人種目）'!AD101</f>
        <v/>
      </c>
      <c r="J66" s="7" t="str">
        <f>IF(ISBLANK('申込書（個人種目）'!AE71),"",'申込書（個人種目）'!AE71)</f>
        <v/>
      </c>
      <c r="N66" s="122" t="str">
        <f t="shared" si="0"/>
        <v/>
      </c>
      <c r="O66" s="122" t="str">
        <f t="shared" si="1"/>
        <v/>
      </c>
      <c r="P66" s="122"/>
      <c r="Q66" s="123" t="str">
        <f t="shared" si="2"/>
        <v/>
      </c>
      <c r="R66" s="123" t="str">
        <f t="shared" si="3"/>
        <v/>
      </c>
      <c r="S66" s="123"/>
    </row>
    <row r="67" spans="1:19" x14ac:dyDescent="0.15">
      <c r="A67" s="7">
        <v>66</v>
      </c>
      <c r="B67" s="7" t="str">
        <f>'申込書（個人種目）'!R102</f>
        <v/>
      </c>
      <c r="C67" s="7" t="str">
        <f>'申込書（個人種目）'!X102</f>
        <v xml:space="preserve"> </v>
      </c>
      <c r="D67" s="7" t="str">
        <f>'申込書（個人種目）'!Y102</f>
        <v/>
      </c>
      <c r="E67" s="7" t="str">
        <f>'申込書（個人種目）'!Z102</f>
        <v/>
      </c>
      <c r="F67" s="7" t="str">
        <f>'申込書（個人種目）'!AA102</f>
        <v/>
      </c>
      <c r="G67" s="12" t="str">
        <f>'申込書（個人種目）'!AB102</f>
        <v/>
      </c>
      <c r="H67" s="12" t="str">
        <f>'申込書（個人種目）'!AC102</f>
        <v/>
      </c>
      <c r="I67" s="12" t="str">
        <f>'申込書（個人種目）'!AD102</f>
        <v/>
      </c>
      <c r="J67" s="7" t="str">
        <f>IF(ISBLANK('申込書（個人種目）'!AE72),"",'申込書（個人種目）'!AE72)</f>
        <v/>
      </c>
      <c r="N67" s="122" t="str">
        <f t="shared" ref="N67:N130" si="4">IF(B67="","",IF(B67&lt;200000000,B67,""))</f>
        <v/>
      </c>
      <c r="O67" s="122" t="str">
        <f t="shared" ref="O67:O130" si="5">IF(N67="","",1/COUNTIF($N$2:$N$149,N67))</f>
        <v/>
      </c>
      <c r="P67" s="122"/>
      <c r="Q67" s="123" t="str">
        <f t="shared" ref="Q67:Q130" si="6">IF(B67="","",IF(B67&gt;200000000,B67,""))</f>
        <v/>
      </c>
      <c r="R67" s="123" t="str">
        <f t="shared" ref="R67:R130" si="7">IF(Q67="","",1/COUNTIF($Q$2:$Q$149,Q67))</f>
        <v/>
      </c>
      <c r="S67" s="123"/>
    </row>
    <row r="68" spans="1:19" x14ac:dyDescent="0.15">
      <c r="A68" s="7">
        <v>67</v>
      </c>
      <c r="B68" s="7" t="str">
        <f>'申込書（個人種目）'!R103</f>
        <v/>
      </c>
      <c r="C68" s="7" t="str">
        <f>'申込書（個人種目）'!X103</f>
        <v xml:space="preserve"> </v>
      </c>
      <c r="D68" s="7" t="str">
        <f>'申込書（個人種目）'!Y103</f>
        <v/>
      </c>
      <c r="E68" s="7" t="str">
        <f>'申込書（個人種目）'!Z103</f>
        <v/>
      </c>
      <c r="F68" s="7" t="str">
        <f>'申込書（個人種目）'!AA103</f>
        <v/>
      </c>
      <c r="G68" s="12" t="str">
        <f>'申込書（個人種目）'!AB103</f>
        <v/>
      </c>
      <c r="H68" s="12" t="str">
        <f>'申込書（個人種目）'!AC103</f>
        <v/>
      </c>
      <c r="I68" s="12" t="str">
        <f>'申込書（個人種目）'!AD103</f>
        <v/>
      </c>
      <c r="J68" s="7" t="str">
        <f>IF(ISBLANK('申込書（個人種目）'!AE73),"",'申込書（個人種目）'!AE73)</f>
        <v/>
      </c>
      <c r="N68" s="122" t="str">
        <f t="shared" si="4"/>
        <v/>
      </c>
      <c r="O68" s="122" t="str">
        <f t="shared" si="5"/>
        <v/>
      </c>
      <c r="P68" s="122"/>
      <c r="Q68" s="123" t="str">
        <f t="shared" si="6"/>
        <v/>
      </c>
      <c r="R68" s="123" t="str">
        <f t="shared" si="7"/>
        <v/>
      </c>
      <c r="S68" s="123"/>
    </row>
    <row r="69" spans="1:19" x14ac:dyDescent="0.15">
      <c r="A69" s="7">
        <v>68</v>
      </c>
      <c r="B69" s="7" t="str">
        <f>'申込書（個人種目）'!R104</f>
        <v/>
      </c>
      <c r="C69" s="7" t="str">
        <f>'申込書（個人種目）'!X104</f>
        <v xml:space="preserve"> </v>
      </c>
      <c r="D69" s="7" t="str">
        <f>'申込書（個人種目）'!Y104</f>
        <v/>
      </c>
      <c r="E69" s="7" t="str">
        <f>'申込書（個人種目）'!Z104</f>
        <v/>
      </c>
      <c r="F69" s="7" t="str">
        <f>'申込書（個人種目）'!AA104</f>
        <v/>
      </c>
      <c r="G69" s="12" t="str">
        <f>'申込書（個人種目）'!AB104</f>
        <v/>
      </c>
      <c r="H69" s="12" t="str">
        <f>'申込書（個人種目）'!AC104</f>
        <v/>
      </c>
      <c r="I69" s="12" t="str">
        <f>'申込書（個人種目）'!AD104</f>
        <v/>
      </c>
      <c r="J69" s="7" t="str">
        <f>IF(ISBLANK('申込書（個人種目）'!AE74),"",'申込書（個人種目）'!AE74)</f>
        <v/>
      </c>
      <c r="N69" s="122" t="str">
        <f t="shared" si="4"/>
        <v/>
      </c>
      <c r="O69" s="122" t="str">
        <f t="shared" si="5"/>
        <v/>
      </c>
      <c r="P69" s="122"/>
      <c r="Q69" s="123" t="str">
        <f t="shared" si="6"/>
        <v/>
      </c>
      <c r="R69" s="123" t="str">
        <f t="shared" si="7"/>
        <v/>
      </c>
      <c r="S69" s="123"/>
    </row>
    <row r="70" spans="1:19" x14ac:dyDescent="0.15">
      <c r="A70" s="7">
        <v>69</v>
      </c>
      <c r="B70" s="7" t="str">
        <f>'申込書（個人種目）'!R105</f>
        <v/>
      </c>
      <c r="C70" s="7" t="str">
        <f>'申込書（個人種目）'!X105</f>
        <v xml:space="preserve"> </v>
      </c>
      <c r="D70" s="7" t="str">
        <f>'申込書（個人種目）'!Y105</f>
        <v/>
      </c>
      <c r="E70" s="7" t="str">
        <f>'申込書（個人種目）'!Z105</f>
        <v/>
      </c>
      <c r="F70" s="7" t="str">
        <f>'申込書（個人種目）'!AA105</f>
        <v/>
      </c>
      <c r="G70" s="12" t="str">
        <f>'申込書（個人種目）'!AB105</f>
        <v/>
      </c>
      <c r="H70" s="12" t="str">
        <f>'申込書（個人種目）'!AC105</f>
        <v/>
      </c>
      <c r="I70" s="12" t="str">
        <f>'申込書（個人種目）'!AD105</f>
        <v/>
      </c>
      <c r="J70" s="7" t="str">
        <f>IF(ISBLANK('申込書（個人種目）'!AE75),"",'申込書（個人種目）'!AE75)</f>
        <v/>
      </c>
      <c r="N70" s="122" t="str">
        <f t="shared" si="4"/>
        <v/>
      </c>
      <c r="O70" s="122" t="str">
        <f t="shared" si="5"/>
        <v/>
      </c>
      <c r="P70" s="122"/>
      <c r="Q70" s="123" t="str">
        <f t="shared" si="6"/>
        <v/>
      </c>
      <c r="R70" s="123" t="str">
        <f t="shared" si="7"/>
        <v/>
      </c>
      <c r="S70" s="123"/>
    </row>
    <row r="71" spans="1:19" x14ac:dyDescent="0.15">
      <c r="A71" s="7">
        <v>70</v>
      </c>
      <c r="B71" s="7" t="str">
        <f>'申込書（個人種目）'!R106</f>
        <v/>
      </c>
      <c r="C71" s="7" t="str">
        <f>'申込書（個人種目）'!X106</f>
        <v xml:space="preserve"> </v>
      </c>
      <c r="D71" s="7" t="str">
        <f>'申込書（個人種目）'!Y106</f>
        <v/>
      </c>
      <c r="E71" s="7" t="str">
        <f>'申込書（個人種目）'!Z106</f>
        <v/>
      </c>
      <c r="F71" s="7" t="str">
        <f>'申込書（個人種目）'!AA106</f>
        <v/>
      </c>
      <c r="G71" s="12" t="str">
        <f>'申込書（個人種目）'!AB106</f>
        <v/>
      </c>
      <c r="H71" s="12" t="str">
        <f>'申込書（個人種目）'!AC106</f>
        <v/>
      </c>
      <c r="I71" s="12" t="str">
        <f>'申込書（個人種目）'!AD106</f>
        <v/>
      </c>
      <c r="J71" s="7" t="str">
        <f>IF(ISBLANK('申込書（個人種目）'!AE76),"",'申込書（個人種目）'!AE76)</f>
        <v/>
      </c>
      <c r="N71" s="122" t="str">
        <f t="shared" si="4"/>
        <v/>
      </c>
      <c r="O71" s="122" t="str">
        <f t="shared" si="5"/>
        <v/>
      </c>
      <c r="P71" s="122"/>
      <c r="Q71" s="123" t="str">
        <f t="shared" si="6"/>
        <v/>
      </c>
      <c r="R71" s="123" t="str">
        <f t="shared" si="7"/>
        <v/>
      </c>
      <c r="S71" s="123"/>
    </row>
    <row r="72" spans="1:19" x14ac:dyDescent="0.15">
      <c r="A72" s="7">
        <v>71</v>
      </c>
      <c r="B72" s="7" t="str">
        <f>'申込書（個人種目）'!R107</f>
        <v/>
      </c>
      <c r="C72" s="7" t="str">
        <f>'申込書（個人種目）'!X107</f>
        <v xml:space="preserve"> </v>
      </c>
      <c r="D72" s="7" t="str">
        <f>'申込書（個人種目）'!Y107</f>
        <v/>
      </c>
      <c r="E72" s="7" t="str">
        <f>'申込書（個人種目）'!Z107</f>
        <v/>
      </c>
      <c r="F72" s="7" t="str">
        <f>'申込書（個人種目）'!AA107</f>
        <v/>
      </c>
      <c r="G72" s="12" t="str">
        <f>'申込書（個人種目）'!AB107</f>
        <v/>
      </c>
      <c r="H72" s="12" t="str">
        <f>'申込書（個人種目）'!AC107</f>
        <v/>
      </c>
      <c r="I72" s="12" t="str">
        <f>'申込書（個人種目）'!AD107</f>
        <v/>
      </c>
      <c r="J72" s="7" t="str">
        <f>IF(ISBLANK('申込書（個人種目）'!AE77),"",'申込書（個人種目）'!AE77)</f>
        <v/>
      </c>
      <c r="N72" s="122" t="str">
        <f t="shared" si="4"/>
        <v/>
      </c>
      <c r="O72" s="122" t="str">
        <f t="shared" si="5"/>
        <v/>
      </c>
      <c r="P72" s="122"/>
      <c r="Q72" s="123" t="str">
        <f t="shared" si="6"/>
        <v/>
      </c>
      <c r="R72" s="123" t="str">
        <f t="shared" si="7"/>
        <v/>
      </c>
      <c r="S72" s="123"/>
    </row>
    <row r="73" spans="1:19" x14ac:dyDescent="0.15">
      <c r="A73" s="7">
        <v>72</v>
      </c>
      <c r="B73" s="7" t="str">
        <f>'申込書（個人種目）'!R108</f>
        <v/>
      </c>
      <c r="C73" s="7" t="str">
        <f>'申込書（個人種目）'!X108</f>
        <v xml:space="preserve"> </v>
      </c>
      <c r="D73" s="7" t="str">
        <f>'申込書（個人種目）'!Y108</f>
        <v/>
      </c>
      <c r="E73" s="7" t="str">
        <f>'申込書（個人種目）'!Z108</f>
        <v/>
      </c>
      <c r="F73" s="7" t="str">
        <f>'申込書（個人種目）'!AA108</f>
        <v/>
      </c>
      <c r="G73" s="12" t="str">
        <f>'申込書（個人種目）'!AB108</f>
        <v/>
      </c>
      <c r="H73" s="12" t="str">
        <f>'申込書（個人種目）'!AC108</f>
        <v/>
      </c>
      <c r="I73" s="12" t="str">
        <f>'申込書（個人種目）'!AD108</f>
        <v/>
      </c>
      <c r="J73" s="7" t="str">
        <f>IF(ISBLANK('申込書（個人種目）'!AE78),"",'申込書（個人種目）'!AE78)</f>
        <v/>
      </c>
      <c r="N73" s="122" t="str">
        <f t="shared" si="4"/>
        <v/>
      </c>
      <c r="O73" s="122" t="str">
        <f t="shared" si="5"/>
        <v/>
      </c>
      <c r="P73" s="122"/>
      <c r="Q73" s="123" t="str">
        <f t="shared" si="6"/>
        <v/>
      </c>
      <c r="R73" s="123" t="str">
        <f t="shared" si="7"/>
        <v/>
      </c>
      <c r="S73" s="123"/>
    </row>
    <row r="74" spans="1:19" x14ac:dyDescent="0.15">
      <c r="A74" s="7">
        <v>73</v>
      </c>
      <c r="B74" s="7" t="str">
        <f>'申込書（個人種目）'!R109</f>
        <v/>
      </c>
      <c r="C74" s="7" t="str">
        <f>'申込書（個人種目）'!X109</f>
        <v xml:space="preserve"> </v>
      </c>
      <c r="D74" s="7" t="str">
        <f>'申込書（個人種目）'!Y109</f>
        <v/>
      </c>
      <c r="E74" s="7" t="str">
        <f>'申込書（個人種目）'!Z109</f>
        <v/>
      </c>
      <c r="F74" s="7" t="str">
        <f>'申込書（個人種目）'!AA109</f>
        <v/>
      </c>
      <c r="G74" s="12" t="str">
        <f>'申込書（個人種目）'!AB109</f>
        <v/>
      </c>
      <c r="H74" s="12" t="str">
        <f>'申込書（個人種目）'!AC109</f>
        <v/>
      </c>
      <c r="I74" s="12" t="str">
        <f>'申込書（個人種目）'!AD109</f>
        <v/>
      </c>
      <c r="J74" s="7" t="str">
        <f>IF(ISBLANK('申込書（個人種目）'!AE79),"",'申込書（個人種目）'!AE79)</f>
        <v/>
      </c>
      <c r="N74" s="122" t="str">
        <f t="shared" si="4"/>
        <v/>
      </c>
      <c r="O74" s="122" t="str">
        <f t="shared" si="5"/>
        <v/>
      </c>
      <c r="P74" s="122"/>
      <c r="Q74" s="123" t="str">
        <f t="shared" si="6"/>
        <v/>
      </c>
      <c r="R74" s="123" t="str">
        <f t="shared" si="7"/>
        <v/>
      </c>
      <c r="S74" s="123"/>
    </row>
    <row r="75" spans="1:19" x14ac:dyDescent="0.15">
      <c r="A75" s="7">
        <v>74</v>
      </c>
      <c r="B75" s="7" t="str">
        <f>'申込書（個人種目）'!R110</f>
        <v/>
      </c>
      <c r="C75" s="7" t="str">
        <f>'申込書（個人種目）'!X110</f>
        <v xml:space="preserve"> </v>
      </c>
      <c r="D75" s="7" t="str">
        <f>'申込書（個人種目）'!Y110</f>
        <v/>
      </c>
      <c r="E75" s="7" t="str">
        <f>'申込書（個人種目）'!Z110</f>
        <v/>
      </c>
      <c r="F75" s="7" t="str">
        <f>'申込書（個人種目）'!AA110</f>
        <v/>
      </c>
      <c r="G75" s="12" t="str">
        <f>'申込書（個人種目）'!AB110</f>
        <v/>
      </c>
      <c r="H75" s="12" t="str">
        <f>'申込書（個人種目）'!AC110</f>
        <v/>
      </c>
      <c r="I75" s="12" t="str">
        <f>'申込書（個人種目）'!AD110</f>
        <v/>
      </c>
      <c r="J75" s="7" t="str">
        <f>IF(ISBLANK('申込書（個人種目）'!AE80),"",'申込書（個人種目）'!AE80)</f>
        <v/>
      </c>
      <c r="N75" s="122" t="str">
        <f t="shared" si="4"/>
        <v/>
      </c>
      <c r="O75" s="122" t="str">
        <f t="shared" si="5"/>
        <v/>
      </c>
      <c r="P75" s="122"/>
      <c r="Q75" s="123" t="str">
        <f t="shared" si="6"/>
        <v/>
      </c>
      <c r="R75" s="123" t="str">
        <f t="shared" si="7"/>
        <v/>
      </c>
      <c r="S75" s="123"/>
    </row>
    <row r="76" spans="1:19" x14ac:dyDescent="0.15">
      <c r="A76" s="7">
        <v>75</v>
      </c>
      <c r="B76" s="7" t="str">
        <f>'申込書（個人種目）'!R111</f>
        <v/>
      </c>
      <c r="C76" s="7" t="str">
        <f>'申込書（個人種目）'!X111</f>
        <v xml:space="preserve"> </v>
      </c>
      <c r="D76" s="7" t="str">
        <f>'申込書（個人種目）'!Y111</f>
        <v/>
      </c>
      <c r="E76" s="7" t="str">
        <f>'申込書（個人種目）'!Z111</f>
        <v/>
      </c>
      <c r="F76" s="7" t="str">
        <f>'申込書（個人種目）'!AA111</f>
        <v/>
      </c>
      <c r="G76" s="12" t="str">
        <f>'申込書（個人種目）'!AB111</f>
        <v/>
      </c>
      <c r="H76" s="12" t="str">
        <f>'申込書（個人種目）'!AC111</f>
        <v/>
      </c>
      <c r="I76" s="12" t="str">
        <f>'申込書（個人種目）'!AD111</f>
        <v/>
      </c>
      <c r="J76" s="7" t="str">
        <f>IF(ISBLANK('申込書（個人種目）'!AE81),"",'申込書（個人種目）'!AE81)</f>
        <v/>
      </c>
      <c r="N76" s="122" t="str">
        <f t="shared" si="4"/>
        <v/>
      </c>
      <c r="O76" s="122" t="str">
        <f t="shared" si="5"/>
        <v/>
      </c>
      <c r="P76" s="122"/>
      <c r="Q76" s="123" t="str">
        <f t="shared" si="6"/>
        <v/>
      </c>
      <c r="R76" s="123" t="str">
        <f t="shared" si="7"/>
        <v/>
      </c>
      <c r="S76" s="123"/>
    </row>
    <row r="77" spans="1:19" x14ac:dyDescent="0.15">
      <c r="A77" s="7">
        <v>76</v>
      </c>
      <c r="B77" s="7" t="str">
        <f>'申込書（個人種目）'!R127</f>
        <v/>
      </c>
      <c r="C77" s="7" t="str">
        <f>'申込書（個人種目）'!X127</f>
        <v xml:space="preserve"> </v>
      </c>
      <c r="D77" s="7" t="str">
        <f>'申込書（個人種目）'!Y127</f>
        <v/>
      </c>
      <c r="E77" s="7" t="str">
        <f>'申込書（個人種目）'!Z127</f>
        <v/>
      </c>
      <c r="F77" s="7" t="str">
        <f>'申込書（個人種目）'!AA127</f>
        <v/>
      </c>
      <c r="G77" s="12" t="str">
        <f>'申込書（個人種目）'!AB127</f>
        <v/>
      </c>
      <c r="H77" s="12" t="str">
        <f>'申込書（個人種目）'!AC127</f>
        <v/>
      </c>
      <c r="I77" s="12" t="str">
        <f>'申込書（個人種目）'!AD127</f>
        <v/>
      </c>
      <c r="J77" s="7" t="str">
        <f>IF(ISBLANK('申込書（個人種目）'!AE82),"",'申込書（個人種目）'!AE82)</f>
        <v/>
      </c>
      <c r="N77" s="122" t="str">
        <f t="shared" si="4"/>
        <v/>
      </c>
      <c r="O77" s="122" t="str">
        <f t="shared" si="5"/>
        <v/>
      </c>
      <c r="P77" s="122"/>
      <c r="Q77" s="123" t="str">
        <f t="shared" si="6"/>
        <v/>
      </c>
      <c r="R77" s="123" t="str">
        <f t="shared" si="7"/>
        <v/>
      </c>
      <c r="S77" s="123"/>
    </row>
    <row r="78" spans="1:19" x14ac:dyDescent="0.15">
      <c r="A78" s="7">
        <v>77</v>
      </c>
      <c r="B78" s="7" t="str">
        <f>'申込書（個人種目）'!R128</f>
        <v/>
      </c>
      <c r="C78" s="7" t="str">
        <f>'申込書（個人種目）'!X128</f>
        <v xml:space="preserve"> </v>
      </c>
      <c r="D78" s="7" t="str">
        <f>'申込書（個人種目）'!Y128</f>
        <v/>
      </c>
      <c r="E78" s="7" t="str">
        <f>'申込書（個人種目）'!Z128</f>
        <v/>
      </c>
      <c r="F78" s="7" t="str">
        <f>'申込書（個人種目）'!AA128</f>
        <v/>
      </c>
      <c r="G78" s="12" t="str">
        <f>'申込書（個人種目）'!AB128</f>
        <v/>
      </c>
      <c r="H78" s="12" t="str">
        <f>'申込書（個人種目）'!AC128</f>
        <v/>
      </c>
      <c r="I78" s="12" t="str">
        <f>'申込書（個人種目）'!AD128</f>
        <v/>
      </c>
      <c r="J78" s="7" t="str">
        <f>IF(ISBLANK('申込書（個人種目）'!AE83),"",'申込書（個人種目）'!AE83)</f>
        <v/>
      </c>
      <c r="N78" s="122" t="str">
        <f t="shared" si="4"/>
        <v/>
      </c>
      <c r="O78" s="122" t="str">
        <f t="shared" si="5"/>
        <v/>
      </c>
      <c r="P78" s="122"/>
      <c r="Q78" s="123" t="str">
        <f t="shared" si="6"/>
        <v/>
      </c>
      <c r="R78" s="123" t="str">
        <f t="shared" si="7"/>
        <v/>
      </c>
      <c r="S78" s="123"/>
    </row>
    <row r="79" spans="1:19" x14ac:dyDescent="0.15">
      <c r="A79" s="7">
        <v>78</v>
      </c>
      <c r="B79" s="7" t="str">
        <f>'申込書（個人種目）'!R129</f>
        <v/>
      </c>
      <c r="C79" s="7" t="str">
        <f>'申込書（個人種目）'!X129</f>
        <v xml:space="preserve"> </v>
      </c>
      <c r="D79" s="7" t="str">
        <f>'申込書（個人種目）'!Y129</f>
        <v/>
      </c>
      <c r="E79" s="7" t="str">
        <f>'申込書（個人種目）'!Z129</f>
        <v/>
      </c>
      <c r="F79" s="7" t="str">
        <f>'申込書（個人種目）'!AA129</f>
        <v/>
      </c>
      <c r="G79" s="12" t="str">
        <f>'申込書（個人種目）'!AB129</f>
        <v/>
      </c>
      <c r="H79" s="12" t="str">
        <f>'申込書（個人種目）'!AC129</f>
        <v/>
      </c>
      <c r="I79" s="12" t="str">
        <f>'申込書（個人種目）'!AD129</f>
        <v/>
      </c>
      <c r="J79" s="7" t="str">
        <f>IF(ISBLANK('申込書（個人種目）'!AE84),"",'申込書（個人種目）'!AE84)</f>
        <v/>
      </c>
      <c r="N79" s="122" t="str">
        <f t="shared" si="4"/>
        <v/>
      </c>
      <c r="O79" s="122" t="str">
        <f t="shared" si="5"/>
        <v/>
      </c>
      <c r="P79" s="122"/>
      <c r="Q79" s="123" t="str">
        <f t="shared" si="6"/>
        <v/>
      </c>
      <c r="R79" s="123" t="str">
        <f t="shared" si="7"/>
        <v/>
      </c>
      <c r="S79" s="123"/>
    </row>
    <row r="80" spans="1:19" x14ac:dyDescent="0.15">
      <c r="A80" s="7">
        <v>79</v>
      </c>
      <c r="B80" s="7" t="str">
        <f>'申込書（個人種目）'!R130</f>
        <v/>
      </c>
      <c r="C80" s="7" t="str">
        <f>'申込書（個人種目）'!X130</f>
        <v xml:space="preserve"> </v>
      </c>
      <c r="D80" s="7" t="str">
        <f>'申込書（個人種目）'!Y130</f>
        <v/>
      </c>
      <c r="E80" s="7" t="str">
        <f>'申込書（個人種目）'!Z130</f>
        <v/>
      </c>
      <c r="F80" s="7" t="str">
        <f>'申込書（個人種目）'!AA130</f>
        <v/>
      </c>
      <c r="G80" s="12" t="str">
        <f>'申込書（個人種目）'!AB130</f>
        <v/>
      </c>
      <c r="H80" s="12" t="str">
        <f>'申込書（個人種目）'!AC130</f>
        <v/>
      </c>
      <c r="I80" s="12" t="str">
        <f>'申込書（個人種目）'!AD130</f>
        <v/>
      </c>
      <c r="J80" s="7" t="str">
        <f>IF(ISBLANK('申込書（個人種目）'!AE85),"",'申込書（個人種目）'!AE85)</f>
        <v/>
      </c>
      <c r="N80" s="122" t="str">
        <f t="shared" si="4"/>
        <v/>
      </c>
      <c r="O80" s="122" t="str">
        <f t="shared" si="5"/>
        <v/>
      </c>
      <c r="P80" s="122"/>
      <c r="Q80" s="123" t="str">
        <f t="shared" si="6"/>
        <v/>
      </c>
      <c r="R80" s="123" t="str">
        <f t="shared" si="7"/>
        <v/>
      </c>
      <c r="S80" s="123"/>
    </row>
    <row r="81" spans="1:19" x14ac:dyDescent="0.15">
      <c r="A81" s="7">
        <v>80</v>
      </c>
      <c r="B81" s="7" t="str">
        <f>'申込書（個人種目）'!R131</f>
        <v/>
      </c>
      <c r="C81" s="7" t="str">
        <f>'申込書（個人種目）'!X131</f>
        <v xml:space="preserve"> </v>
      </c>
      <c r="D81" s="7" t="str">
        <f>'申込書（個人種目）'!Y131</f>
        <v/>
      </c>
      <c r="E81" s="7" t="str">
        <f>'申込書（個人種目）'!Z131</f>
        <v/>
      </c>
      <c r="F81" s="7" t="str">
        <f>'申込書（個人種目）'!AA131</f>
        <v/>
      </c>
      <c r="G81" s="12" t="str">
        <f>'申込書（個人種目）'!AB131</f>
        <v/>
      </c>
      <c r="H81" s="12" t="str">
        <f>'申込書（個人種目）'!AC131</f>
        <v/>
      </c>
      <c r="I81" s="12" t="str">
        <f>'申込書（個人種目）'!AD131</f>
        <v/>
      </c>
      <c r="J81" s="7" t="str">
        <f>IF(ISBLANK('申込書（個人種目）'!AE86),"",'申込書（個人種目）'!AE86)</f>
        <v/>
      </c>
      <c r="N81" s="122" t="str">
        <f t="shared" si="4"/>
        <v/>
      </c>
      <c r="O81" s="122" t="str">
        <f t="shared" si="5"/>
        <v/>
      </c>
      <c r="P81" s="122"/>
      <c r="Q81" s="123" t="str">
        <f t="shared" si="6"/>
        <v/>
      </c>
      <c r="R81" s="123" t="str">
        <f t="shared" si="7"/>
        <v/>
      </c>
      <c r="S81" s="123"/>
    </row>
    <row r="82" spans="1:19" x14ac:dyDescent="0.15">
      <c r="A82" s="7">
        <v>81</v>
      </c>
      <c r="B82" s="7" t="str">
        <f>'申込書（個人種目）'!R132</f>
        <v/>
      </c>
      <c r="C82" s="7" t="str">
        <f>'申込書（個人種目）'!X132</f>
        <v xml:space="preserve"> </v>
      </c>
      <c r="D82" s="7" t="str">
        <f>'申込書（個人種目）'!Y132</f>
        <v/>
      </c>
      <c r="E82" s="7" t="str">
        <f>'申込書（個人種目）'!Z132</f>
        <v/>
      </c>
      <c r="F82" s="7" t="str">
        <f>'申込書（個人種目）'!AA132</f>
        <v/>
      </c>
      <c r="G82" s="12" t="str">
        <f>'申込書（個人種目）'!AB132</f>
        <v/>
      </c>
      <c r="H82" s="12" t="str">
        <f>'申込書（個人種目）'!AC132</f>
        <v/>
      </c>
      <c r="I82" s="12" t="str">
        <f>'申込書（個人種目）'!AD132</f>
        <v/>
      </c>
      <c r="J82" s="7" t="str">
        <f>IF(ISBLANK('申込書（個人種目）'!AE87),"",'申込書（個人種目）'!AE87)</f>
        <v/>
      </c>
      <c r="N82" s="122" t="str">
        <f t="shared" si="4"/>
        <v/>
      </c>
      <c r="O82" s="122" t="str">
        <f t="shared" si="5"/>
        <v/>
      </c>
      <c r="P82" s="122"/>
      <c r="Q82" s="123" t="str">
        <f t="shared" si="6"/>
        <v/>
      </c>
      <c r="R82" s="123" t="str">
        <f t="shared" si="7"/>
        <v/>
      </c>
      <c r="S82" s="123"/>
    </row>
    <row r="83" spans="1:19" x14ac:dyDescent="0.15">
      <c r="A83" s="7">
        <v>82</v>
      </c>
      <c r="B83" s="7" t="str">
        <f>'申込書（個人種目）'!R133</f>
        <v/>
      </c>
      <c r="C83" s="7" t="str">
        <f>'申込書（個人種目）'!X133</f>
        <v xml:space="preserve"> </v>
      </c>
      <c r="D83" s="7" t="str">
        <f>'申込書（個人種目）'!Y133</f>
        <v/>
      </c>
      <c r="E83" s="7" t="str">
        <f>'申込書（個人種目）'!Z133</f>
        <v/>
      </c>
      <c r="F83" s="7" t="str">
        <f>'申込書（個人種目）'!AA133</f>
        <v/>
      </c>
      <c r="G83" s="12" t="str">
        <f>'申込書（個人種目）'!AB133</f>
        <v/>
      </c>
      <c r="H83" s="12" t="str">
        <f>'申込書（個人種目）'!AC133</f>
        <v/>
      </c>
      <c r="I83" s="12" t="str">
        <f>'申込書（個人種目）'!AD133</f>
        <v/>
      </c>
      <c r="J83" s="7" t="str">
        <f>IF(ISBLANK('申込書（個人種目）'!AE88),"",'申込書（個人種目）'!AE88)</f>
        <v/>
      </c>
      <c r="N83" s="122" t="str">
        <f t="shared" si="4"/>
        <v/>
      </c>
      <c r="O83" s="122" t="str">
        <f t="shared" si="5"/>
        <v/>
      </c>
      <c r="P83" s="122"/>
      <c r="Q83" s="123" t="str">
        <f t="shared" si="6"/>
        <v/>
      </c>
      <c r="R83" s="123" t="str">
        <f t="shared" si="7"/>
        <v/>
      </c>
      <c r="S83" s="123"/>
    </row>
    <row r="84" spans="1:19" x14ac:dyDescent="0.15">
      <c r="A84" s="7">
        <v>83</v>
      </c>
      <c r="B84" s="7" t="str">
        <f>'申込書（個人種目）'!R134</f>
        <v/>
      </c>
      <c r="C84" s="7" t="str">
        <f>'申込書（個人種目）'!X134</f>
        <v xml:space="preserve"> </v>
      </c>
      <c r="D84" s="7" t="str">
        <f>'申込書（個人種目）'!Y134</f>
        <v/>
      </c>
      <c r="E84" s="7" t="str">
        <f>'申込書（個人種目）'!Z134</f>
        <v/>
      </c>
      <c r="F84" s="7" t="str">
        <f>'申込書（個人種目）'!AA134</f>
        <v/>
      </c>
      <c r="G84" s="12" t="str">
        <f>'申込書（個人種目）'!AB134</f>
        <v/>
      </c>
      <c r="H84" s="12" t="str">
        <f>'申込書（個人種目）'!AC134</f>
        <v/>
      </c>
      <c r="I84" s="12" t="str">
        <f>'申込書（個人種目）'!AD134</f>
        <v/>
      </c>
      <c r="J84" s="7" t="str">
        <f>IF(ISBLANK('申込書（個人種目）'!AE89),"",'申込書（個人種目）'!AE89)</f>
        <v/>
      </c>
      <c r="N84" s="122" t="str">
        <f t="shared" si="4"/>
        <v/>
      </c>
      <c r="O84" s="122" t="str">
        <f t="shared" si="5"/>
        <v/>
      </c>
      <c r="P84" s="122"/>
      <c r="Q84" s="123" t="str">
        <f t="shared" si="6"/>
        <v/>
      </c>
      <c r="R84" s="123" t="str">
        <f t="shared" si="7"/>
        <v/>
      </c>
      <c r="S84" s="123"/>
    </row>
    <row r="85" spans="1:19" x14ac:dyDescent="0.15">
      <c r="A85" s="7">
        <v>84</v>
      </c>
      <c r="B85" s="7" t="str">
        <f>'申込書（個人種目）'!R135</f>
        <v/>
      </c>
      <c r="C85" s="7" t="str">
        <f>'申込書（個人種目）'!X135</f>
        <v xml:space="preserve"> </v>
      </c>
      <c r="D85" s="7" t="str">
        <f>'申込書（個人種目）'!Y135</f>
        <v/>
      </c>
      <c r="E85" s="7" t="str">
        <f>'申込書（個人種目）'!Z135</f>
        <v/>
      </c>
      <c r="F85" s="7" t="str">
        <f>'申込書（個人種目）'!AA135</f>
        <v/>
      </c>
      <c r="G85" s="12" t="str">
        <f>'申込書（個人種目）'!AB135</f>
        <v/>
      </c>
      <c r="H85" s="12" t="str">
        <f>'申込書（個人種目）'!AC135</f>
        <v/>
      </c>
      <c r="I85" s="12" t="str">
        <f>'申込書（個人種目）'!AD135</f>
        <v/>
      </c>
      <c r="J85" s="7" t="str">
        <f>IF(ISBLANK('申込書（個人種目）'!AE90),"",'申込書（個人種目）'!AE90)</f>
        <v/>
      </c>
      <c r="N85" s="122" t="str">
        <f t="shared" si="4"/>
        <v/>
      </c>
      <c r="O85" s="122" t="str">
        <f t="shared" si="5"/>
        <v/>
      </c>
      <c r="P85" s="122"/>
      <c r="Q85" s="123" t="str">
        <f t="shared" si="6"/>
        <v/>
      </c>
      <c r="R85" s="123" t="str">
        <f t="shared" si="7"/>
        <v/>
      </c>
      <c r="S85" s="123"/>
    </row>
    <row r="86" spans="1:19" x14ac:dyDescent="0.15">
      <c r="A86" s="7">
        <v>85</v>
      </c>
      <c r="B86" s="7" t="str">
        <f>'申込書（個人種目）'!R136</f>
        <v/>
      </c>
      <c r="C86" s="7" t="str">
        <f>'申込書（個人種目）'!X136</f>
        <v xml:space="preserve"> </v>
      </c>
      <c r="D86" s="7" t="str">
        <f>'申込書（個人種目）'!Y136</f>
        <v/>
      </c>
      <c r="E86" s="7" t="str">
        <f>'申込書（個人種目）'!Z136</f>
        <v/>
      </c>
      <c r="F86" s="7" t="str">
        <f>'申込書（個人種目）'!AA136</f>
        <v/>
      </c>
      <c r="G86" s="12" t="str">
        <f>'申込書（個人種目）'!AB136</f>
        <v/>
      </c>
      <c r="H86" s="12" t="str">
        <f>'申込書（個人種目）'!AC136</f>
        <v/>
      </c>
      <c r="I86" s="12" t="str">
        <f>'申込書（個人種目）'!AD136</f>
        <v/>
      </c>
      <c r="J86" s="7" t="str">
        <f>IF(ISBLANK('申込書（個人種目）'!AE91),"",'申込書（個人種目）'!AE91)</f>
        <v/>
      </c>
      <c r="N86" s="122" t="str">
        <f t="shared" si="4"/>
        <v/>
      </c>
      <c r="O86" s="122" t="str">
        <f t="shared" si="5"/>
        <v/>
      </c>
      <c r="P86" s="122"/>
      <c r="Q86" s="123" t="str">
        <f t="shared" si="6"/>
        <v/>
      </c>
      <c r="R86" s="123" t="str">
        <f t="shared" si="7"/>
        <v/>
      </c>
      <c r="S86" s="123"/>
    </row>
    <row r="87" spans="1:19" x14ac:dyDescent="0.15">
      <c r="A87" s="7">
        <v>86</v>
      </c>
      <c r="B87" s="7" t="str">
        <f>'申込書（個人種目）'!R137</f>
        <v/>
      </c>
      <c r="C87" s="7" t="str">
        <f>'申込書（個人種目）'!X137</f>
        <v xml:space="preserve"> </v>
      </c>
      <c r="D87" s="7" t="str">
        <f>'申込書（個人種目）'!Y137</f>
        <v/>
      </c>
      <c r="E87" s="7" t="str">
        <f>'申込書（個人種目）'!Z137</f>
        <v/>
      </c>
      <c r="F87" s="7" t="str">
        <f>'申込書（個人種目）'!AA137</f>
        <v/>
      </c>
      <c r="G87" s="12" t="str">
        <f>'申込書（個人種目）'!AB137</f>
        <v/>
      </c>
      <c r="H87" s="12" t="str">
        <f>'申込書（個人種目）'!AC137</f>
        <v/>
      </c>
      <c r="I87" s="12" t="str">
        <f>'申込書（個人種目）'!AD137</f>
        <v/>
      </c>
      <c r="J87" s="7" t="str">
        <f>IF(ISBLANK('申込書（個人種目）'!AE92),"",'申込書（個人種目）'!AE92)</f>
        <v/>
      </c>
      <c r="N87" s="122" t="str">
        <f t="shared" si="4"/>
        <v/>
      </c>
      <c r="O87" s="122" t="str">
        <f t="shared" si="5"/>
        <v/>
      </c>
      <c r="P87" s="122"/>
      <c r="Q87" s="123" t="str">
        <f t="shared" si="6"/>
        <v/>
      </c>
      <c r="R87" s="123" t="str">
        <f t="shared" si="7"/>
        <v/>
      </c>
      <c r="S87" s="123"/>
    </row>
    <row r="88" spans="1:19" x14ac:dyDescent="0.15">
      <c r="A88" s="7">
        <v>87</v>
      </c>
      <c r="B88" s="7" t="str">
        <f>'申込書（個人種目）'!R138</f>
        <v/>
      </c>
      <c r="C88" s="7" t="str">
        <f>'申込書（個人種目）'!X138</f>
        <v xml:space="preserve"> </v>
      </c>
      <c r="D88" s="7" t="str">
        <f>'申込書（個人種目）'!Y138</f>
        <v/>
      </c>
      <c r="E88" s="7" t="str">
        <f>'申込書（個人種目）'!Z138</f>
        <v/>
      </c>
      <c r="F88" s="7" t="str">
        <f>'申込書（個人種目）'!AA138</f>
        <v/>
      </c>
      <c r="G88" s="12" t="str">
        <f>'申込書（個人種目）'!AB138</f>
        <v/>
      </c>
      <c r="H88" s="12" t="str">
        <f>'申込書（個人種目）'!AC138</f>
        <v/>
      </c>
      <c r="I88" s="12" t="str">
        <f>'申込書（個人種目）'!AD138</f>
        <v/>
      </c>
      <c r="J88" s="7" t="str">
        <f>IF(ISBLANK('申込書（個人種目）'!AE93),"",'申込書（個人種目）'!AE93)</f>
        <v/>
      </c>
      <c r="N88" s="122" t="str">
        <f t="shared" si="4"/>
        <v/>
      </c>
      <c r="O88" s="122" t="str">
        <f t="shared" si="5"/>
        <v/>
      </c>
      <c r="P88" s="122"/>
      <c r="Q88" s="123" t="str">
        <f t="shared" si="6"/>
        <v/>
      </c>
      <c r="R88" s="123" t="str">
        <f t="shared" si="7"/>
        <v/>
      </c>
      <c r="S88" s="123"/>
    </row>
    <row r="89" spans="1:19" x14ac:dyDescent="0.15">
      <c r="A89" s="7">
        <v>88</v>
      </c>
      <c r="B89" s="7" t="str">
        <f>'申込書（個人種目）'!R139</f>
        <v/>
      </c>
      <c r="C89" s="7" t="str">
        <f>'申込書（個人種目）'!X139</f>
        <v xml:space="preserve"> </v>
      </c>
      <c r="D89" s="7" t="str">
        <f>'申込書（個人種目）'!Y139</f>
        <v/>
      </c>
      <c r="E89" s="7" t="str">
        <f>'申込書（個人種目）'!Z139</f>
        <v/>
      </c>
      <c r="F89" s="7" t="str">
        <f>'申込書（個人種目）'!AA139</f>
        <v/>
      </c>
      <c r="G89" s="12" t="str">
        <f>'申込書（個人種目）'!AB139</f>
        <v/>
      </c>
      <c r="H89" s="12" t="str">
        <f>'申込書（個人種目）'!AC139</f>
        <v/>
      </c>
      <c r="I89" s="12" t="str">
        <f>'申込書（個人種目）'!AD139</f>
        <v/>
      </c>
      <c r="J89" s="7" t="str">
        <f>IF(ISBLANK('申込書（個人種目）'!AE94),"",'申込書（個人種目）'!AE94)</f>
        <v/>
      </c>
      <c r="N89" s="122" t="str">
        <f t="shared" si="4"/>
        <v/>
      </c>
      <c r="O89" s="122" t="str">
        <f t="shared" si="5"/>
        <v/>
      </c>
      <c r="P89" s="122"/>
      <c r="Q89" s="123" t="str">
        <f t="shared" si="6"/>
        <v/>
      </c>
      <c r="R89" s="123" t="str">
        <f t="shared" si="7"/>
        <v/>
      </c>
      <c r="S89" s="123"/>
    </row>
    <row r="90" spans="1:19" x14ac:dyDescent="0.15">
      <c r="A90" s="7">
        <v>89</v>
      </c>
      <c r="B90" s="7" t="str">
        <f>'申込書（個人種目）'!R140</f>
        <v/>
      </c>
      <c r="C90" s="7" t="str">
        <f>'申込書（個人種目）'!X140</f>
        <v xml:space="preserve"> </v>
      </c>
      <c r="D90" s="7" t="str">
        <f>'申込書（個人種目）'!Y140</f>
        <v/>
      </c>
      <c r="E90" s="7" t="str">
        <f>'申込書（個人種目）'!Z140</f>
        <v/>
      </c>
      <c r="F90" s="7" t="str">
        <f>'申込書（個人種目）'!AA140</f>
        <v/>
      </c>
      <c r="G90" s="12" t="str">
        <f>'申込書（個人種目）'!AB140</f>
        <v/>
      </c>
      <c r="H90" s="12" t="str">
        <f>'申込書（個人種目）'!AC140</f>
        <v/>
      </c>
      <c r="I90" s="12" t="str">
        <f>'申込書（個人種目）'!AD140</f>
        <v/>
      </c>
      <c r="J90" s="7" t="str">
        <f>IF(ISBLANK('申込書（個人種目）'!AE95),"",'申込書（個人種目）'!AE95)</f>
        <v/>
      </c>
      <c r="N90" s="122" t="str">
        <f t="shared" si="4"/>
        <v/>
      </c>
      <c r="O90" s="122" t="str">
        <f t="shared" si="5"/>
        <v/>
      </c>
      <c r="P90" s="122"/>
      <c r="Q90" s="123" t="str">
        <f t="shared" si="6"/>
        <v/>
      </c>
      <c r="R90" s="123" t="str">
        <f t="shared" si="7"/>
        <v/>
      </c>
      <c r="S90" s="123"/>
    </row>
    <row r="91" spans="1:19" x14ac:dyDescent="0.15">
      <c r="A91" s="7">
        <v>90</v>
      </c>
      <c r="B91" s="7" t="str">
        <f>'申込書（個人種目）'!R141</f>
        <v/>
      </c>
      <c r="C91" s="7" t="str">
        <f>'申込書（個人種目）'!X141</f>
        <v xml:space="preserve"> </v>
      </c>
      <c r="D91" s="7" t="str">
        <f>'申込書（個人種目）'!Y141</f>
        <v/>
      </c>
      <c r="E91" s="7" t="str">
        <f>'申込書（個人種目）'!Z141</f>
        <v/>
      </c>
      <c r="F91" s="7" t="str">
        <f>'申込書（個人種目）'!AA141</f>
        <v/>
      </c>
      <c r="G91" s="12" t="str">
        <f>'申込書（個人種目）'!AB141</f>
        <v/>
      </c>
      <c r="H91" s="12" t="str">
        <f>'申込書（個人種目）'!AC141</f>
        <v/>
      </c>
      <c r="I91" s="12" t="str">
        <f>'申込書（個人種目）'!AD141</f>
        <v/>
      </c>
      <c r="J91" s="7" t="str">
        <f>IF(ISBLANK('申込書（個人種目）'!AE96),"",'申込書（個人種目）'!AE96)</f>
        <v/>
      </c>
      <c r="N91" s="122" t="str">
        <f t="shared" si="4"/>
        <v/>
      </c>
      <c r="O91" s="122" t="str">
        <f t="shared" si="5"/>
        <v/>
      </c>
      <c r="P91" s="122"/>
      <c r="Q91" s="123" t="str">
        <f t="shared" si="6"/>
        <v/>
      </c>
      <c r="R91" s="123" t="str">
        <f t="shared" si="7"/>
        <v/>
      </c>
      <c r="S91" s="123"/>
    </row>
    <row r="92" spans="1:19" x14ac:dyDescent="0.15">
      <c r="A92" s="7">
        <v>91</v>
      </c>
      <c r="B92" s="7" t="str">
        <f>'申込書（個人種目）'!R142</f>
        <v/>
      </c>
      <c r="C92" s="7" t="str">
        <f>'申込書（個人種目）'!X142</f>
        <v xml:space="preserve"> </v>
      </c>
      <c r="D92" s="7" t="str">
        <f>'申込書（個人種目）'!Y142</f>
        <v/>
      </c>
      <c r="E92" s="7" t="str">
        <f>'申込書（個人種目）'!Z142</f>
        <v/>
      </c>
      <c r="F92" s="7" t="str">
        <f>'申込書（個人種目）'!AA142</f>
        <v/>
      </c>
      <c r="G92" s="12" t="str">
        <f>'申込書（個人種目）'!AB142</f>
        <v/>
      </c>
      <c r="H92" s="12" t="str">
        <f>'申込書（個人種目）'!AC142</f>
        <v/>
      </c>
      <c r="I92" s="12" t="str">
        <f>'申込書（個人種目）'!AD142</f>
        <v/>
      </c>
      <c r="J92" s="7" t="str">
        <f>IF(ISBLANK('申込書（個人種目）'!AE97),"",'申込書（個人種目）'!AE97)</f>
        <v/>
      </c>
      <c r="N92" s="122" t="str">
        <f t="shared" si="4"/>
        <v/>
      </c>
      <c r="O92" s="122" t="str">
        <f t="shared" si="5"/>
        <v/>
      </c>
      <c r="P92" s="122"/>
      <c r="Q92" s="123" t="str">
        <f t="shared" si="6"/>
        <v/>
      </c>
      <c r="R92" s="123" t="str">
        <f t="shared" si="7"/>
        <v/>
      </c>
      <c r="S92" s="123"/>
    </row>
    <row r="93" spans="1:19" x14ac:dyDescent="0.15">
      <c r="A93" s="7">
        <v>92</v>
      </c>
      <c r="B93" s="7" t="str">
        <f>'申込書（個人種目）'!R143</f>
        <v/>
      </c>
      <c r="C93" s="7" t="str">
        <f>'申込書（個人種目）'!X143</f>
        <v xml:space="preserve"> </v>
      </c>
      <c r="D93" s="7" t="str">
        <f>'申込書（個人種目）'!Y143</f>
        <v/>
      </c>
      <c r="E93" s="7" t="str">
        <f>'申込書（個人種目）'!Z143</f>
        <v/>
      </c>
      <c r="F93" s="7" t="str">
        <f>'申込書（個人種目）'!AA143</f>
        <v/>
      </c>
      <c r="G93" s="12" t="str">
        <f>'申込書（個人種目）'!AB143</f>
        <v/>
      </c>
      <c r="H93" s="12" t="str">
        <f>'申込書（個人種目）'!AC143</f>
        <v/>
      </c>
      <c r="I93" s="12" t="str">
        <f>'申込書（個人種目）'!AD143</f>
        <v/>
      </c>
      <c r="J93" s="7" t="str">
        <f>IF(ISBLANK('申込書（個人種目）'!AE98),"",'申込書（個人種目）'!AE98)</f>
        <v/>
      </c>
      <c r="N93" s="122" t="str">
        <f t="shared" si="4"/>
        <v/>
      </c>
      <c r="O93" s="122" t="str">
        <f t="shared" si="5"/>
        <v/>
      </c>
      <c r="P93" s="122"/>
      <c r="Q93" s="123" t="str">
        <f t="shared" si="6"/>
        <v/>
      </c>
      <c r="R93" s="123" t="str">
        <f t="shared" si="7"/>
        <v/>
      </c>
      <c r="S93" s="123"/>
    </row>
    <row r="94" spans="1:19" x14ac:dyDescent="0.15">
      <c r="A94" s="7">
        <v>93</v>
      </c>
      <c r="B94" s="7" t="str">
        <f>'申込書（個人種目）'!R144</f>
        <v/>
      </c>
      <c r="C94" s="7" t="str">
        <f>'申込書（個人種目）'!X144</f>
        <v xml:space="preserve"> </v>
      </c>
      <c r="D94" s="7" t="str">
        <f>'申込書（個人種目）'!Y144</f>
        <v/>
      </c>
      <c r="E94" s="7" t="str">
        <f>'申込書（個人種目）'!Z144</f>
        <v/>
      </c>
      <c r="F94" s="7" t="str">
        <f>'申込書（個人種目）'!AA144</f>
        <v/>
      </c>
      <c r="G94" s="12" t="str">
        <f>'申込書（個人種目）'!AB144</f>
        <v/>
      </c>
      <c r="H94" s="12" t="str">
        <f>'申込書（個人種目）'!AC144</f>
        <v/>
      </c>
      <c r="I94" s="12" t="str">
        <f>'申込書（個人種目）'!AD144</f>
        <v/>
      </c>
      <c r="J94" s="7" t="str">
        <f>IF(ISBLANK('申込書（個人種目）'!AE99),"",'申込書（個人種目）'!AE99)</f>
        <v/>
      </c>
      <c r="N94" s="122" t="str">
        <f t="shared" si="4"/>
        <v/>
      </c>
      <c r="O94" s="122" t="str">
        <f t="shared" si="5"/>
        <v/>
      </c>
      <c r="P94" s="122"/>
      <c r="Q94" s="123" t="str">
        <f t="shared" si="6"/>
        <v/>
      </c>
      <c r="R94" s="123" t="str">
        <f t="shared" si="7"/>
        <v/>
      </c>
      <c r="S94" s="123"/>
    </row>
    <row r="95" spans="1:19" x14ac:dyDescent="0.15">
      <c r="A95" s="7">
        <v>94</v>
      </c>
      <c r="B95" s="7" t="str">
        <f>'申込書（個人種目）'!R145</f>
        <v/>
      </c>
      <c r="C95" s="7" t="str">
        <f>'申込書（個人種目）'!X145</f>
        <v xml:space="preserve"> </v>
      </c>
      <c r="D95" s="7" t="str">
        <f>'申込書（個人種目）'!Y145</f>
        <v/>
      </c>
      <c r="E95" s="7" t="str">
        <f>'申込書（個人種目）'!Z145</f>
        <v/>
      </c>
      <c r="F95" s="7" t="str">
        <f>'申込書（個人種目）'!AA145</f>
        <v/>
      </c>
      <c r="G95" s="12" t="str">
        <f>'申込書（個人種目）'!AB145</f>
        <v/>
      </c>
      <c r="H95" s="12" t="str">
        <f>'申込書（個人種目）'!AC145</f>
        <v/>
      </c>
      <c r="I95" s="12" t="str">
        <f>'申込書（個人種目）'!AD145</f>
        <v/>
      </c>
      <c r="J95" s="7" t="str">
        <f>IF(ISBLANK('申込書（個人種目）'!AE100),"",'申込書（個人種目）'!AE100)</f>
        <v/>
      </c>
      <c r="N95" s="122" t="str">
        <f t="shared" si="4"/>
        <v/>
      </c>
      <c r="O95" s="122" t="str">
        <f t="shared" si="5"/>
        <v/>
      </c>
      <c r="P95" s="122"/>
      <c r="Q95" s="123" t="str">
        <f t="shared" si="6"/>
        <v/>
      </c>
      <c r="R95" s="123" t="str">
        <f t="shared" si="7"/>
        <v/>
      </c>
      <c r="S95" s="123"/>
    </row>
    <row r="96" spans="1:19" x14ac:dyDescent="0.15">
      <c r="A96" s="7">
        <v>95</v>
      </c>
      <c r="B96" s="7" t="str">
        <f>'申込書（個人種目）'!R146</f>
        <v/>
      </c>
      <c r="C96" s="7" t="str">
        <f>'申込書（個人種目）'!X146</f>
        <v xml:space="preserve"> </v>
      </c>
      <c r="D96" s="7" t="str">
        <f>'申込書（個人種目）'!Y146</f>
        <v/>
      </c>
      <c r="E96" s="7" t="str">
        <f>'申込書（個人種目）'!Z146</f>
        <v/>
      </c>
      <c r="F96" s="7" t="str">
        <f>'申込書（個人種目）'!AA146</f>
        <v/>
      </c>
      <c r="G96" s="12" t="str">
        <f>'申込書（個人種目）'!AB146</f>
        <v/>
      </c>
      <c r="H96" s="12" t="str">
        <f>'申込書（個人種目）'!AC146</f>
        <v/>
      </c>
      <c r="I96" s="12" t="str">
        <f>'申込書（個人種目）'!AD146</f>
        <v/>
      </c>
      <c r="J96" s="7" t="str">
        <f>IF(ISBLANK('申込書（個人種目）'!AE101),"",'申込書（個人種目）'!AE101)</f>
        <v/>
      </c>
      <c r="N96" s="122" t="str">
        <f t="shared" si="4"/>
        <v/>
      </c>
      <c r="O96" s="122" t="str">
        <f t="shared" si="5"/>
        <v/>
      </c>
      <c r="P96" s="122"/>
      <c r="Q96" s="123" t="str">
        <f t="shared" si="6"/>
        <v/>
      </c>
      <c r="R96" s="123" t="str">
        <f t="shared" si="7"/>
        <v/>
      </c>
      <c r="S96" s="123"/>
    </row>
    <row r="97" spans="1:19" x14ac:dyDescent="0.15">
      <c r="A97" s="7">
        <v>96</v>
      </c>
      <c r="B97" s="7" t="str">
        <f>'申込書（個人種目）'!R147</f>
        <v/>
      </c>
      <c r="C97" s="7" t="str">
        <f>'申込書（個人種目）'!X147</f>
        <v xml:space="preserve"> </v>
      </c>
      <c r="D97" s="7" t="str">
        <f>'申込書（個人種目）'!Y147</f>
        <v/>
      </c>
      <c r="E97" s="7" t="str">
        <f>'申込書（個人種目）'!Z147</f>
        <v/>
      </c>
      <c r="F97" s="7" t="str">
        <f>'申込書（個人種目）'!AA147</f>
        <v/>
      </c>
      <c r="G97" s="12" t="str">
        <f>'申込書（個人種目）'!AB147</f>
        <v/>
      </c>
      <c r="H97" s="12" t="str">
        <f>'申込書（個人種目）'!AC147</f>
        <v/>
      </c>
      <c r="I97" s="12" t="str">
        <f>'申込書（個人種目）'!AD147</f>
        <v/>
      </c>
      <c r="J97" s="7" t="str">
        <f>IF(ISBLANK('申込書（個人種目）'!AE102),"",'申込書（個人種目）'!AE102)</f>
        <v/>
      </c>
      <c r="N97" s="122" t="str">
        <f t="shared" si="4"/>
        <v/>
      </c>
      <c r="O97" s="122" t="str">
        <f t="shared" si="5"/>
        <v/>
      </c>
      <c r="P97" s="122"/>
      <c r="Q97" s="123" t="str">
        <f t="shared" si="6"/>
        <v/>
      </c>
      <c r="R97" s="123" t="str">
        <f t="shared" si="7"/>
        <v/>
      </c>
      <c r="S97" s="123"/>
    </row>
    <row r="98" spans="1:19" x14ac:dyDescent="0.15">
      <c r="A98" s="7">
        <v>97</v>
      </c>
      <c r="B98" s="7" t="str">
        <f>'申込書（個人種目）'!R148</f>
        <v/>
      </c>
      <c r="C98" s="7" t="str">
        <f>'申込書（個人種目）'!X148</f>
        <v xml:space="preserve"> </v>
      </c>
      <c r="D98" s="7" t="str">
        <f>'申込書（個人種目）'!Y148</f>
        <v/>
      </c>
      <c r="E98" s="7" t="str">
        <f>'申込書（個人種目）'!Z148</f>
        <v/>
      </c>
      <c r="F98" s="7" t="str">
        <f>'申込書（個人種目）'!AA148</f>
        <v/>
      </c>
      <c r="G98" s="12" t="str">
        <f>'申込書（個人種目）'!AB148</f>
        <v/>
      </c>
      <c r="H98" s="12" t="str">
        <f>'申込書（個人種目）'!AC148</f>
        <v/>
      </c>
      <c r="I98" s="12" t="str">
        <f>'申込書（個人種目）'!AD148</f>
        <v/>
      </c>
      <c r="J98" s="7" t="str">
        <f>IF(ISBLANK('申込書（個人種目）'!AE103),"",'申込書（個人種目）'!AE103)</f>
        <v/>
      </c>
      <c r="N98" s="122" t="str">
        <f t="shared" si="4"/>
        <v/>
      </c>
      <c r="O98" s="122" t="str">
        <f t="shared" si="5"/>
        <v/>
      </c>
      <c r="P98" s="122"/>
      <c r="Q98" s="123" t="str">
        <f t="shared" si="6"/>
        <v/>
      </c>
      <c r="R98" s="123" t="str">
        <f t="shared" si="7"/>
        <v/>
      </c>
      <c r="S98" s="123"/>
    </row>
    <row r="99" spans="1:19" x14ac:dyDescent="0.15">
      <c r="A99" s="7">
        <v>98</v>
      </c>
      <c r="B99" s="7" t="str">
        <f>'申込書（個人種目）'!R149</f>
        <v/>
      </c>
      <c r="C99" s="7" t="str">
        <f>'申込書（個人種目）'!X149</f>
        <v xml:space="preserve"> </v>
      </c>
      <c r="D99" s="7" t="str">
        <f>'申込書（個人種目）'!Y149</f>
        <v/>
      </c>
      <c r="E99" s="7" t="str">
        <f>'申込書（個人種目）'!Z149</f>
        <v/>
      </c>
      <c r="F99" s="7" t="str">
        <f>'申込書（個人種目）'!AA149</f>
        <v/>
      </c>
      <c r="G99" s="12" t="str">
        <f>'申込書（個人種目）'!AB149</f>
        <v/>
      </c>
      <c r="H99" s="12" t="str">
        <f>'申込書（個人種目）'!AC149</f>
        <v/>
      </c>
      <c r="I99" s="12" t="str">
        <f>'申込書（個人種目）'!AD149</f>
        <v/>
      </c>
      <c r="J99" s="7" t="str">
        <f>IF(ISBLANK('申込書（個人種目）'!AE104),"",'申込書（個人種目）'!AE104)</f>
        <v/>
      </c>
      <c r="N99" s="122" t="str">
        <f t="shared" si="4"/>
        <v/>
      </c>
      <c r="O99" s="122" t="str">
        <f t="shared" si="5"/>
        <v/>
      </c>
      <c r="P99" s="122"/>
      <c r="Q99" s="123" t="str">
        <f t="shared" si="6"/>
        <v/>
      </c>
      <c r="R99" s="123" t="str">
        <f t="shared" si="7"/>
        <v/>
      </c>
      <c r="S99" s="123"/>
    </row>
    <row r="100" spans="1:19" x14ac:dyDescent="0.15">
      <c r="A100" s="7">
        <v>99</v>
      </c>
      <c r="B100" s="7" t="str">
        <f>'申込書（個人種目）'!R150</f>
        <v/>
      </c>
      <c r="C100" s="7" t="str">
        <f>'申込書（個人種目）'!X150</f>
        <v xml:space="preserve"> </v>
      </c>
      <c r="D100" s="7" t="str">
        <f>'申込書（個人種目）'!Y150</f>
        <v/>
      </c>
      <c r="E100" s="7" t="str">
        <f>'申込書（個人種目）'!Z150</f>
        <v/>
      </c>
      <c r="F100" s="7" t="str">
        <f>'申込書（個人種目）'!AA150</f>
        <v/>
      </c>
      <c r="G100" s="12" t="str">
        <f>'申込書（個人種目）'!AB150</f>
        <v/>
      </c>
      <c r="H100" s="12" t="str">
        <f>'申込書（個人種目）'!AC150</f>
        <v/>
      </c>
      <c r="I100" s="12" t="str">
        <f>'申込書（個人種目）'!AD150</f>
        <v/>
      </c>
      <c r="J100" s="7" t="str">
        <f>IF(ISBLANK('申込書（個人種目）'!AE105),"",'申込書（個人種目）'!AE105)</f>
        <v/>
      </c>
      <c r="N100" s="122" t="str">
        <f t="shared" si="4"/>
        <v/>
      </c>
      <c r="O100" s="122" t="str">
        <f t="shared" si="5"/>
        <v/>
      </c>
      <c r="P100" s="122"/>
      <c r="Q100" s="123" t="str">
        <f t="shared" si="6"/>
        <v/>
      </c>
      <c r="R100" s="123" t="str">
        <f t="shared" si="7"/>
        <v/>
      </c>
      <c r="S100" s="123"/>
    </row>
    <row r="101" spans="1:19" x14ac:dyDescent="0.15">
      <c r="A101" s="7">
        <v>100</v>
      </c>
      <c r="B101" s="7" t="str">
        <f>'申込書（個人種目）'!R151</f>
        <v/>
      </c>
      <c r="C101" s="7" t="str">
        <f>'申込書（個人種目）'!X151</f>
        <v xml:space="preserve"> </v>
      </c>
      <c r="D101" s="7" t="str">
        <f>'申込書（個人種目）'!Y151</f>
        <v/>
      </c>
      <c r="E101" s="7" t="str">
        <f>'申込書（個人種目）'!Z151</f>
        <v/>
      </c>
      <c r="F101" s="7" t="str">
        <f>'申込書（個人種目）'!AA151</f>
        <v/>
      </c>
      <c r="G101" s="12" t="str">
        <f>'申込書（個人種目）'!AB151</f>
        <v/>
      </c>
      <c r="H101" s="12" t="str">
        <f>'申込書（個人種目）'!AC151</f>
        <v/>
      </c>
      <c r="I101" s="12" t="str">
        <f>'申込書（個人種目）'!AD151</f>
        <v/>
      </c>
      <c r="J101" s="7" t="str">
        <f>IF(ISBLANK('申込書（個人種目）'!AE106),"",'申込書（個人種目）'!AE106)</f>
        <v/>
      </c>
      <c r="N101" s="122" t="str">
        <f t="shared" si="4"/>
        <v/>
      </c>
      <c r="O101" s="122" t="str">
        <f t="shared" si="5"/>
        <v/>
      </c>
      <c r="P101" s="122"/>
      <c r="Q101" s="123" t="str">
        <f t="shared" si="6"/>
        <v/>
      </c>
      <c r="R101" s="123" t="str">
        <f t="shared" si="7"/>
        <v/>
      </c>
      <c r="S101" s="123"/>
    </row>
    <row r="102" spans="1:19" x14ac:dyDescent="0.15">
      <c r="A102" s="7">
        <v>1</v>
      </c>
      <c r="B102" s="7" t="str">
        <f>'申込書（リレー種目）'!R7</f>
        <v/>
      </c>
      <c r="C102" s="7" t="str">
        <f>'申込書（リレー種目）'!X7</f>
        <v/>
      </c>
      <c r="D102" s="7" t="str">
        <f>'申込書（リレー種目）'!Y7</f>
        <v/>
      </c>
      <c r="E102" s="7" t="str">
        <f>'申込書（リレー種目）'!Z7</f>
        <v/>
      </c>
      <c r="F102" s="7" t="str">
        <f>'申込書（リレー種目）'!AA7</f>
        <v/>
      </c>
      <c r="G102" s="12" t="str">
        <f>'申込書（リレー種目）'!AB7</f>
        <v/>
      </c>
      <c r="H102" s="12" t="str">
        <f>'申込書（リレー種目）'!AC7</f>
        <v/>
      </c>
      <c r="I102" s="12" t="str">
        <f>'申込書（リレー種目）'!AD7</f>
        <v/>
      </c>
      <c r="J102" s="7" t="str">
        <f>IF(ISBLANK('申込書（個人種目）'!AE107),"",'申込書（個人種目）'!AE107)</f>
        <v/>
      </c>
      <c r="N102" s="122" t="str">
        <f t="shared" si="4"/>
        <v/>
      </c>
      <c r="O102" s="122" t="str">
        <f t="shared" si="5"/>
        <v/>
      </c>
      <c r="P102" s="122"/>
      <c r="Q102" s="123" t="str">
        <f t="shared" si="6"/>
        <v/>
      </c>
      <c r="R102" s="123" t="str">
        <f t="shared" si="7"/>
        <v/>
      </c>
      <c r="S102" s="123"/>
    </row>
    <row r="103" spans="1:19" x14ac:dyDescent="0.15">
      <c r="A103" s="7">
        <v>2</v>
      </c>
      <c r="B103" s="7" t="str">
        <f>'申込書（リレー種目）'!R8</f>
        <v/>
      </c>
      <c r="C103" s="7" t="str">
        <f>'申込書（リレー種目）'!X8</f>
        <v/>
      </c>
      <c r="D103" s="7" t="str">
        <f>'申込書（リレー種目）'!Y8</f>
        <v/>
      </c>
      <c r="E103" s="7" t="str">
        <f>'申込書（リレー種目）'!Z8</f>
        <v/>
      </c>
      <c r="F103" s="7" t="str">
        <f>'申込書（リレー種目）'!AA8</f>
        <v/>
      </c>
      <c r="G103" s="12" t="str">
        <f>'申込書（リレー種目）'!AB8</f>
        <v/>
      </c>
      <c r="H103" s="12" t="str">
        <f>'申込書（リレー種目）'!AC8</f>
        <v/>
      </c>
      <c r="I103" s="12" t="str">
        <f>'申込書（リレー種目）'!AD8</f>
        <v/>
      </c>
      <c r="J103" s="7" t="str">
        <f>IF(ISBLANK('申込書（個人種目）'!AE108),"",'申込書（個人種目）'!AE108)</f>
        <v/>
      </c>
      <c r="N103" s="122" t="str">
        <f t="shared" si="4"/>
        <v/>
      </c>
      <c r="O103" s="122" t="str">
        <f t="shared" si="5"/>
        <v/>
      </c>
      <c r="P103" s="122"/>
      <c r="Q103" s="123" t="str">
        <f t="shared" si="6"/>
        <v/>
      </c>
      <c r="R103" s="123" t="str">
        <f t="shared" si="7"/>
        <v/>
      </c>
      <c r="S103" s="123"/>
    </row>
    <row r="104" spans="1:19" x14ac:dyDescent="0.15">
      <c r="A104" s="7">
        <v>3</v>
      </c>
      <c r="B104" s="7" t="str">
        <f>'申込書（リレー種目）'!R9</f>
        <v/>
      </c>
      <c r="C104" s="7" t="str">
        <f>'申込書（リレー種目）'!X9</f>
        <v/>
      </c>
      <c r="D104" s="7" t="str">
        <f>'申込書（リレー種目）'!Y9</f>
        <v/>
      </c>
      <c r="E104" s="7" t="str">
        <f>'申込書（リレー種目）'!Z9</f>
        <v/>
      </c>
      <c r="F104" s="7" t="str">
        <f>'申込書（リレー種目）'!AA9</f>
        <v/>
      </c>
      <c r="G104" s="12" t="str">
        <f>'申込書（リレー種目）'!AB9</f>
        <v/>
      </c>
      <c r="H104" s="12" t="str">
        <f>'申込書（リレー種目）'!AC9</f>
        <v/>
      </c>
      <c r="I104" s="12" t="str">
        <f>'申込書（リレー種目）'!AD9</f>
        <v/>
      </c>
      <c r="J104" s="7" t="str">
        <f>IF(ISBLANK('申込書（個人種目）'!AE109),"",'申込書（個人種目）'!AE109)</f>
        <v/>
      </c>
      <c r="N104" s="122" t="str">
        <f t="shared" si="4"/>
        <v/>
      </c>
      <c r="O104" s="122" t="str">
        <f t="shared" si="5"/>
        <v/>
      </c>
      <c r="P104" s="122"/>
      <c r="Q104" s="123" t="str">
        <f t="shared" si="6"/>
        <v/>
      </c>
      <c r="R104" s="123" t="str">
        <f t="shared" si="7"/>
        <v/>
      </c>
      <c r="S104" s="123"/>
    </row>
    <row r="105" spans="1:19" x14ac:dyDescent="0.15">
      <c r="A105" s="7">
        <v>4</v>
      </c>
      <c r="B105" s="7" t="str">
        <f>'申込書（リレー種目）'!R10</f>
        <v/>
      </c>
      <c r="C105" s="7" t="str">
        <f>'申込書（リレー種目）'!X10</f>
        <v/>
      </c>
      <c r="D105" s="7" t="str">
        <f>'申込書（リレー種目）'!Y10</f>
        <v/>
      </c>
      <c r="E105" s="7" t="str">
        <f>'申込書（リレー種目）'!Z10</f>
        <v/>
      </c>
      <c r="F105" s="7" t="str">
        <f>'申込書（リレー種目）'!AA10</f>
        <v/>
      </c>
      <c r="G105" s="12" t="str">
        <f>'申込書（リレー種目）'!AB10</f>
        <v/>
      </c>
      <c r="H105" s="12" t="str">
        <f>'申込書（リレー種目）'!AC10</f>
        <v/>
      </c>
      <c r="I105" s="12" t="str">
        <f>'申込書（リレー種目）'!AD10</f>
        <v/>
      </c>
      <c r="J105" s="7" t="str">
        <f>IF(ISBLANK('申込書（個人種目）'!AE110),"",'申込書（個人種目）'!AE110)</f>
        <v/>
      </c>
      <c r="N105" s="122" t="str">
        <f t="shared" si="4"/>
        <v/>
      </c>
      <c r="O105" s="122" t="str">
        <f t="shared" si="5"/>
        <v/>
      </c>
      <c r="P105" s="122"/>
      <c r="Q105" s="123" t="str">
        <f t="shared" si="6"/>
        <v/>
      </c>
      <c r="R105" s="123" t="str">
        <f t="shared" si="7"/>
        <v/>
      </c>
      <c r="S105" s="123"/>
    </row>
    <row r="106" spans="1:19" x14ac:dyDescent="0.15">
      <c r="A106" s="7">
        <v>5</v>
      </c>
      <c r="B106" s="7" t="str">
        <f>'申込書（リレー種目）'!R11</f>
        <v/>
      </c>
      <c r="C106" s="7" t="str">
        <f>'申込書（リレー種目）'!X11</f>
        <v/>
      </c>
      <c r="D106" s="7" t="str">
        <f>'申込書（リレー種目）'!Y11</f>
        <v/>
      </c>
      <c r="E106" s="7" t="str">
        <f>'申込書（リレー種目）'!Z11</f>
        <v/>
      </c>
      <c r="F106" s="7" t="str">
        <f>'申込書（リレー種目）'!AA11</f>
        <v/>
      </c>
      <c r="G106" s="12" t="str">
        <f>'申込書（リレー種目）'!AB11</f>
        <v/>
      </c>
      <c r="H106" s="12" t="str">
        <f>'申込書（リレー種目）'!AC11</f>
        <v/>
      </c>
      <c r="I106" s="12" t="str">
        <f>'申込書（リレー種目）'!AD11</f>
        <v/>
      </c>
      <c r="J106" s="7" t="str">
        <f>IF(ISBLANK('申込書（個人種目）'!AE111),"",'申込書（個人種目）'!AE111)</f>
        <v/>
      </c>
      <c r="N106" s="122" t="str">
        <f t="shared" si="4"/>
        <v/>
      </c>
      <c r="O106" s="122" t="str">
        <f t="shared" si="5"/>
        <v/>
      </c>
      <c r="P106" s="122"/>
      <c r="Q106" s="123" t="str">
        <f t="shared" si="6"/>
        <v/>
      </c>
      <c r="R106" s="123" t="str">
        <f t="shared" si="7"/>
        <v/>
      </c>
      <c r="S106" s="123"/>
    </row>
    <row r="107" spans="1:19" x14ac:dyDescent="0.15">
      <c r="A107" s="7">
        <v>6</v>
      </c>
      <c r="B107" s="7" t="str">
        <f>'申込書（リレー種目）'!R12</f>
        <v/>
      </c>
      <c r="C107" s="7" t="str">
        <f>'申込書（リレー種目）'!X12</f>
        <v/>
      </c>
      <c r="D107" s="7" t="str">
        <f>'申込書（リレー種目）'!Y12</f>
        <v/>
      </c>
      <c r="E107" s="7" t="str">
        <f>'申込書（リレー種目）'!Z12</f>
        <v/>
      </c>
      <c r="F107" s="7" t="str">
        <f>'申込書（リレー種目）'!AA12</f>
        <v/>
      </c>
      <c r="G107" s="12" t="str">
        <f>'申込書（リレー種目）'!AB12</f>
        <v/>
      </c>
      <c r="H107" s="12" t="str">
        <f>'申込書（リレー種目）'!AC12</f>
        <v/>
      </c>
      <c r="I107" s="12" t="str">
        <f>'申込書（リレー種目）'!AD12</f>
        <v/>
      </c>
      <c r="J107" s="7" t="str">
        <f>IF(ISBLANK('申込書（個人種目）'!AE112),"",'申込書（個人種目）'!AE112)</f>
        <v/>
      </c>
      <c r="N107" s="122" t="str">
        <f t="shared" si="4"/>
        <v/>
      </c>
      <c r="O107" s="122" t="str">
        <f t="shared" si="5"/>
        <v/>
      </c>
      <c r="P107" s="122"/>
      <c r="Q107" s="123" t="str">
        <f t="shared" si="6"/>
        <v/>
      </c>
      <c r="R107" s="123" t="str">
        <f t="shared" si="7"/>
        <v/>
      </c>
      <c r="S107" s="123"/>
    </row>
    <row r="108" spans="1:19" x14ac:dyDescent="0.15">
      <c r="A108" s="7">
        <v>7</v>
      </c>
      <c r="B108" s="7" t="str">
        <f>'申込書（リレー種目）'!R13</f>
        <v/>
      </c>
      <c r="C108" s="7" t="str">
        <f>'申込書（リレー種目）'!X13</f>
        <v/>
      </c>
      <c r="D108" s="7" t="str">
        <f>'申込書（リレー種目）'!Y13</f>
        <v/>
      </c>
      <c r="E108" s="7" t="str">
        <f>'申込書（リレー種目）'!Z13</f>
        <v/>
      </c>
      <c r="F108" s="7" t="str">
        <f>'申込書（リレー種目）'!AA13</f>
        <v/>
      </c>
      <c r="G108" s="12" t="str">
        <f>'申込書（リレー種目）'!AB13</f>
        <v/>
      </c>
      <c r="H108" s="12" t="str">
        <f>'申込書（リレー種目）'!AC13</f>
        <v/>
      </c>
      <c r="I108" s="12" t="str">
        <f>'申込書（リレー種目）'!AD13</f>
        <v/>
      </c>
      <c r="J108" s="7" t="str">
        <f>IF(ISBLANK('申込書（個人種目）'!AE113),"",'申込書（個人種目）'!AE113)</f>
        <v/>
      </c>
      <c r="N108" s="122" t="str">
        <f t="shared" si="4"/>
        <v/>
      </c>
      <c r="O108" s="122" t="str">
        <f t="shared" si="5"/>
        <v/>
      </c>
      <c r="P108" s="122"/>
      <c r="Q108" s="123" t="str">
        <f t="shared" si="6"/>
        <v/>
      </c>
      <c r="R108" s="123" t="str">
        <f t="shared" si="7"/>
        <v/>
      </c>
      <c r="S108" s="123"/>
    </row>
    <row r="109" spans="1:19" x14ac:dyDescent="0.15">
      <c r="A109" s="7">
        <v>8</v>
      </c>
      <c r="B109" s="7" t="str">
        <f>'申込書（リレー種目）'!R14</f>
        <v/>
      </c>
      <c r="C109" s="7" t="str">
        <f>'申込書（リレー種目）'!X14</f>
        <v/>
      </c>
      <c r="D109" s="7" t="str">
        <f>'申込書（リレー種目）'!Y14</f>
        <v/>
      </c>
      <c r="E109" s="7" t="str">
        <f>'申込書（リレー種目）'!Z14</f>
        <v/>
      </c>
      <c r="F109" s="7" t="str">
        <f>'申込書（リレー種目）'!AA14</f>
        <v/>
      </c>
      <c r="G109" s="12" t="str">
        <f>'申込書（リレー種目）'!AB14</f>
        <v/>
      </c>
      <c r="H109" s="12" t="str">
        <f>'申込書（リレー種目）'!AC14</f>
        <v/>
      </c>
      <c r="I109" s="12" t="str">
        <f>'申込書（リレー種目）'!AD14</f>
        <v/>
      </c>
      <c r="J109" s="7" t="str">
        <f>IF(ISBLANK('申込書（個人種目）'!AE114),"",'申込書（個人種目）'!AE114)</f>
        <v/>
      </c>
      <c r="N109" s="122" t="str">
        <f t="shared" si="4"/>
        <v/>
      </c>
      <c r="O109" s="122" t="str">
        <f t="shared" si="5"/>
        <v/>
      </c>
      <c r="P109" s="122"/>
      <c r="Q109" s="123" t="str">
        <f t="shared" si="6"/>
        <v/>
      </c>
      <c r="R109" s="123" t="str">
        <f t="shared" si="7"/>
        <v/>
      </c>
      <c r="S109" s="123"/>
    </row>
    <row r="110" spans="1:19" x14ac:dyDescent="0.15">
      <c r="A110" s="7">
        <v>9</v>
      </c>
      <c r="B110" s="7" t="str">
        <f>'申込書（リレー種目）'!R15</f>
        <v/>
      </c>
      <c r="C110" s="7" t="str">
        <f>'申込書（リレー種目）'!X15</f>
        <v/>
      </c>
      <c r="D110" s="7" t="str">
        <f>'申込書（リレー種目）'!Y15</f>
        <v/>
      </c>
      <c r="E110" s="7" t="str">
        <f>'申込書（リレー種目）'!Z15</f>
        <v/>
      </c>
      <c r="F110" s="7" t="str">
        <f>'申込書（リレー種目）'!AA15</f>
        <v/>
      </c>
      <c r="G110" s="12" t="str">
        <f>'申込書（リレー種目）'!AB15</f>
        <v/>
      </c>
      <c r="H110" s="12" t="str">
        <f>'申込書（リレー種目）'!AC15</f>
        <v/>
      </c>
      <c r="I110" s="12" t="str">
        <f>'申込書（リレー種目）'!AD15</f>
        <v/>
      </c>
      <c r="J110" s="7" t="str">
        <f>IF(ISBLANK('申込書（個人種目）'!AE115),"",'申込書（個人種目）'!AE115)</f>
        <v/>
      </c>
      <c r="N110" s="122" t="str">
        <f t="shared" si="4"/>
        <v/>
      </c>
      <c r="O110" s="122" t="str">
        <f t="shared" si="5"/>
        <v/>
      </c>
      <c r="P110" s="122"/>
      <c r="Q110" s="123" t="str">
        <f t="shared" si="6"/>
        <v/>
      </c>
      <c r="R110" s="123" t="str">
        <f t="shared" si="7"/>
        <v/>
      </c>
      <c r="S110" s="123"/>
    </row>
    <row r="111" spans="1:19" x14ac:dyDescent="0.15">
      <c r="A111" s="7">
        <v>10</v>
      </c>
      <c r="B111" s="7" t="str">
        <f>'申込書（リレー種目）'!R16</f>
        <v/>
      </c>
      <c r="C111" s="7" t="str">
        <f>'申込書（リレー種目）'!X16</f>
        <v/>
      </c>
      <c r="D111" s="7" t="str">
        <f>'申込書（リレー種目）'!Y16</f>
        <v/>
      </c>
      <c r="E111" s="7" t="str">
        <f>'申込書（リレー種目）'!Z16</f>
        <v/>
      </c>
      <c r="F111" s="7" t="str">
        <f>'申込書（リレー種目）'!AA16</f>
        <v/>
      </c>
      <c r="G111" s="12" t="str">
        <f>'申込書（リレー種目）'!AB16</f>
        <v/>
      </c>
      <c r="H111" s="12" t="str">
        <f>'申込書（リレー種目）'!AC16</f>
        <v/>
      </c>
      <c r="I111" s="12" t="str">
        <f>'申込書（リレー種目）'!AD16</f>
        <v/>
      </c>
      <c r="J111" s="7" t="str">
        <f>IF(ISBLANK('申込書（個人種目）'!AE116),"",'申込書（個人種目）'!AE116)</f>
        <v/>
      </c>
      <c r="N111" s="122" t="str">
        <f t="shared" si="4"/>
        <v/>
      </c>
      <c r="O111" s="122" t="str">
        <f t="shared" si="5"/>
        <v/>
      </c>
      <c r="P111" s="122"/>
      <c r="Q111" s="123" t="str">
        <f t="shared" si="6"/>
        <v/>
      </c>
      <c r="R111" s="123" t="str">
        <f t="shared" si="7"/>
        <v/>
      </c>
      <c r="S111" s="123"/>
    </row>
    <row r="112" spans="1:19" x14ac:dyDescent="0.15">
      <c r="A112" s="7">
        <v>11</v>
      </c>
      <c r="B112" s="7" t="str">
        <f>'申込書（リレー種目）'!R17</f>
        <v/>
      </c>
      <c r="C112" s="7" t="str">
        <f>'申込書（リレー種目）'!X17</f>
        <v/>
      </c>
      <c r="D112" s="7" t="str">
        <f>'申込書（リレー種目）'!Y17</f>
        <v/>
      </c>
      <c r="E112" s="7" t="str">
        <f>'申込書（リレー種目）'!Z17</f>
        <v/>
      </c>
      <c r="F112" s="7" t="str">
        <f>'申込書（リレー種目）'!AA17</f>
        <v/>
      </c>
      <c r="G112" s="12" t="str">
        <f>'申込書（リレー種目）'!AB17</f>
        <v/>
      </c>
      <c r="H112" s="12" t="str">
        <f>'申込書（リレー種目）'!AC17</f>
        <v/>
      </c>
      <c r="I112" s="12" t="str">
        <f>'申込書（リレー種目）'!AD17</f>
        <v/>
      </c>
      <c r="J112" s="7" t="str">
        <f>IF(ISBLANK('申込書（個人種目）'!AE117),"",'申込書（個人種目）'!AE117)</f>
        <v/>
      </c>
      <c r="N112" s="122" t="str">
        <f t="shared" si="4"/>
        <v/>
      </c>
      <c r="O112" s="122" t="str">
        <f t="shared" si="5"/>
        <v/>
      </c>
      <c r="P112" s="122"/>
      <c r="Q112" s="123" t="str">
        <f t="shared" si="6"/>
        <v/>
      </c>
      <c r="R112" s="123" t="str">
        <f t="shared" si="7"/>
        <v/>
      </c>
      <c r="S112" s="123"/>
    </row>
    <row r="113" spans="1:19" x14ac:dyDescent="0.15">
      <c r="A113" s="7">
        <v>12</v>
      </c>
      <c r="B113" s="7" t="str">
        <f>'申込書（リレー種目）'!R18</f>
        <v/>
      </c>
      <c r="C113" s="7" t="str">
        <f>'申込書（リレー種目）'!X18</f>
        <v/>
      </c>
      <c r="D113" s="7" t="str">
        <f>'申込書（リレー種目）'!Y18</f>
        <v/>
      </c>
      <c r="E113" s="7" t="str">
        <f>'申込書（リレー種目）'!Z18</f>
        <v/>
      </c>
      <c r="F113" s="7" t="str">
        <f>'申込書（リレー種目）'!AA18</f>
        <v/>
      </c>
      <c r="G113" s="12" t="str">
        <f>'申込書（リレー種目）'!AB18</f>
        <v/>
      </c>
      <c r="H113" s="12" t="str">
        <f>'申込書（リレー種目）'!AC18</f>
        <v/>
      </c>
      <c r="I113" s="12" t="str">
        <f>'申込書（リレー種目）'!AD18</f>
        <v/>
      </c>
      <c r="J113" s="7" t="str">
        <f>IF(ISBLANK('申込書（個人種目）'!AE118),"",'申込書（個人種目）'!AE118)</f>
        <v/>
      </c>
      <c r="N113" s="122" t="str">
        <f t="shared" si="4"/>
        <v/>
      </c>
      <c r="O113" s="122" t="str">
        <f t="shared" si="5"/>
        <v/>
      </c>
      <c r="P113" s="122"/>
      <c r="Q113" s="123" t="str">
        <f t="shared" si="6"/>
        <v/>
      </c>
      <c r="R113" s="123" t="str">
        <f t="shared" si="7"/>
        <v/>
      </c>
      <c r="S113" s="123"/>
    </row>
    <row r="114" spans="1:19" x14ac:dyDescent="0.15">
      <c r="A114" s="7">
        <v>13</v>
      </c>
      <c r="B114" s="7" t="str">
        <f>'申込書（リレー種目）'!R19</f>
        <v/>
      </c>
      <c r="C114" s="7" t="str">
        <f>'申込書（リレー種目）'!X19</f>
        <v/>
      </c>
      <c r="D114" s="7" t="str">
        <f>'申込書（リレー種目）'!Y19</f>
        <v/>
      </c>
      <c r="E114" s="7" t="str">
        <f>'申込書（リレー種目）'!Z19</f>
        <v/>
      </c>
      <c r="F114" s="7" t="str">
        <f>'申込書（リレー種目）'!AA19</f>
        <v/>
      </c>
      <c r="G114" s="12" t="str">
        <f>'申込書（リレー種目）'!AB19</f>
        <v/>
      </c>
      <c r="H114" s="12" t="str">
        <f>'申込書（リレー種目）'!AC19</f>
        <v/>
      </c>
      <c r="I114" s="12" t="str">
        <f>'申込書（リレー種目）'!AD19</f>
        <v/>
      </c>
      <c r="J114" s="7" t="str">
        <f>IF(ISBLANK('申込書（個人種目）'!AE119),"",'申込書（個人種目）'!AE119)</f>
        <v/>
      </c>
      <c r="N114" s="122" t="str">
        <f t="shared" si="4"/>
        <v/>
      </c>
      <c r="O114" s="122" t="str">
        <f t="shared" si="5"/>
        <v/>
      </c>
      <c r="P114" s="122"/>
      <c r="Q114" s="123" t="str">
        <f t="shared" si="6"/>
        <v/>
      </c>
      <c r="R114" s="123" t="str">
        <f t="shared" si="7"/>
        <v/>
      </c>
      <c r="S114" s="123"/>
    </row>
    <row r="115" spans="1:19" x14ac:dyDescent="0.15">
      <c r="A115" s="7">
        <v>14</v>
      </c>
      <c r="B115" s="7" t="str">
        <f>'申込書（リレー種目）'!R20</f>
        <v/>
      </c>
      <c r="C115" s="7" t="str">
        <f>'申込書（リレー種目）'!X20</f>
        <v/>
      </c>
      <c r="D115" s="7" t="str">
        <f>'申込書（リレー種目）'!Y20</f>
        <v/>
      </c>
      <c r="E115" s="7" t="str">
        <f>'申込書（リレー種目）'!Z20</f>
        <v/>
      </c>
      <c r="F115" s="7" t="str">
        <f>'申込書（リレー種目）'!AA20</f>
        <v/>
      </c>
      <c r="G115" s="12" t="str">
        <f>'申込書（リレー種目）'!AB20</f>
        <v/>
      </c>
      <c r="H115" s="12" t="str">
        <f>'申込書（リレー種目）'!AC20</f>
        <v/>
      </c>
      <c r="I115" s="12" t="str">
        <f>'申込書（リレー種目）'!AD20</f>
        <v/>
      </c>
      <c r="J115" s="7" t="str">
        <f>IF(ISBLANK('申込書（個人種目）'!AE120),"",'申込書（個人種目）'!AE120)</f>
        <v/>
      </c>
      <c r="N115" s="122" t="str">
        <f t="shared" si="4"/>
        <v/>
      </c>
      <c r="O115" s="122" t="str">
        <f t="shared" si="5"/>
        <v/>
      </c>
      <c r="P115" s="122"/>
      <c r="Q115" s="123" t="str">
        <f t="shared" si="6"/>
        <v/>
      </c>
      <c r="R115" s="123" t="str">
        <f t="shared" si="7"/>
        <v/>
      </c>
      <c r="S115" s="123"/>
    </row>
    <row r="116" spans="1:19" x14ac:dyDescent="0.15">
      <c r="A116" s="7">
        <v>15</v>
      </c>
      <c r="B116" s="7" t="str">
        <f>'申込書（リレー種目）'!R21</f>
        <v/>
      </c>
      <c r="C116" s="7" t="str">
        <f>'申込書（リレー種目）'!X21</f>
        <v/>
      </c>
      <c r="D116" s="7" t="str">
        <f>'申込書（リレー種目）'!Y21</f>
        <v/>
      </c>
      <c r="E116" s="7" t="str">
        <f>'申込書（リレー種目）'!Z21</f>
        <v/>
      </c>
      <c r="F116" s="7" t="str">
        <f>'申込書（リレー種目）'!AA21</f>
        <v/>
      </c>
      <c r="G116" s="12" t="str">
        <f>'申込書（リレー種目）'!AB21</f>
        <v/>
      </c>
      <c r="H116" s="12" t="str">
        <f>'申込書（リレー種目）'!AC21</f>
        <v/>
      </c>
      <c r="I116" s="12" t="str">
        <f>'申込書（リレー種目）'!AD21</f>
        <v/>
      </c>
      <c r="J116" s="7" t="str">
        <f>IF(ISBLANK('申込書（個人種目）'!AE121),"",'申込書（個人種目）'!AE121)</f>
        <v/>
      </c>
      <c r="N116" s="122" t="str">
        <f t="shared" si="4"/>
        <v/>
      </c>
      <c r="O116" s="122" t="str">
        <f t="shared" si="5"/>
        <v/>
      </c>
      <c r="P116" s="122"/>
      <c r="Q116" s="123" t="str">
        <f t="shared" si="6"/>
        <v/>
      </c>
      <c r="R116" s="123" t="str">
        <f t="shared" si="7"/>
        <v/>
      </c>
      <c r="S116" s="123"/>
    </row>
    <row r="117" spans="1:19" x14ac:dyDescent="0.15">
      <c r="A117" s="7">
        <v>16</v>
      </c>
      <c r="B117" s="7" t="str">
        <f>'申込書（リレー種目）'!R22</f>
        <v/>
      </c>
      <c r="C117" s="7" t="str">
        <f>'申込書（リレー種目）'!X22</f>
        <v/>
      </c>
      <c r="D117" s="7" t="str">
        <f>'申込書（リレー種目）'!Y22</f>
        <v/>
      </c>
      <c r="E117" s="7" t="str">
        <f>'申込書（リレー種目）'!Z22</f>
        <v/>
      </c>
      <c r="F117" s="7" t="str">
        <f>'申込書（リレー種目）'!AA22</f>
        <v/>
      </c>
      <c r="G117" s="12" t="str">
        <f>'申込書（リレー種目）'!AB22</f>
        <v/>
      </c>
      <c r="H117" s="12" t="str">
        <f>'申込書（リレー種目）'!AC22</f>
        <v/>
      </c>
      <c r="I117" s="12" t="str">
        <f>'申込書（リレー種目）'!AD22</f>
        <v/>
      </c>
      <c r="J117" s="7" t="str">
        <f>IF(ISBLANK('申込書（個人種目）'!AE122),"",'申込書（個人種目）'!AE122)</f>
        <v/>
      </c>
      <c r="N117" s="122" t="str">
        <f t="shared" si="4"/>
        <v/>
      </c>
      <c r="O117" s="122" t="str">
        <f t="shared" si="5"/>
        <v/>
      </c>
      <c r="P117" s="122"/>
      <c r="Q117" s="123" t="str">
        <f t="shared" si="6"/>
        <v/>
      </c>
      <c r="R117" s="123" t="str">
        <f t="shared" si="7"/>
        <v/>
      </c>
      <c r="S117" s="123"/>
    </row>
    <row r="118" spans="1:19" x14ac:dyDescent="0.15">
      <c r="A118" s="7">
        <v>17</v>
      </c>
      <c r="B118" s="7" t="str">
        <f>'申込書（リレー種目）'!R23</f>
        <v/>
      </c>
      <c r="C118" s="7" t="str">
        <f>'申込書（リレー種目）'!X23</f>
        <v/>
      </c>
      <c r="D118" s="7" t="str">
        <f>'申込書（リレー種目）'!Y23</f>
        <v/>
      </c>
      <c r="E118" s="7" t="str">
        <f>'申込書（リレー種目）'!Z23</f>
        <v/>
      </c>
      <c r="F118" s="7" t="str">
        <f>'申込書（リレー種目）'!AA23</f>
        <v/>
      </c>
      <c r="G118" s="12" t="str">
        <f>'申込書（リレー種目）'!AB23</f>
        <v/>
      </c>
      <c r="H118" s="12" t="str">
        <f>'申込書（リレー種目）'!AC23</f>
        <v/>
      </c>
      <c r="I118" s="12" t="str">
        <f>'申込書（リレー種目）'!AD23</f>
        <v/>
      </c>
      <c r="J118" s="7" t="str">
        <f>IF(ISBLANK('申込書（個人種目）'!AE123),"",'申込書（個人種目）'!AE123)</f>
        <v/>
      </c>
      <c r="N118" s="122" t="str">
        <f t="shared" si="4"/>
        <v/>
      </c>
      <c r="O118" s="122" t="str">
        <f t="shared" si="5"/>
        <v/>
      </c>
      <c r="P118" s="122"/>
      <c r="Q118" s="123" t="str">
        <f t="shared" si="6"/>
        <v/>
      </c>
      <c r="R118" s="123" t="str">
        <f t="shared" si="7"/>
        <v/>
      </c>
      <c r="S118" s="123"/>
    </row>
    <row r="119" spans="1:19" x14ac:dyDescent="0.15">
      <c r="A119" s="7">
        <v>18</v>
      </c>
      <c r="B119" s="7" t="str">
        <f>'申込書（リレー種目）'!R24</f>
        <v/>
      </c>
      <c r="C119" s="7" t="str">
        <f>'申込書（リレー種目）'!X24</f>
        <v/>
      </c>
      <c r="D119" s="7" t="str">
        <f>'申込書（リレー種目）'!Y24</f>
        <v/>
      </c>
      <c r="E119" s="7" t="str">
        <f>'申込書（リレー種目）'!Z24</f>
        <v/>
      </c>
      <c r="F119" s="7" t="str">
        <f>'申込書（リレー種目）'!AA24</f>
        <v/>
      </c>
      <c r="G119" s="12" t="str">
        <f>'申込書（リレー種目）'!AB24</f>
        <v/>
      </c>
      <c r="H119" s="12" t="str">
        <f>'申込書（リレー種目）'!AC24</f>
        <v/>
      </c>
      <c r="I119" s="12" t="str">
        <f>'申込書（リレー種目）'!AD24</f>
        <v/>
      </c>
      <c r="J119" s="7" t="str">
        <f>IF(ISBLANK('申込書（個人種目）'!AE124),"",'申込書（個人種目）'!AE124)</f>
        <v/>
      </c>
      <c r="N119" s="122" t="str">
        <f t="shared" si="4"/>
        <v/>
      </c>
      <c r="O119" s="122" t="str">
        <f t="shared" si="5"/>
        <v/>
      </c>
      <c r="P119" s="122"/>
      <c r="Q119" s="123" t="str">
        <f t="shared" si="6"/>
        <v/>
      </c>
      <c r="R119" s="123" t="str">
        <f t="shared" si="7"/>
        <v/>
      </c>
      <c r="S119" s="123"/>
    </row>
    <row r="120" spans="1:19" x14ac:dyDescent="0.15">
      <c r="A120" s="7">
        <v>19</v>
      </c>
      <c r="B120" s="7" t="str">
        <f>'申込書（リレー種目）'!R25</f>
        <v/>
      </c>
      <c r="C120" s="7" t="str">
        <f>'申込書（リレー種目）'!X25</f>
        <v/>
      </c>
      <c r="D120" s="7" t="str">
        <f>'申込書（リレー種目）'!Y25</f>
        <v/>
      </c>
      <c r="E120" s="7" t="str">
        <f>'申込書（リレー種目）'!Z25</f>
        <v/>
      </c>
      <c r="F120" s="7" t="str">
        <f>'申込書（リレー種目）'!AA25</f>
        <v/>
      </c>
      <c r="G120" s="12" t="str">
        <f>'申込書（リレー種目）'!AB25</f>
        <v/>
      </c>
      <c r="H120" s="12" t="str">
        <f>'申込書（リレー種目）'!AC25</f>
        <v/>
      </c>
      <c r="I120" s="12" t="str">
        <f>'申込書（リレー種目）'!AD25</f>
        <v/>
      </c>
      <c r="J120" s="7" t="str">
        <f>IF(ISBLANK('申込書（個人種目）'!AE125),"",'申込書（個人種目）'!AE125)</f>
        <v/>
      </c>
      <c r="N120" s="122" t="str">
        <f t="shared" si="4"/>
        <v/>
      </c>
      <c r="O120" s="122" t="str">
        <f t="shared" si="5"/>
        <v/>
      </c>
      <c r="P120" s="122"/>
      <c r="Q120" s="123" t="str">
        <f t="shared" si="6"/>
        <v/>
      </c>
      <c r="R120" s="123" t="str">
        <f t="shared" si="7"/>
        <v/>
      </c>
      <c r="S120" s="123"/>
    </row>
    <row r="121" spans="1:19" x14ac:dyDescent="0.15">
      <c r="A121" s="7">
        <v>20</v>
      </c>
      <c r="B121" s="7" t="str">
        <f>'申込書（リレー種目）'!R26</f>
        <v/>
      </c>
      <c r="C121" s="7" t="str">
        <f>'申込書（リレー種目）'!X26</f>
        <v/>
      </c>
      <c r="D121" s="7" t="str">
        <f>'申込書（リレー種目）'!Y26</f>
        <v/>
      </c>
      <c r="E121" s="7" t="str">
        <f>'申込書（リレー種目）'!Z26</f>
        <v/>
      </c>
      <c r="F121" s="7" t="str">
        <f>'申込書（リレー種目）'!AA26</f>
        <v/>
      </c>
      <c r="G121" s="12" t="str">
        <f>'申込書（リレー種目）'!AB26</f>
        <v/>
      </c>
      <c r="H121" s="12" t="str">
        <f>'申込書（リレー種目）'!AC26</f>
        <v/>
      </c>
      <c r="I121" s="12" t="str">
        <f>'申込書（リレー種目）'!AD26</f>
        <v/>
      </c>
      <c r="J121" s="7" t="str">
        <f>IF(ISBLANK('申込書（個人種目）'!AE126),"",'申込書（個人種目）'!AE126)</f>
        <v/>
      </c>
      <c r="N121" s="122" t="str">
        <f t="shared" si="4"/>
        <v/>
      </c>
      <c r="O121" s="122" t="str">
        <f t="shared" si="5"/>
        <v/>
      </c>
      <c r="P121" s="122"/>
      <c r="Q121" s="123" t="str">
        <f t="shared" si="6"/>
        <v/>
      </c>
      <c r="R121" s="123" t="str">
        <f t="shared" si="7"/>
        <v/>
      </c>
      <c r="S121" s="123"/>
    </row>
    <row r="122" spans="1:19" x14ac:dyDescent="0.15">
      <c r="A122" s="7">
        <v>21</v>
      </c>
      <c r="B122" s="7" t="str">
        <f>'申込書（リレー種目）'!R27</f>
        <v/>
      </c>
      <c r="C122" s="7" t="str">
        <f>'申込書（リレー種目）'!X27</f>
        <v/>
      </c>
      <c r="D122" s="7" t="str">
        <f>'申込書（リレー種目）'!Y27</f>
        <v/>
      </c>
      <c r="E122" s="7" t="str">
        <f>'申込書（リレー種目）'!Z27</f>
        <v/>
      </c>
      <c r="F122" s="7" t="str">
        <f>'申込書（リレー種目）'!AA27</f>
        <v/>
      </c>
      <c r="G122" s="12" t="str">
        <f>'申込書（リレー種目）'!AB27</f>
        <v/>
      </c>
      <c r="H122" s="12" t="str">
        <f>'申込書（リレー種目）'!AC27</f>
        <v/>
      </c>
      <c r="I122" s="12" t="str">
        <f>'申込書（リレー種目）'!AD27</f>
        <v/>
      </c>
      <c r="J122" s="7" t="str">
        <f>IF(ISBLANK('申込書（個人種目）'!AE127),"",'申込書（個人種目）'!AE127)</f>
        <v/>
      </c>
      <c r="N122" s="122" t="str">
        <f t="shared" si="4"/>
        <v/>
      </c>
      <c r="O122" s="122" t="str">
        <f t="shared" si="5"/>
        <v/>
      </c>
      <c r="P122" s="122"/>
      <c r="Q122" s="123" t="str">
        <f t="shared" si="6"/>
        <v/>
      </c>
      <c r="R122" s="123" t="str">
        <f t="shared" si="7"/>
        <v/>
      </c>
      <c r="S122" s="123"/>
    </row>
    <row r="123" spans="1:19" x14ac:dyDescent="0.15">
      <c r="A123" s="7">
        <v>22</v>
      </c>
      <c r="B123" s="7" t="str">
        <f>'申込書（リレー種目）'!R28</f>
        <v/>
      </c>
      <c r="C123" s="7" t="str">
        <f>'申込書（リレー種目）'!X28</f>
        <v/>
      </c>
      <c r="D123" s="7" t="str">
        <f>'申込書（リレー種目）'!Y28</f>
        <v/>
      </c>
      <c r="E123" s="7" t="str">
        <f>'申込書（リレー種目）'!Z28</f>
        <v/>
      </c>
      <c r="F123" s="7" t="str">
        <f>'申込書（リレー種目）'!AA28</f>
        <v/>
      </c>
      <c r="G123" s="12" t="str">
        <f>'申込書（リレー種目）'!AB28</f>
        <v/>
      </c>
      <c r="H123" s="12" t="str">
        <f>'申込書（リレー種目）'!AC28</f>
        <v/>
      </c>
      <c r="I123" s="12" t="str">
        <f>'申込書（リレー種目）'!AD28</f>
        <v/>
      </c>
      <c r="J123" s="7" t="str">
        <f>IF(ISBLANK('申込書（個人種目）'!AE128),"",'申込書（個人種目）'!AE128)</f>
        <v/>
      </c>
      <c r="N123" s="122" t="str">
        <f t="shared" si="4"/>
        <v/>
      </c>
      <c r="O123" s="122" t="str">
        <f t="shared" si="5"/>
        <v/>
      </c>
      <c r="P123" s="122"/>
      <c r="Q123" s="123" t="str">
        <f t="shared" si="6"/>
        <v/>
      </c>
      <c r="R123" s="123" t="str">
        <f t="shared" si="7"/>
        <v/>
      </c>
      <c r="S123" s="123"/>
    </row>
    <row r="124" spans="1:19" x14ac:dyDescent="0.15">
      <c r="A124" s="7">
        <v>23</v>
      </c>
      <c r="B124" s="7" t="str">
        <f>'申込書（リレー種目）'!R29</f>
        <v/>
      </c>
      <c r="C124" s="7" t="str">
        <f>'申込書（リレー種目）'!X29</f>
        <v/>
      </c>
      <c r="D124" s="7" t="str">
        <f>'申込書（リレー種目）'!Y29</f>
        <v/>
      </c>
      <c r="E124" s="7" t="str">
        <f>'申込書（リレー種目）'!Z29</f>
        <v/>
      </c>
      <c r="F124" s="7" t="str">
        <f>'申込書（リレー種目）'!AA29</f>
        <v/>
      </c>
      <c r="G124" s="12" t="str">
        <f>'申込書（リレー種目）'!AB29</f>
        <v/>
      </c>
      <c r="H124" s="12" t="str">
        <f>'申込書（リレー種目）'!AC29</f>
        <v/>
      </c>
      <c r="I124" s="12" t="str">
        <f>'申込書（リレー種目）'!AD29</f>
        <v/>
      </c>
      <c r="J124" s="7" t="str">
        <f>IF(ISBLANK('申込書（個人種目）'!AE129),"",'申込書（個人種目）'!AE129)</f>
        <v/>
      </c>
      <c r="N124" s="122" t="str">
        <f t="shared" si="4"/>
        <v/>
      </c>
      <c r="O124" s="122" t="str">
        <f t="shared" si="5"/>
        <v/>
      </c>
      <c r="P124" s="122"/>
      <c r="Q124" s="123" t="str">
        <f t="shared" si="6"/>
        <v/>
      </c>
      <c r="R124" s="123" t="str">
        <f t="shared" si="7"/>
        <v/>
      </c>
      <c r="S124" s="123"/>
    </row>
    <row r="125" spans="1:19" x14ac:dyDescent="0.15">
      <c r="A125" s="7">
        <v>24</v>
      </c>
      <c r="B125" s="7" t="str">
        <f>'申込書（リレー種目）'!R30</f>
        <v/>
      </c>
      <c r="C125" s="7" t="str">
        <f>'申込書（リレー種目）'!X30</f>
        <v/>
      </c>
      <c r="D125" s="7" t="str">
        <f>'申込書（リレー種目）'!Y30</f>
        <v/>
      </c>
      <c r="E125" s="7" t="str">
        <f>'申込書（リレー種目）'!Z30</f>
        <v/>
      </c>
      <c r="F125" s="7" t="str">
        <f>'申込書（リレー種目）'!AA30</f>
        <v/>
      </c>
      <c r="G125" s="12" t="str">
        <f>'申込書（リレー種目）'!AB30</f>
        <v/>
      </c>
      <c r="H125" s="12" t="str">
        <f>'申込書（リレー種目）'!AC30</f>
        <v/>
      </c>
      <c r="I125" s="12" t="str">
        <f>'申込書（リレー種目）'!AD30</f>
        <v/>
      </c>
      <c r="J125" s="7" t="str">
        <f>IF(ISBLANK('申込書（個人種目）'!AE130),"",'申込書（個人種目）'!AE130)</f>
        <v/>
      </c>
      <c r="N125" s="122" t="str">
        <f t="shared" si="4"/>
        <v/>
      </c>
      <c r="O125" s="122" t="str">
        <f t="shared" si="5"/>
        <v/>
      </c>
      <c r="P125" s="122"/>
      <c r="Q125" s="123" t="str">
        <f t="shared" si="6"/>
        <v/>
      </c>
      <c r="R125" s="123" t="str">
        <f t="shared" si="7"/>
        <v/>
      </c>
      <c r="S125" s="123"/>
    </row>
    <row r="126" spans="1:19" x14ac:dyDescent="0.15">
      <c r="A126" s="7">
        <v>25</v>
      </c>
      <c r="B126" s="7" t="str">
        <f>'申込書（リレー種目）'!R46</f>
        <v/>
      </c>
      <c r="C126" s="7" t="str">
        <f>'申込書（リレー種目）'!X46</f>
        <v/>
      </c>
      <c r="D126" s="7" t="str">
        <f>'申込書（リレー種目）'!Y46</f>
        <v/>
      </c>
      <c r="E126" s="7" t="str">
        <f>'申込書（リレー種目）'!Z46</f>
        <v/>
      </c>
      <c r="F126" s="7" t="str">
        <f>'申込書（リレー種目）'!AA46</f>
        <v/>
      </c>
      <c r="G126" s="8" t="str">
        <f>'申込書（リレー種目）'!AB46</f>
        <v/>
      </c>
      <c r="H126" s="8" t="str">
        <f>'申込書（リレー種目）'!AC46</f>
        <v/>
      </c>
      <c r="I126" s="8" t="str">
        <f>'申込書（リレー種目）'!AD46</f>
        <v/>
      </c>
      <c r="J126" s="7" t="str">
        <f>IF(ISBLANK('申込書（個人種目）'!AE131),"",'申込書（個人種目）'!AE131)</f>
        <v/>
      </c>
      <c r="N126" s="122" t="str">
        <f t="shared" si="4"/>
        <v/>
      </c>
      <c r="O126" s="122" t="str">
        <f t="shared" si="5"/>
        <v/>
      </c>
      <c r="P126" s="122"/>
      <c r="Q126" s="123" t="str">
        <f t="shared" si="6"/>
        <v/>
      </c>
      <c r="R126" s="123" t="str">
        <f t="shared" si="7"/>
        <v/>
      </c>
      <c r="S126" s="123"/>
    </row>
    <row r="127" spans="1:19" x14ac:dyDescent="0.15">
      <c r="A127" s="7">
        <v>26</v>
      </c>
      <c r="B127" s="7" t="str">
        <f>'申込書（リレー種目）'!R47</f>
        <v/>
      </c>
      <c r="C127" s="7" t="str">
        <f>'申込書（リレー種目）'!X47</f>
        <v/>
      </c>
      <c r="D127" s="7" t="str">
        <f>'申込書（リレー種目）'!Y47</f>
        <v/>
      </c>
      <c r="E127" s="7" t="str">
        <f>'申込書（リレー種目）'!Z47</f>
        <v/>
      </c>
      <c r="F127" s="7" t="str">
        <f>'申込書（リレー種目）'!AA47</f>
        <v/>
      </c>
      <c r="G127" s="8" t="str">
        <f>'申込書（リレー種目）'!AB47</f>
        <v/>
      </c>
      <c r="H127" s="8" t="str">
        <f>'申込書（リレー種目）'!AC47</f>
        <v/>
      </c>
      <c r="I127" s="8" t="str">
        <f>'申込書（リレー種目）'!AD47</f>
        <v/>
      </c>
      <c r="N127" s="122" t="str">
        <f t="shared" si="4"/>
        <v/>
      </c>
      <c r="O127" s="122" t="str">
        <f t="shared" si="5"/>
        <v/>
      </c>
      <c r="P127" s="122"/>
      <c r="Q127" s="123" t="str">
        <f t="shared" si="6"/>
        <v/>
      </c>
      <c r="R127" s="123" t="str">
        <f t="shared" si="7"/>
        <v/>
      </c>
      <c r="S127" s="123"/>
    </row>
    <row r="128" spans="1:19" x14ac:dyDescent="0.15">
      <c r="A128" s="7">
        <v>27</v>
      </c>
      <c r="B128" s="7" t="str">
        <f>'申込書（リレー種目）'!R48</f>
        <v/>
      </c>
      <c r="C128" s="7" t="str">
        <f>'申込書（リレー種目）'!X48</f>
        <v/>
      </c>
      <c r="D128" s="7" t="str">
        <f>'申込書（リレー種目）'!Y48</f>
        <v/>
      </c>
      <c r="E128" s="7" t="str">
        <f>'申込書（リレー種目）'!Z48</f>
        <v/>
      </c>
      <c r="F128" s="7" t="str">
        <f>'申込書（リレー種目）'!AA48</f>
        <v/>
      </c>
      <c r="G128" s="8" t="str">
        <f>'申込書（リレー種目）'!AB48</f>
        <v/>
      </c>
      <c r="H128" s="8" t="str">
        <f>'申込書（リレー種目）'!AC48</f>
        <v/>
      </c>
      <c r="I128" s="8" t="str">
        <f>'申込書（リレー種目）'!AD48</f>
        <v/>
      </c>
      <c r="N128" s="122" t="str">
        <f t="shared" si="4"/>
        <v/>
      </c>
      <c r="O128" s="122" t="str">
        <f t="shared" si="5"/>
        <v/>
      </c>
      <c r="P128" s="122"/>
      <c r="Q128" s="123" t="str">
        <f t="shared" si="6"/>
        <v/>
      </c>
      <c r="R128" s="123" t="str">
        <f t="shared" si="7"/>
        <v/>
      </c>
      <c r="S128" s="123"/>
    </row>
    <row r="129" spans="1:19" x14ac:dyDescent="0.15">
      <c r="A129" s="7">
        <v>28</v>
      </c>
      <c r="B129" s="7" t="str">
        <f>'申込書（リレー種目）'!R49</f>
        <v/>
      </c>
      <c r="C129" s="7" t="str">
        <f>'申込書（リレー種目）'!X49</f>
        <v/>
      </c>
      <c r="D129" s="7" t="str">
        <f>'申込書（リレー種目）'!Y49</f>
        <v/>
      </c>
      <c r="E129" s="7" t="str">
        <f>'申込書（リレー種目）'!Z49</f>
        <v/>
      </c>
      <c r="F129" s="7" t="str">
        <f>'申込書（リレー種目）'!AA49</f>
        <v/>
      </c>
      <c r="G129" s="8" t="str">
        <f>'申込書（リレー種目）'!AB49</f>
        <v/>
      </c>
      <c r="H129" s="8" t="str">
        <f>'申込書（リレー種目）'!AC49</f>
        <v/>
      </c>
      <c r="I129" s="8" t="str">
        <f>'申込書（リレー種目）'!AD49</f>
        <v/>
      </c>
      <c r="N129" s="122" t="str">
        <f t="shared" si="4"/>
        <v/>
      </c>
      <c r="O129" s="122" t="str">
        <f t="shared" si="5"/>
        <v/>
      </c>
      <c r="P129" s="122"/>
      <c r="Q129" s="123" t="str">
        <f t="shared" si="6"/>
        <v/>
      </c>
      <c r="R129" s="123" t="str">
        <f t="shared" si="7"/>
        <v/>
      </c>
      <c r="S129" s="123"/>
    </row>
    <row r="130" spans="1:19" x14ac:dyDescent="0.15">
      <c r="A130" s="7">
        <v>29</v>
      </c>
      <c r="B130" s="7" t="str">
        <f>'申込書（リレー種目）'!R50</f>
        <v/>
      </c>
      <c r="C130" s="7" t="str">
        <f>'申込書（リレー種目）'!X50</f>
        <v/>
      </c>
      <c r="D130" s="7" t="str">
        <f>'申込書（リレー種目）'!Y50</f>
        <v/>
      </c>
      <c r="E130" s="7" t="str">
        <f>'申込書（リレー種目）'!Z50</f>
        <v/>
      </c>
      <c r="F130" s="7" t="str">
        <f>'申込書（リレー種目）'!AA50</f>
        <v/>
      </c>
      <c r="G130" s="8" t="str">
        <f>'申込書（リレー種目）'!AB50</f>
        <v/>
      </c>
      <c r="H130" s="8" t="str">
        <f>'申込書（リレー種目）'!AC50</f>
        <v/>
      </c>
      <c r="I130" s="8" t="str">
        <f>'申込書（リレー種目）'!AD50</f>
        <v/>
      </c>
      <c r="N130" s="122" t="str">
        <f t="shared" si="4"/>
        <v/>
      </c>
      <c r="O130" s="122" t="str">
        <f t="shared" si="5"/>
        <v/>
      </c>
      <c r="P130" s="122"/>
      <c r="Q130" s="123" t="str">
        <f t="shared" si="6"/>
        <v/>
      </c>
      <c r="R130" s="123" t="str">
        <f t="shared" si="7"/>
        <v/>
      </c>
      <c r="S130" s="123"/>
    </row>
    <row r="131" spans="1:19" x14ac:dyDescent="0.15">
      <c r="A131" s="7">
        <v>30</v>
      </c>
      <c r="B131" s="7" t="str">
        <f>'申込書（リレー種目）'!R51</f>
        <v/>
      </c>
      <c r="C131" s="7" t="str">
        <f>'申込書（リレー種目）'!X51</f>
        <v/>
      </c>
      <c r="D131" s="7" t="str">
        <f>'申込書（リレー種目）'!Y51</f>
        <v/>
      </c>
      <c r="E131" s="7" t="str">
        <f>'申込書（リレー種目）'!Z51</f>
        <v/>
      </c>
      <c r="F131" s="7" t="str">
        <f>'申込書（リレー種目）'!AA51</f>
        <v/>
      </c>
      <c r="G131" s="8" t="str">
        <f>'申込書（リレー種目）'!AB51</f>
        <v/>
      </c>
      <c r="H131" s="8" t="str">
        <f>'申込書（リレー種目）'!AC51</f>
        <v/>
      </c>
      <c r="I131" s="8" t="str">
        <f>'申込書（リレー種目）'!AD51</f>
        <v/>
      </c>
      <c r="N131" s="122" t="str">
        <f t="shared" ref="N131:N149" si="8">IF(B131="","",IF(B131&lt;200000000,B131,""))</f>
        <v/>
      </c>
      <c r="O131" s="122" t="str">
        <f t="shared" ref="O131:O149" si="9">IF(N131="","",1/COUNTIF($N$2:$N$149,N131))</f>
        <v/>
      </c>
      <c r="P131" s="122"/>
      <c r="Q131" s="123" t="str">
        <f t="shared" ref="Q131:Q149" si="10">IF(B131="","",IF(B131&gt;200000000,B131,""))</f>
        <v/>
      </c>
      <c r="R131" s="123" t="str">
        <f t="shared" ref="R131:R149" si="11">IF(Q131="","",1/COUNTIF($Q$2:$Q$149,Q131))</f>
        <v/>
      </c>
      <c r="S131" s="123"/>
    </row>
    <row r="132" spans="1:19" x14ac:dyDescent="0.15">
      <c r="A132" s="7">
        <v>31</v>
      </c>
      <c r="B132" s="7" t="str">
        <f>'申込書（リレー種目）'!R52</f>
        <v/>
      </c>
      <c r="C132" s="7" t="str">
        <f>'申込書（リレー種目）'!X52</f>
        <v/>
      </c>
      <c r="D132" s="7" t="str">
        <f>'申込書（リレー種目）'!Y52</f>
        <v/>
      </c>
      <c r="E132" s="7" t="str">
        <f>'申込書（リレー種目）'!Z52</f>
        <v/>
      </c>
      <c r="F132" s="7" t="str">
        <f>'申込書（リレー種目）'!AA52</f>
        <v/>
      </c>
      <c r="G132" s="8" t="str">
        <f>'申込書（リレー種目）'!AB52</f>
        <v/>
      </c>
      <c r="H132" s="8" t="str">
        <f>'申込書（リレー種目）'!AC52</f>
        <v/>
      </c>
      <c r="I132" s="8" t="str">
        <f>'申込書（リレー種目）'!AD52</f>
        <v/>
      </c>
      <c r="N132" s="122" t="str">
        <f t="shared" si="8"/>
        <v/>
      </c>
      <c r="O132" s="122" t="str">
        <f t="shared" si="9"/>
        <v/>
      </c>
      <c r="P132" s="122"/>
      <c r="Q132" s="123" t="str">
        <f t="shared" si="10"/>
        <v/>
      </c>
      <c r="R132" s="123" t="str">
        <f t="shared" si="11"/>
        <v/>
      </c>
      <c r="S132" s="123"/>
    </row>
    <row r="133" spans="1:19" x14ac:dyDescent="0.15">
      <c r="A133" s="7">
        <v>32</v>
      </c>
      <c r="B133" s="7" t="str">
        <f>'申込書（リレー種目）'!R53</f>
        <v/>
      </c>
      <c r="C133" s="7" t="str">
        <f>'申込書（リレー種目）'!X53</f>
        <v/>
      </c>
      <c r="D133" s="7" t="str">
        <f>'申込書（リレー種目）'!Y53</f>
        <v/>
      </c>
      <c r="E133" s="7" t="str">
        <f>'申込書（リレー種目）'!Z53</f>
        <v/>
      </c>
      <c r="F133" s="7" t="str">
        <f>'申込書（リレー種目）'!AA53</f>
        <v/>
      </c>
      <c r="G133" s="8" t="str">
        <f>'申込書（リレー種目）'!AB53</f>
        <v/>
      </c>
      <c r="H133" s="8" t="str">
        <f>'申込書（リレー種目）'!AC53</f>
        <v/>
      </c>
      <c r="I133" s="8" t="str">
        <f>'申込書（リレー種目）'!AD53</f>
        <v/>
      </c>
      <c r="N133" s="122" t="str">
        <f t="shared" si="8"/>
        <v/>
      </c>
      <c r="O133" s="122" t="str">
        <f t="shared" si="9"/>
        <v/>
      </c>
      <c r="P133" s="122"/>
      <c r="Q133" s="123" t="str">
        <f t="shared" si="10"/>
        <v/>
      </c>
      <c r="R133" s="123" t="str">
        <f t="shared" si="11"/>
        <v/>
      </c>
      <c r="S133" s="123"/>
    </row>
    <row r="134" spans="1:19" x14ac:dyDescent="0.15">
      <c r="A134" s="7">
        <v>33</v>
      </c>
      <c r="B134" s="7" t="str">
        <f>'申込書（リレー種目）'!R54</f>
        <v/>
      </c>
      <c r="C134" s="7" t="str">
        <f>'申込書（リレー種目）'!X54</f>
        <v/>
      </c>
      <c r="D134" s="7" t="str">
        <f>'申込書（リレー種目）'!Y54</f>
        <v/>
      </c>
      <c r="E134" s="7" t="str">
        <f>'申込書（リレー種目）'!Z54</f>
        <v/>
      </c>
      <c r="F134" s="7" t="str">
        <f>'申込書（リレー種目）'!AA54</f>
        <v/>
      </c>
      <c r="G134" s="8" t="str">
        <f>'申込書（リレー種目）'!AB54</f>
        <v/>
      </c>
      <c r="H134" s="8" t="str">
        <f>'申込書（リレー種目）'!AC54</f>
        <v/>
      </c>
      <c r="I134" s="8" t="str">
        <f>'申込書（リレー種目）'!AD54</f>
        <v/>
      </c>
      <c r="N134" s="122" t="str">
        <f t="shared" si="8"/>
        <v/>
      </c>
      <c r="O134" s="122" t="str">
        <f t="shared" si="9"/>
        <v/>
      </c>
      <c r="P134" s="122"/>
      <c r="Q134" s="123" t="str">
        <f t="shared" si="10"/>
        <v/>
      </c>
      <c r="R134" s="123" t="str">
        <f t="shared" si="11"/>
        <v/>
      </c>
      <c r="S134" s="123"/>
    </row>
    <row r="135" spans="1:19" x14ac:dyDescent="0.15">
      <c r="A135" s="7">
        <v>34</v>
      </c>
      <c r="B135" s="7" t="str">
        <f>'申込書（リレー種目）'!R55</f>
        <v/>
      </c>
      <c r="C135" s="7" t="str">
        <f>'申込書（リレー種目）'!X55</f>
        <v/>
      </c>
      <c r="D135" s="7" t="str">
        <f>'申込書（リレー種目）'!Y55</f>
        <v/>
      </c>
      <c r="E135" s="7" t="str">
        <f>'申込書（リレー種目）'!Z55</f>
        <v/>
      </c>
      <c r="F135" s="7" t="str">
        <f>'申込書（リレー種目）'!AA55</f>
        <v/>
      </c>
      <c r="G135" s="8" t="str">
        <f>'申込書（リレー種目）'!AB55</f>
        <v/>
      </c>
      <c r="H135" s="8" t="str">
        <f>'申込書（リレー種目）'!AC55</f>
        <v/>
      </c>
      <c r="I135" s="8" t="str">
        <f>'申込書（リレー種目）'!AD55</f>
        <v/>
      </c>
      <c r="N135" s="122" t="str">
        <f t="shared" si="8"/>
        <v/>
      </c>
      <c r="O135" s="122" t="str">
        <f t="shared" si="9"/>
        <v/>
      </c>
      <c r="P135" s="122"/>
      <c r="Q135" s="123" t="str">
        <f t="shared" si="10"/>
        <v/>
      </c>
      <c r="R135" s="123" t="str">
        <f t="shared" si="11"/>
        <v/>
      </c>
      <c r="S135" s="123"/>
    </row>
    <row r="136" spans="1:19" x14ac:dyDescent="0.15">
      <c r="A136" s="7">
        <v>35</v>
      </c>
      <c r="B136" s="7" t="str">
        <f>'申込書（リレー種目）'!R56</f>
        <v/>
      </c>
      <c r="C136" s="7" t="str">
        <f>'申込書（リレー種目）'!X56</f>
        <v/>
      </c>
      <c r="D136" s="7" t="str">
        <f>'申込書（リレー種目）'!Y56</f>
        <v/>
      </c>
      <c r="E136" s="7" t="str">
        <f>'申込書（リレー種目）'!Z56</f>
        <v/>
      </c>
      <c r="F136" s="7" t="str">
        <f>'申込書（リレー種目）'!AA56</f>
        <v/>
      </c>
      <c r="G136" s="8" t="str">
        <f>'申込書（リレー種目）'!AB56</f>
        <v/>
      </c>
      <c r="H136" s="8" t="str">
        <f>'申込書（リレー種目）'!AC56</f>
        <v/>
      </c>
      <c r="I136" s="8" t="str">
        <f>'申込書（リレー種目）'!AD56</f>
        <v/>
      </c>
      <c r="N136" s="122" t="str">
        <f t="shared" si="8"/>
        <v/>
      </c>
      <c r="O136" s="122" t="str">
        <f t="shared" si="9"/>
        <v/>
      </c>
      <c r="P136" s="122"/>
      <c r="Q136" s="123" t="str">
        <f t="shared" si="10"/>
        <v/>
      </c>
      <c r="R136" s="123" t="str">
        <f t="shared" si="11"/>
        <v/>
      </c>
      <c r="S136" s="123"/>
    </row>
    <row r="137" spans="1:19" x14ac:dyDescent="0.15">
      <c r="A137" s="7">
        <v>36</v>
      </c>
      <c r="B137" s="7" t="str">
        <f>'申込書（リレー種目）'!R57</f>
        <v/>
      </c>
      <c r="C137" s="7" t="str">
        <f>'申込書（リレー種目）'!X57</f>
        <v/>
      </c>
      <c r="D137" s="7" t="str">
        <f>'申込書（リレー種目）'!Y57</f>
        <v/>
      </c>
      <c r="E137" s="7" t="str">
        <f>'申込書（リレー種目）'!Z57</f>
        <v/>
      </c>
      <c r="F137" s="7" t="str">
        <f>'申込書（リレー種目）'!AA57</f>
        <v/>
      </c>
      <c r="G137" s="8" t="str">
        <f>'申込書（リレー種目）'!AB57</f>
        <v/>
      </c>
      <c r="H137" s="8" t="str">
        <f>'申込書（リレー種目）'!AC57</f>
        <v/>
      </c>
      <c r="I137" s="8" t="str">
        <f>'申込書（リレー種目）'!AD57</f>
        <v/>
      </c>
      <c r="N137" s="122" t="str">
        <f t="shared" si="8"/>
        <v/>
      </c>
      <c r="O137" s="122" t="str">
        <f t="shared" si="9"/>
        <v/>
      </c>
      <c r="P137" s="122"/>
      <c r="Q137" s="123" t="str">
        <f t="shared" si="10"/>
        <v/>
      </c>
      <c r="R137" s="123" t="str">
        <f t="shared" si="11"/>
        <v/>
      </c>
      <c r="S137" s="123"/>
    </row>
    <row r="138" spans="1:19" x14ac:dyDescent="0.15">
      <c r="A138" s="7">
        <v>37</v>
      </c>
      <c r="B138" s="7" t="str">
        <f>'申込書（リレー種目）'!R58</f>
        <v/>
      </c>
      <c r="C138" s="7" t="str">
        <f>'申込書（リレー種目）'!X58</f>
        <v/>
      </c>
      <c r="D138" s="7" t="str">
        <f>'申込書（リレー種目）'!Y58</f>
        <v/>
      </c>
      <c r="E138" s="7" t="str">
        <f>'申込書（リレー種目）'!Z58</f>
        <v/>
      </c>
      <c r="F138" s="7" t="str">
        <f>'申込書（リレー種目）'!AA58</f>
        <v/>
      </c>
      <c r="G138" s="8" t="str">
        <f>'申込書（リレー種目）'!AB58</f>
        <v/>
      </c>
      <c r="H138" s="8" t="str">
        <f>'申込書（リレー種目）'!AC58</f>
        <v/>
      </c>
      <c r="I138" s="8" t="str">
        <f>'申込書（リレー種目）'!AD58</f>
        <v/>
      </c>
      <c r="N138" s="122" t="str">
        <f t="shared" si="8"/>
        <v/>
      </c>
      <c r="O138" s="122" t="str">
        <f t="shared" si="9"/>
        <v/>
      </c>
      <c r="P138" s="122"/>
      <c r="Q138" s="123" t="str">
        <f t="shared" si="10"/>
        <v/>
      </c>
      <c r="R138" s="123" t="str">
        <f t="shared" si="11"/>
        <v/>
      </c>
      <c r="S138" s="123"/>
    </row>
    <row r="139" spans="1:19" x14ac:dyDescent="0.15">
      <c r="A139" s="7">
        <v>38</v>
      </c>
      <c r="B139" s="7" t="str">
        <f>'申込書（リレー種目）'!R59</f>
        <v/>
      </c>
      <c r="C139" s="7" t="str">
        <f>'申込書（リレー種目）'!X59</f>
        <v/>
      </c>
      <c r="D139" s="7" t="str">
        <f>'申込書（リレー種目）'!Y59</f>
        <v/>
      </c>
      <c r="E139" s="7" t="str">
        <f>'申込書（リレー種目）'!Z59</f>
        <v/>
      </c>
      <c r="F139" s="7" t="str">
        <f>'申込書（リレー種目）'!AA59</f>
        <v/>
      </c>
      <c r="G139" s="8" t="str">
        <f>'申込書（リレー種目）'!AB59</f>
        <v/>
      </c>
      <c r="H139" s="8" t="str">
        <f>'申込書（リレー種目）'!AC59</f>
        <v/>
      </c>
      <c r="I139" s="8" t="str">
        <f>'申込書（リレー種目）'!AD59</f>
        <v/>
      </c>
      <c r="N139" s="122" t="str">
        <f t="shared" si="8"/>
        <v/>
      </c>
      <c r="O139" s="122" t="str">
        <f t="shared" si="9"/>
        <v/>
      </c>
      <c r="P139" s="122"/>
      <c r="Q139" s="123" t="str">
        <f t="shared" si="10"/>
        <v/>
      </c>
      <c r="R139" s="123" t="str">
        <f t="shared" si="11"/>
        <v/>
      </c>
      <c r="S139" s="123"/>
    </row>
    <row r="140" spans="1:19" x14ac:dyDescent="0.15">
      <c r="A140" s="7">
        <v>39</v>
      </c>
      <c r="B140" s="7" t="str">
        <f>'申込書（リレー種目）'!R60</f>
        <v/>
      </c>
      <c r="C140" s="7" t="str">
        <f>'申込書（リレー種目）'!X60</f>
        <v/>
      </c>
      <c r="D140" s="7" t="str">
        <f>'申込書（リレー種目）'!Y60</f>
        <v/>
      </c>
      <c r="E140" s="7" t="str">
        <f>'申込書（リレー種目）'!Z60</f>
        <v/>
      </c>
      <c r="F140" s="7" t="str">
        <f>'申込書（リレー種目）'!AA60</f>
        <v/>
      </c>
      <c r="G140" s="8" t="str">
        <f>'申込書（リレー種目）'!AB60</f>
        <v/>
      </c>
      <c r="H140" s="8" t="str">
        <f>'申込書（リレー種目）'!AC60</f>
        <v/>
      </c>
      <c r="I140" s="8" t="str">
        <f>'申込書（リレー種目）'!AD60</f>
        <v/>
      </c>
      <c r="N140" s="122" t="str">
        <f t="shared" si="8"/>
        <v/>
      </c>
      <c r="O140" s="122" t="str">
        <f t="shared" si="9"/>
        <v/>
      </c>
      <c r="P140" s="122"/>
      <c r="Q140" s="123" t="str">
        <f t="shared" si="10"/>
        <v/>
      </c>
      <c r="R140" s="123" t="str">
        <f t="shared" si="11"/>
        <v/>
      </c>
      <c r="S140" s="123"/>
    </row>
    <row r="141" spans="1:19" x14ac:dyDescent="0.15">
      <c r="A141" s="7">
        <v>40</v>
      </c>
      <c r="B141" s="7" t="str">
        <f>'申込書（リレー種目）'!R61</f>
        <v/>
      </c>
      <c r="C141" s="7" t="str">
        <f>'申込書（リレー種目）'!X61</f>
        <v/>
      </c>
      <c r="D141" s="7" t="str">
        <f>'申込書（リレー種目）'!Y61</f>
        <v/>
      </c>
      <c r="E141" s="7" t="str">
        <f>'申込書（リレー種目）'!Z61</f>
        <v/>
      </c>
      <c r="F141" s="7" t="str">
        <f>'申込書（リレー種目）'!AA61</f>
        <v/>
      </c>
      <c r="G141" s="8" t="str">
        <f>'申込書（リレー種目）'!AB61</f>
        <v/>
      </c>
      <c r="H141" s="8" t="str">
        <f>'申込書（リレー種目）'!AC61</f>
        <v/>
      </c>
      <c r="I141" s="8" t="str">
        <f>'申込書（リレー種目）'!AD61</f>
        <v/>
      </c>
      <c r="N141" s="122" t="str">
        <f t="shared" si="8"/>
        <v/>
      </c>
      <c r="O141" s="122" t="str">
        <f t="shared" si="9"/>
        <v/>
      </c>
      <c r="P141" s="122"/>
      <c r="Q141" s="123" t="str">
        <f t="shared" si="10"/>
        <v/>
      </c>
      <c r="R141" s="123" t="str">
        <f t="shared" si="11"/>
        <v/>
      </c>
      <c r="S141" s="123"/>
    </row>
    <row r="142" spans="1:19" x14ac:dyDescent="0.15">
      <c r="A142" s="7">
        <v>41</v>
      </c>
      <c r="B142" s="7" t="str">
        <f>'申込書（リレー種目）'!R62</f>
        <v/>
      </c>
      <c r="C142" s="7" t="str">
        <f>'申込書（リレー種目）'!X62</f>
        <v/>
      </c>
      <c r="D142" s="7" t="str">
        <f>'申込書（リレー種目）'!Y62</f>
        <v/>
      </c>
      <c r="E142" s="7" t="str">
        <f>'申込書（リレー種目）'!Z62</f>
        <v/>
      </c>
      <c r="F142" s="7" t="str">
        <f>'申込書（リレー種目）'!AA62</f>
        <v/>
      </c>
      <c r="G142" s="8" t="str">
        <f>'申込書（リレー種目）'!AB62</f>
        <v/>
      </c>
      <c r="H142" s="8" t="str">
        <f>'申込書（リレー種目）'!AC62</f>
        <v/>
      </c>
      <c r="I142" s="8" t="str">
        <f>'申込書（リレー種目）'!AD62</f>
        <v/>
      </c>
      <c r="N142" s="122" t="str">
        <f t="shared" si="8"/>
        <v/>
      </c>
      <c r="O142" s="122" t="str">
        <f t="shared" si="9"/>
        <v/>
      </c>
      <c r="P142" s="122"/>
      <c r="Q142" s="123" t="str">
        <f t="shared" si="10"/>
        <v/>
      </c>
      <c r="R142" s="123" t="str">
        <f t="shared" si="11"/>
        <v/>
      </c>
      <c r="S142" s="123"/>
    </row>
    <row r="143" spans="1:19" x14ac:dyDescent="0.15">
      <c r="A143" s="7">
        <v>42</v>
      </c>
      <c r="B143" s="7" t="str">
        <f>'申込書（リレー種目）'!R63</f>
        <v/>
      </c>
      <c r="C143" s="7" t="str">
        <f>'申込書（リレー種目）'!X63</f>
        <v/>
      </c>
      <c r="D143" s="7" t="str">
        <f>'申込書（リレー種目）'!Y63</f>
        <v/>
      </c>
      <c r="E143" s="7" t="str">
        <f>'申込書（リレー種目）'!Z63</f>
        <v/>
      </c>
      <c r="F143" s="7" t="str">
        <f>'申込書（リレー種目）'!AA63</f>
        <v/>
      </c>
      <c r="G143" s="8" t="str">
        <f>'申込書（リレー種目）'!AB63</f>
        <v/>
      </c>
      <c r="H143" s="8" t="str">
        <f>'申込書（リレー種目）'!AC63</f>
        <v/>
      </c>
      <c r="I143" s="8" t="str">
        <f>'申込書（リレー種目）'!AD63</f>
        <v/>
      </c>
      <c r="N143" s="122" t="str">
        <f t="shared" si="8"/>
        <v/>
      </c>
      <c r="O143" s="122" t="str">
        <f t="shared" si="9"/>
        <v/>
      </c>
      <c r="P143" s="122"/>
      <c r="Q143" s="123" t="str">
        <f t="shared" si="10"/>
        <v/>
      </c>
      <c r="R143" s="123" t="str">
        <f t="shared" si="11"/>
        <v/>
      </c>
      <c r="S143" s="123"/>
    </row>
    <row r="144" spans="1:19" x14ac:dyDescent="0.15">
      <c r="A144" s="7">
        <v>43</v>
      </c>
      <c r="B144" s="7" t="str">
        <f>'申込書（リレー種目）'!R64</f>
        <v/>
      </c>
      <c r="C144" s="7" t="str">
        <f>'申込書（リレー種目）'!X64</f>
        <v/>
      </c>
      <c r="D144" s="7" t="str">
        <f>'申込書（リレー種目）'!Y64</f>
        <v/>
      </c>
      <c r="E144" s="7" t="str">
        <f>'申込書（リレー種目）'!Z64</f>
        <v/>
      </c>
      <c r="F144" s="7" t="str">
        <f>'申込書（リレー種目）'!AA64</f>
        <v/>
      </c>
      <c r="G144" s="8" t="str">
        <f>'申込書（リレー種目）'!AB64</f>
        <v/>
      </c>
      <c r="H144" s="8" t="str">
        <f>'申込書（リレー種目）'!AC64</f>
        <v/>
      </c>
      <c r="I144" s="8" t="str">
        <f>'申込書（リレー種目）'!AD64</f>
        <v/>
      </c>
      <c r="N144" s="122" t="str">
        <f t="shared" si="8"/>
        <v/>
      </c>
      <c r="O144" s="122" t="str">
        <f t="shared" si="9"/>
        <v/>
      </c>
      <c r="P144" s="122"/>
      <c r="Q144" s="123" t="str">
        <f t="shared" si="10"/>
        <v/>
      </c>
      <c r="R144" s="123" t="str">
        <f t="shared" si="11"/>
        <v/>
      </c>
      <c r="S144" s="123"/>
    </row>
    <row r="145" spans="1:19" x14ac:dyDescent="0.15">
      <c r="A145" s="7">
        <v>44</v>
      </c>
      <c r="B145" s="7" t="str">
        <f>'申込書（リレー種目）'!R65</f>
        <v/>
      </c>
      <c r="C145" s="7" t="str">
        <f>'申込書（リレー種目）'!X65</f>
        <v/>
      </c>
      <c r="D145" s="7" t="str">
        <f>'申込書（リレー種目）'!Y65</f>
        <v/>
      </c>
      <c r="E145" s="7" t="str">
        <f>'申込書（リレー種目）'!Z65</f>
        <v/>
      </c>
      <c r="F145" s="7" t="str">
        <f>'申込書（リレー種目）'!AA65</f>
        <v/>
      </c>
      <c r="G145" s="8" t="str">
        <f>'申込書（リレー種目）'!AB65</f>
        <v/>
      </c>
      <c r="H145" s="8" t="str">
        <f>'申込書（リレー種目）'!AC65</f>
        <v/>
      </c>
      <c r="I145" s="8" t="str">
        <f>'申込書（リレー種目）'!AD65</f>
        <v/>
      </c>
      <c r="N145" s="122" t="str">
        <f t="shared" si="8"/>
        <v/>
      </c>
      <c r="O145" s="122" t="str">
        <f t="shared" si="9"/>
        <v/>
      </c>
      <c r="P145" s="122"/>
      <c r="Q145" s="123" t="str">
        <f t="shared" si="10"/>
        <v/>
      </c>
      <c r="R145" s="123" t="str">
        <f t="shared" si="11"/>
        <v/>
      </c>
      <c r="S145" s="123"/>
    </row>
    <row r="146" spans="1:19" x14ac:dyDescent="0.15">
      <c r="A146" s="7">
        <v>45</v>
      </c>
      <c r="B146" s="7" t="str">
        <f>'申込書（リレー種目）'!R66</f>
        <v/>
      </c>
      <c r="C146" s="7" t="str">
        <f>'申込書（リレー種目）'!X66</f>
        <v/>
      </c>
      <c r="D146" s="7" t="str">
        <f>'申込書（リレー種目）'!Y66</f>
        <v/>
      </c>
      <c r="E146" s="7" t="str">
        <f>'申込書（リレー種目）'!Z66</f>
        <v/>
      </c>
      <c r="F146" s="7" t="str">
        <f>'申込書（リレー種目）'!AA66</f>
        <v/>
      </c>
      <c r="G146" s="8" t="str">
        <f>'申込書（リレー種目）'!AB66</f>
        <v/>
      </c>
      <c r="H146" s="8" t="str">
        <f>'申込書（リレー種目）'!AC66</f>
        <v/>
      </c>
      <c r="I146" s="8" t="str">
        <f>'申込書（リレー種目）'!AD66</f>
        <v/>
      </c>
      <c r="N146" s="122" t="str">
        <f t="shared" si="8"/>
        <v/>
      </c>
      <c r="O146" s="122" t="str">
        <f t="shared" si="9"/>
        <v/>
      </c>
      <c r="P146" s="122"/>
      <c r="Q146" s="123" t="str">
        <f t="shared" si="10"/>
        <v/>
      </c>
      <c r="R146" s="123" t="str">
        <f t="shared" si="11"/>
        <v/>
      </c>
      <c r="S146" s="123"/>
    </row>
    <row r="147" spans="1:19" x14ac:dyDescent="0.15">
      <c r="A147" s="7">
        <v>46</v>
      </c>
      <c r="B147" s="7" t="str">
        <f>'申込書（リレー種目）'!R67</f>
        <v/>
      </c>
      <c r="C147" s="7" t="str">
        <f>'申込書（リレー種目）'!X67</f>
        <v/>
      </c>
      <c r="D147" s="7" t="str">
        <f>'申込書（リレー種目）'!Y67</f>
        <v/>
      </c>
      <c r="E147" s="7" t="str">
        <f>'申込書（リレー種目）'!Z67</f>
        <v/>
      </c>
      <c r="F147" s="7" t="str">
        <f>'申込書（リレー種目）'!AA67</f>
        <v/>
      </c>
      <c r="G147" s="8" t="str">
        <f>'申込書（リレー種目）'!AB67</f>
        <v/>
      </c>
      <c r="H147" s="8" t="str">
        <f>'申込書（リレー種目）'!AC67</f>
        <v/>
      </c>
      <c r="I147" s="8" t="str">
        <f>'申込書（リレー種目）'!AD67</f>
        <v/>
      </c>
      <c r="N147" s="122" t="str">
        <f t="shared" si="8"/>
        <v/>
      </c>
      <c r="O147" s="122" t="str">
        <f t="shared" si="9"/>
        <v/>
      </c>
      <c r="P147" s="122"/>
      <c r="Q147" s="123" t="str">
        <f t="shared" si="10"/>
        <v/>
      </c>
      <c r="R147" s="123" t="str">
        <f t="shared" si="11"/>
        <v/>
      </c>
      <c r="S147" s="123"/>
    </row>
    <row r="148" spans="1:19" x14ac:dyDescent="0.15">
      <c r="A148" s="7">
        <v>47</v>
      </c>
      <c r="B148" s="7" t="str">
        <f>'申込書（リレー種目）'!R68</f>
        <v/>
      </c>
      <c r="C148" s="7" t="str">
        <f>'申込書（リレー種目）'!X68</f>
        <v/>
      </c>
      <c r="D148" s="7" t="str">
        <f>'申込書（リレー種目）'!Y68</f>
        <v/>
      </c>
      <c r="E148" s="7" t="str">
        <f>'申込書（リレー種目）'!Z68</f>
        <v/>
      </c>
      <c r="F148" s="7" t="str">
        <f>'申込書（リレー種目）'!AA68</f>
        <v/>
      </c>
      <c r="G148" s="8" t="str">
        <f>'申込書（リレー種目）'!AB68</f>
        <v/>
      </c>
      <c r="H148" s="8" t="str">
        <f>'申込書（リレー種目）'!AC68</f>
        <v/>
      </c>
      <c r="I148" s="8" t="str">
        <f>'申込書（リレー種目）'!AD68</f>
        <v/>
      </c>
      <c r="N148" s="122" t="str">
        <f t="shared" si="8"/>
        <v/>
      </c>
      <c r="O148" s="122" t="str">
        <f t="shared" si="9"/>
        <v/>
      </c>
      <c r="P148" s="122"/>
      <c r="Q148" s="123" t="str">
        <f t="shared" si="10"/>
        <v/>
      </c>
      <c r="R148" s="123" t="str">
        <f t="shared" si="11"/>
        <v/>
      </c>
      <c r="S148" s="123"/>
    </row>
    <row r="149" spans="1:19" x14ac:dyDescent="0.15">
      <c r="A149" s="7">
        <v>48</v>
      </c>
      <c r="B149" s="7" t="str">
        <f>'申込書（リレー種目）'!R69</f>
        <v/>
      </c>
      <c r="C149" s="7" t="str">
        <f>'申込書（リレー種目）'!X69</f>
        <v/>
      </c>
      <c r="D149" s="7" t="str">
        <f>'申込書（リレー種目）'!Y69</f>
        <v/>
      </c>
      <c r="E149" s="7" t="str">
        <f>'申込書（リレー種目）'!Z69</f>
        <v/>
      </c>
      <c r="F149" s="7" t="str">
        <f>'申込書（リレー種目）'!AA69</f>
        <v/>
      </c>
      <c r="G149" s="8" t="str">
        <f>'申込書（リレー種目）'!AB69</f>
        <v/>
      </c>
      <c r="H149" s="8" t="str">
        <f>'申込書（リレー種目）'!AC69</f>
        <v/>
      </c>
      <c r="I149" s="8" t="str">
        <f>'申込書（リレー種目）'!AD69</f>
        <v/>
      </c>
      <c r="N149" s="122" t="str">
        <f t="shared" si="8"/>
        <v/>
      </c>
      <c r="O149" s="122" t="str">
        <f t="shared" si="9"/>
        <v/>
      </c>
      <c r="P149" s="122"/>
      <c r="Q149" s="123" t="str">
        <f t="shared" si="10"/>
        <v/>
      </c>
      <c r="R149" s="123" t="str">
        <f t="shared" si="11"/>
        <v/>
      </c>
      <c r="S149" s="123"/>
    </row>
  </sheetData>
  <phoneticPr fontId="1"/>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9"/>
  <sheetViews>
    <sheetView workbookViewId="0">
      <selection activeCell="B12" sqref="B12"/>
    </sheetView>
  </sheetViews>
  <sheetFormatPr defaultRowHeight="13.5" x14ac:dyDescent="0.15"/>
  <cols>
    <col min="1" max="1" width="3.625" style="12" customWidth="1"/>
    <col min="2" max="2" width="26.125" style="12" customWidth="1"/>
    <col min="3" max="3" width="9.5" style="12" bestFit="1" customWidth="1"/>
    <col min="4" max="4" width="11.25" style="12" customWidth="1"/>
    <col min="5" max="5" width="9.875" style="12" customWidth="1"/>
    <col min="6" max="6" width="18.125" style="12" customWidth="1"/>
    <col min="7" max="7" width="7.25" style="12" customWidth="1"/>
    <col min="8" max="13" width="11.125" style="12" customWidth="1"/>
    <col min="14" max="16384" width="9" style="12"/>
  </cols>
  <sheetData>
    <row r="1" spans="1:13" s="17" customFormat="1" x14ac:dyDescent="0.15">
      <c r="A1" s="20"/>
      <c r="B1" s="20" t="s">
        <v>5</v>
      </c>
      <c r="C1" s="23" t="s">
        <v>917</v>
      </c>
      <c r="D1" s="23" t="s">
        <v>859</v>
      </c>
      <c r="E1" s="24" t="s">
        <v>1177</v>
      </c>
      <c r="F1" s="24" t="s">
        <v>26</v>
      </c>
      <c r="G1" s="24" t="s">
        <v>1205</v>
      </c>
      <c r="H1" s="24" t="s">
        <v>1206</v>
      </c>
      <c r="I1" s="24" t="s">
        <v>1207</v>
      </c>
      <c r="J1" s="24" t="s">
        <v>1208</v>
      </c>
      <c r="K1" s="24" t="s">
        <v>1209</v>
      </c>
      <c r="L1" s="24" t="s">
        <v>1210</v>
      </c>
      <c r="M1" s="24" t="s">
        <v>1211</v>
      </c>
    </row>
    <row r="2" spans="1:13" s="17" customFormat="1" x14ac:dyDescent="0.15">
      <c r="A2" s="20">
        <v>1</v>
      </c>
      <c r="B2" s="20" t="str">
        <f>'申込書（リレー種目）'!S7</f>
        <v/>
      </c>
      <c r="C2" s="20" t="str">
        <f>'申込書（リレー種目）'!T7</f>
        <v/>
      </c>
      <c r="D2" s="20" t="str">
        <f>'申込書（リレー種目）'!U7</f>
        <v/>
      </c>
      <c r="E2" s="24" t="e">
        <f>'申込書（リレー種目）'!$AC$4</f>
        <v>#N/A</v>
      </c>
      <c r="F2" s="24" t="str">
        <f>CONCATENATE('申込書（リレー種目）'!$AA$4,'申込書（リレー種目）'!D7)</f>
        <v>0</v>
      </c>
      <c r="G2" s="24" t="str">
        <f>'申込書（リレー種目）'!W7</f>
        <v/>
      </c>
      <c r="H2" s="24" t="str">
        <f>'申込書（リレー種目）'!R7</f>
        <v/>
      </c>
      <c r="I2" s="24" t="str">
        <f>'申込書（リレー種目）'!R8</f>
        <v/>
      </c>
      <c r="J2" s="24" t="str">
        <f>'申込書（リレー種目）'!R9</f>
        <v/>
      </c>
      <c r="K2" s="24" t="str">
        <f>'申込書（リレー種目）'!R10</f>
        <v/>
      </c>
      <c r="L2" s="24" t="str">
        <f>'申込書（リレー種目）'!R11</f>
        <v/>
      </c>
      <c r="M2" s="24" t="str">
        <f>'申込書（リレー種目）'!R12</f>
        <v/>
      </c>
    </row>
    <row r="3" spans="1:13" x14ac:dyDescent="0.15">
      <c r="A3" s="21">
        <v>2</v>
      </c>
      <c r="B3" s="21" t="str">
        <f>'申込書（リレー種目）'!S13</f>
        <v/>
      </c>
      <c r="C3" s="21" t="str">
        <f>'申込書（リレー種目）'!T13</f>
        <v/>
      </c>
      <c r="D3" s="21" t="str">
        <f>'申込書（リレー種目）'!U13</f>
        <v/>
      </c>
      <c r="E3" s="24" t="e">
        <f>'申込書（リレー種目）'!$AC$4</f>
        <v>#N/A</v>
      </c>
      <c r="F3" s="24" t="str">
        <f>CONCATENATE('申込書（リレー種目）'!$AA$4,'申込書（リレー種目）'!D13)</f>
        <v>0</v>
      </c>
      <c r="G3" s="25" t="str">
        <f>'申込書（リレー種目）'!W13</f>
        <v/>
      </c>
      <c r="H3" s="25" t="str">
        <f>'申込書（リレー種目）'!R13</f>
        <v/>
      </c>
      <c r="I3" s="25" t="str">
        <f>'申込書（リレー種目）'!R14</f>
        <v/>
      </c>
      <c r="J3" s="25" t="str">
        <f>'申込書（リレー種目）'!R15</f>
        <v/>
      </c>
      <c r="K3" s="25" t="str">
        <f>'申込書（リレー種目）'!R16</f>
        <v/>
      </c>
      <c r="L3" s="25" t="str">
        <f>'申込書（リレー種目）'!R17</f>
        <v/>
      </c>
      <c r="M3" s="25" t="str">
        <f>'申込書（リレー種目）'!R18</f>
        <v/>
      </c>
    </row>
    <row r="4" spans="1:13" x14ac:dyDescent="0.15">
      <c r="A4" s="21">
        <v>3</v>
      </c>
      <c r="B4" s="21" t="str">
        <f>'申込書（リレー種目）'!S19</f>
        <v/>
      </c>
      <c r="C4" s="21" t="str">
        <f>'申込書（リレー種目）'!T19</f>
        <v/>
      </c>
      <c r="D4" s="21" t="str">
        <f>'申込書（リレー種目）'!U19</f>
        <v/>
      </c>
      <c r="E4" s="24" t="e">
        <f>'申込書（リレー種目）'!$AC$4</f>
        <v>#N/A</v>
      </c>
      <c r="F4" s="24" t="str">
        <f>CONCATENATE('申込書（リレー種目）'!$AA$4,'申込書（リレー種目）'!D19)</f>
        <v>0</v>
      </c>
      <c r="G4" s="25" t="str">
        <f>'申込書（リレー種目）'!W19</f>
        <v/>
      </c>
      <c r="H4" s="25" t="str">
        <f>'申込書（リレー種目）'!R19</f>
        <v/>
      </c>
      <c r="I4" s="25" t="str">
        <f>'申込書（リレー種目）'!R20</f>
        <v/>
      </c>
      <c r="J4" s="25" t="str">
        <f>'申込書（リレー種目）'!R21</f>
        <v/>
      </c>
      <c r="K4" s="25" t="str">
        <f>'申込書（リレー種目）'!R22</f>
        <v/>
      </c>
      <c r="L4" s="25" t="str">
        <f>'申込書（リレー種目）'!R23</f>
        <v/>
      </c>
      <c r="M4" s="25" t="str">
        <f>'申込書（リレー種目）'!R24</f>
        <v/>
      </c>
    </row>
    <row r="5" spans="1:13" x14ac:dyDescent="0.15">
      <c r="A5" s="21">
        <v>4</v>
      </c>
      <c r="B5" s="21" t="str">
        <f>'申込書（リレー種目）'!S25</f>
        <v/>
      </c>
      <c r="C5" s="21" t="str">
        <f>'申込書（リレー種目）'!T25</f>
        <v/>
      </c>
      <c r="D5" s="21" t="str">
        <f>'申込書（リレー種目）'!U25</f>
        <v/>
      </c>
      <c r="E5" s="24" t="e">
        <f>'申込書（リレー種目）'!$AC$4</f>
        <v>#N/A</v>
      </c>
      <c r="F5" s="24" t="str">
        <f>CONCATENATE('申込書（リレー種目）'!$AA$4,'申込書（リレー種目）'!D25)</f>
        <v>0</v>
      </c>
      <c r="G5" s="25" t="str">
        <f>'申込書（リレー種目）'!W25</f>
        <v/>
      </c>
      <c r="H5" s="25" t="str">
        <f>'申込書（リレー種目）'!R25</f>
        <v/>
      </c>
      <c r="I5" s="25" t="str">
        <f>'申込書（リレー種目）'!R26</f>
        <v/>
      </c>
      <c r="J5" s="25" t="str">
        <f>'申込書（リレー種目）'!R27</f>
        <v/>
      </c>
      <c r="K5" s="25" t="str">
        <f>'申込書（リレー種目）'!R28</f>
        <v/>
      </c>
      <c r="L5" s="25" t="str">
        <f>'申込書（リレー種目）'!R29</f>
        <v/>
      </c>
      <c r="M5" s="25" t="str">
        <f>'申込書（リレー種目）'!R30</f>
        <v/>
      </c>
    </row>
    <row r="6" spans="1:13" x14ac:dyDescent="0.15">
      <c r="A6" s="21">
        <v>5</v>
      </c>
      <c r="B6" s="21" t="str">
        <f>'申込書（リレー種目）'!S46</f>
        <v/>
      </c>
      <c r="C6" s="21" t="str">
        <f>'申込書（リレー種目）'!T46</f>
        <v/>
      </c>
      <c r="D6" s="21" t="str">
        <f>'申込書（リレー種目）'!U46</f>
        <v/>
      </c>
      <c r="E6" s="24" t="e">
        <f>'申込書（リレー種目）'!$AC$4</f>
        <v>#N/A</v>
      </c>
      <c r="F6" s="24" t="str">
        <f>CONCATENATE('申込書（リレー種目）'!$AA$4,'申込書（リレー種目）'!D46)</f>
        <v>0</v>
      </c>
      <c r="G6" s="25" t="str">
        <f>'申込書（リレー種目）'!W46</f>
        <v/>
      </c>
      <c r="H6" s="25" t="str">
        <f>'申込書（リレー種目）'!R46</f>
        <v/>
      </c>
      <c r="I6" s="25" t="str">
        <f>'申込書（リレー種目）'!R47</f>
        <v/>
      </c>
      <c r="J6" s="25" t="str">
        <f>'申込書（リレー種目）'!R48</f>
        <v/>
      </c>
      <c r="K6" s="25" t="str">
        <f>'申込書（リレー種目）'!R49</f>
        <v/>
      </c>
      <c r="L6" s="25" t="str">
        <f>'申込書（リレー種目）'!R50</f>
        <v/>
      </c>
      <c r="M6" s="25" t="str">
        <f>'申込書（リレー種目）'!R51</f>
        <v/>
      </c>
    </row>
    <row r="7" spans="1:13" x14ac:dyDescent="0.15">
      <c r="A7" s="21">
        <v>6</v>
      </c>
      <c r="B7" s="21" t="str">
        <f>'申込書（リレー種目）'!S52</f>
        <v/>
      </c>
      <c r="C7" s="21" t="str">
        <f>'申込書（リレー種目）'!T52</f>
        <v/>
      </c>
      <c r="D7" s="21" t="str">
        <f>'申込書（リレー種目）'!U52</f>
        <v/>
      </c>
      <c r="E7" s="24" t="e">
        <f>'申込書（リレー種目）'!$AC$4</f>
        <v>#N/A</v>
      </c>
      <c r="F7" s="24" t="str">
        <f>CONCATENATE('申込書（リレー種目）'!$AA$4,'申込書（リレー種目）'!D52)</f>
        <v>0</v>
      </c>
      <c r="G7" s="25" t="str">
        <f>'申込書（リレー種目）'!W52</f>
        <v/>
      </c>
      <c r="H7" s="25" t="str">
        <f>'申込書（リレー種目）'!R52</f>
        <v/>
      </c>
      <c r="I7" s="25" t="str">
        <f>'申込書（リレー種目）'!R53</f>
        <v/>
      </c>
      <c r="J7" s="25" t="str">
        <f>'申込書（リレー種目）'!R54</f>
        <v/>
      </c>
      <c r="K7" s="25" t="str">
        <f>'申込書（リレー種目）'!R55</f>
        <v/>
      </c>
      <c r="L7" s="25" t="str">
        <f>'申込書（リレー種目）'!R56</f>
        <v/>
      </c>
      <c r="M7" s="25" t="str">
        <f>'申込書（リレー種目）'!R57</f>
        <v/>
      </c>
    </row>
    <row r="8" spans="1:13" x14ac:dyDescent="0.15">
      <c r="A8" s="21">
        <v>7</v>
      </c>
      <c r="B8" s="21" t="str">
        <f>'申込書（リレー種目）'!S58</f>
        <v/>
      </c>
      <c r="C8" s="21" t="str">
        <f>'申込書（リレー種目）'!T58</f>
        <v/>
      </c>
      <c r="D8" s="21" t="str">
        <f>'申込書（リレー種目）'!U58</f>
        <v/>
      </c>
      <c r="E8" s="24" t="e">
        <f>'申込書（リレー種目）'!$AC$4</f>
        <v>#N/A</v>
      </c>
      <c r="F8" s="24" t="str">
        <f>CONCATENATE('申込書（リレー種目）'!$AA$4,'申込書（リレー種目）'!D58)</f>
        <v>0</v>
      </c>
      <c r="G8" s="25" t="str">
        <f>'申込書（リレー種目）'!W58</f>
        <v/>
      </c>
      <c r="H8" s="25" t="str">
        <f>'申込書（リレー種目）'!R58</f>
        <v/>
      </c>
      <c r="I8" s="25" t="str">
        <f>'申込書（リレー種目）'!R59</f>
        <v/>
      </c>
      <c r="J8" s="25" t="str">
        <f>'申込書（リレー種目）'!R60</f>
        <v/>
      </c>
      <c r="K8" s="25" t="str">
        <f>'申込書（リレー種目）'!R61</f>
        <v/>
      </c>
      <c r="L8" s="25" t="str">
        <f>'申込書（リレー種目）'!R62</f>
        <v/>
      </c>
      <c r="M8" s="25" t="str">
        <f>'申込書（リレー種目）'!R63</f>
        <v/>
      </c>
    </row>
    <row r="9" spans="1:13" x14ac:dyDescent="0.15">
      <c r="A9" s="21">
        <v>8</v>
      </c>
      <c r="B9" s="21" t="str">
        <f>'申込書（リレー種目）'!S64</f>
        <v/>
      </c>
      <c r="C9" s="21" t="str">
        <f>'申込書（リレー種目）'!T64</f>
        <v/>
      </c>
      <c r="D9" s="21" t="str">
        <f>'申込書（リレー種目）'!U64</f>
        <v/>
      </c>
      <c r="E9" s="24" t="e">
        <f>'申込書（リレー種目）'!$AC$4</f>
        <v>#N/A</v>
      </c>
      <c r="F9" s="24" t="str">
        <f>CONCATENATE('申込書（リレー種目）'!$AA$4,'申込書（リレー種目）'!D64)</f>
        <v>0</v>
      </c>
      <c r="G9" s="25" t="str">
        <f>'申込書（リレー種目）'!W64</f>
        <v/>
      </c>
      <c r="H9" s="25" t="str">
        <f>'申込書（リレー種目）'!R64</f>
        <v/>
      </c>
      <c r="I9" s="25" t="str">
        <f>'申込書（リレー種目）'!R65</f>
        <v/>
      </c>
      <c r="J9" s="25" t="str">
        <f>'申込書（リレー種目）'!R66</f>
        <v/>
      </c>
      <c r="K9" s="25" t="str">
        <f>'申込書（リレー種目）'!R67</f>
        <v/>
      </c>
      <c r="L9" s="25" t="str">
        <f>'申込書（リレー種目）'!R68</f>
        <v/>
      </c>
      <c r="M9" s="25" t="str">
        <f>'申込書（リレー種目）'!R69</f>
        <v/>
      </c>
    </row>
  </sheetData>
  <sheetProtection sheet="1" objects="1" scenarios="1"/>
  <phoneticPr fontId="8"/>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18</vt:i4>
      </vt:variant>
    </vt:vector>
  </HeadingPairs>
  <TitlesOfParts>
    <vt:vector size="27" baseType="lpstr">
      <vt:lpstr>基礎データ</vt:lpstr>
      <vt:lpstr>申込書（個人種目）</vt:lpstr>
      <vt:lpstr>申込書（リレー種目）</vt:lpstr>
      <vt:lpstr>参加料納入書</vt:lpstr>
      <vt:lpstr>自由シート</vt:lpstr>
      <vt:lpstr>(種目・作業用)</vt:lpstr>
      <vt:lpstr>(種目資料・作業用)</vt:lpstr>
      <vt:lpstr>kyougisha転記用</vt:lpstr>
      <vt:lpstr>relay転記用</vt:lpstr>
      <vt:lpstr>gakunen1</vt:lpstr>
      <vt:lpstr>gakunen2</vt:lpstr>
      <vt:lpstr>gender1</vt:lpstr>
      <vt:lpstr>prefec1</vt:lpstr>
      <vt:lpstr>prefec2</vt:lpstr>
      <vt:lpstr>基礎データ!Print_Area</vt:lpstr>
      <vt:lpstr>参加料納入書!Print_Area</vt:lpstr>
      <vt:lpstr>'申込書（リレー種目）'!Print_Area</vt:lpstr>
      <vt:lpstr>'申込書（個人種目）'!Print_Area</vt:lpstr>
      <vt:lpstr>shozoku</vt:lpstr>
      <vt:lpstr>shozoku2</vt:lpstr>
      <vt:lpstr>shubetsu1</vt:lpstr>
      <vt:lpstr>shubetsu2</vt:lpstr>
      <vt:lpstr>shumoku1</vt:lpstr>
      <vt:lpstr>shumoku2</vt:lpstr>
      <vt:lpstr>team2</vt:lpstr>
      <vt:lpstr>女</vt:lpstr>
      <vt:lpstr>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MSATO</cp:lastModifiedBy>
  <cp:lastPrinted>2018-03-08T01:12:37Z</cp:lastPrinted>
  <dcterms:created xsi:type="dcterms:W3CDTF">2015-11-12T01:11:30Z</dcterms:created>
  <dcterms:modified xsi:type="dcterms:W3CDTF">2018-03-13T02:03:40Z</dcterms:modified>
</cp:coreProperties>
</file>