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ssuzukimiy\Desktop\"/>
    </mc:Choice>
  </mc:AlternateContent>
  <workbookProtection workbookAlgorithmName="SHA-512" workbookHashValue="TH/s81gEy3BO1ge3l0gnPQcJEPpY8OijJ2ZiuVJC7pWVgyyonfSHtw1gnJSrtsyuf5IX+8Yfl9NRALIbgWjTcg==" workbookSaltValue="pVw1Z6BjCVR9A8iVkZ2AjA==" workbookSpinCount="100000" lockStructure="1"/>
  <bookViews>
    <workbookView xWindow="0" yWindow="0" windowWidth="20490" windowHeight="7770" tabRatio="816"/>
  </bookViews>
  <sheets>
    <sheet name="基礎データ" sheetId="32" r:id="rId1"/>
    <sheet name="申込書（個人種目）" sheetId="1" r:id="rId2"/>
    <sheet name="参加料受領書" sheetId="28" r:id="rId3"/>
    <sheet name="自由シート" sheetId="30" r:id="rId4"/>
    <sheet name="kyougisha転記用" sheetId="4" state="hidden" r:id="rId5"/>
    <sheet name="(種目・作業用)" sheetId="2" state="hidden" r:id="rId6"/>
    <sheet name="(種目一覧)" sheetId="34" state="hidden" r:id="rId7"/>
    <sheet name="(種目資料・作業用)" sheetId="33" state="hidden" r:id="rId8"/>
  </sheets>
  <externalReferences>
    <externalReference r:id="rId9"/>
  </externalReferences>
  <definedNames>
    <definedName name="gakunen1" localSheetId="6">'[1]申込書（個人種目）'!$E$202:$E$218</definedName>
    <definedName name="gakunen1" localSheetId="7">'[1]申込書（個人種目）'!$E$202:$E$218</definedName>
    <definedName name="gakunen1">'申込書（個人種目）'!$E$202:$E$218</definedName>
    <definedName name="gakunen2" localSheetId="6">'[1]申込書（リレー種目）'!$M$120:$M$136</definedName>
    <definedName name="gakunen2" localSheetId="7">'[1]申込書（リレー種目）'!$M$120:$M$136</definedName>
    <definedName name="gender1" localSheetId="6">'[1]申込書（個人種目）'!$F$202:$F$203</definedName>
    <definedName name="gender1" localSheetId="7">'[1]申込書（個人種目）'!$F$202:$F$203</definedName>
    <definedName name="gender1">'申込書（個人種目）'!$F$202:$F$203</definedName>
    <definedName name="prefec1" localSheetId="6">'[1]申込書（個人種目）'!$AG$201:$AG$248</definedName>
    <definedName name="prefec1" localSheetId="7">'[1]申込書（個人種目）'!$AG$201:$AG$248</definedName>
    <definedName name="prefec1">'申込書（個人種目）'!$AG$201:$AG$248</definedName>
    <definedName name="prefec2" localSheetId="6">'[1]申込書（リレー種目）'!$AG$119:$AG$166</definedName>
    <definedName name="prefec2" localSheetId="7">'[1]申込書（リレー種目）'!$AG$119:$AG$166</definedName>
    <definedName name="_xlnm.Print_Area" localSheetId="0">基礎データ!$A$1:$G$25</definedName>
    <definedName name="_xlnm.Print_Area" localSheetId="2">参加料受領書!$A$1:$M$32</definedName>
    <definedName name="_xlnm.Print_Area" localSheetId="1">'申込書（個人種目）'!$A$1:$N$160</definedName>
    <definedName name="shozoku1" localSheetId="6">'[1]申込書（個人種目）'!$C$279:$F$548</definedName>
    <definedName name="shozoku1" localSheetId="7">'[1]申込書（個人種目）'!$C$279:$F$548</definedName>
    <definedName name="shozoku1">'申込書（個人種目）'!$C$279:$F$547</definedName>
    <definedName name="shubetsu1">'申込書（個人種目）'!$AB$201:$AB$205</definedName>
    <definedName name="shumoku1">'申込書（個人種目）'!$G$202:$G$232</definedName>
    <definedName name="shumoku2" localSheetId="6">'[1]申込書（リレー種目）'!$C$120:$C$121</definedName>
    <definedName name="shumoku2" localSheetId="7">'[1]申込書（リレー種目）'!$C$120:$C$121</definedName>
    <definedName name="team2" localSheetId="6">'[1]申込書（リレー種目）'!$D$120:$D$124</definedName>
    <definedName name="team2" localSheetId="7">'[1]申込書（リレー種目）'!$D$120:$D$124</definedName>
    <definedName name="女">'申込書（個人種目）'!$D$250:$D$264</definedName>
    <definedName name="男">'申込書（個人種目）'!$C$250:$C$265</definedName>
  </definedNames>
  <calcPr calcId="162913"/>
</workbook>
</file>

<file path=xl/calcChain.xml><?xml version="1.0" encoding="utf-8"?>
<calcChain xmlns="http://schemas.openxmlformats.org/spreadsheetml/2006/main">
  <c r="R8" i="1" l="1"/>
  <c r="W8" i="1" s="1"/>
  <c r="S8" i="1"/>
  <c r="V8" i="1" s="1"/>
  <c r="U8" i="1"/>
  <c r="Y8" i="1"/>
  <c r="Z8" i="1" s="1"/>
  <c r="AC8" i="1"/>
  <c r="AD8" i="1"/>
  <c r="AI8" i="1"/>
  <c r="R9" i="1"/>
  <c r="W9" i="1" s="1"/>
  <c r="S9" i="1"/>
  <c r="V9" i="1" s="1"/>
  <c r="U9" i="1"/>
  <c r="Y9" i="1"/>
  <c r="AA9" i="1" s="1"/>
  <c r="AC9" i="1"/>
  <c r="AD9" i="1"/>
  <c r="AI9" i="1"/>
  <c r="R10" i="1"/>
  <c r="S10" i="1"/>
  <c r="T10" i="1" s="1"/>
  <c r="W10" i="1"/>
  <c r="Y10" i="1"/>
  <c r="AB10" i="1" s="1"/>
  <c r="AA10" i="1"/>
  <c r="AD10" i="1"/>
  <c r="AI10" i="1"/>
  <c r="R11" i="1"/>
  <c r="S11" i="1"/>
  <c r="U11" i="1" s="1"/>
  <c r="W11" i="1"/>
  <c r="Y11" i="1"/>
  <c r="AA11" i="1" s="1"/>
  <c r="Z11" i="1"/>
  <c r="AB11" i="1"/>
  <c r="AC11" i="1"/>
  <c r="AD11" i="1"/>
  <c r="AI11" i="1"/>
  <c r="R12" i="1"/>
  <c r="S12" i="1"/>
  <c r="V12" i="1" s="1"/>
  <c r="U12" i="1"/>
  <c r="W12" i="1"/>
  <c r="Y12" i="1"/>
  <c r="Z12" i="1" s="1"/>
  <c r="AD12" i="1"/>
  <c r="AI12" i="1"/>
  <c r="R13" i="1"/>
  <c r="W13" i="1" s="1"/>
  <c r="S13" i="1"/>
  <c r="T13" i="1"/>
  <c r="U13" i="1"/>
  <c r="V13" i="1"/>
  <c r="Y13" i="1"/>
  <c r="AA13" i="1" s="1"/>
  <c r="Z13" i="1"/>
  <c r="AC13" i="1"/>
  <c r="AD13" i="1"/>
  <c r="AI13" i="1"/>
  <c r="R14" i="1"/>
  <c r="W14" i="1" s="1"/>
  <c r="S14" i="1"/>
  <c r="T14" i="1" s="1"/>
  <c r="Y14" i="1"/>
  <c r="AB14" i="1" s="1"/>
  <c r="AA14" i="1"/>
  <c r="AD14" i="1"/>
  <c r="AI14" i="1"/>
  <c r="R15" i="1"/>
  <c r="S15" i="1"/>
  <c r="U15" i="1" s="1"/>
  <c r="W15" i="1"/>
  <c r="Y15" i="1"/>
  <c r="AA15" i="1" s="1"/>
  <c r="Z15" i="1"/>
  <c r="AB15" i="1"/>
  <c r="AC15" i="1"/>
  <c r="AD15" i="1"/>
  <c r="AI15" i="1"/>
  <c r="R16" i="1"/>
  <c r="S16" i="1"/>
  <c r="V16" i="1" s="1"/>
  <c r="U16" i="1"/>
  <c r="W16" i="1"/>
  <c r="Y16" i="1"/>
  <c r="Z16" i="1" s="1"/>
  <c r="AD16" i="1"/>
  <c r="AI16" i="1"/>
  <c r="R17" i="1"/>
  <c r="W17" i="1" s="1"/>
  <c r="S17" i="1"/>
  <c r="T17" i="1"/>
  <c r="U17" i="1"/>
  <c r="V17" i="1"/>
  <c r="Y17" i="1"/>
  <c r="AA17" i="1" s="1"/>
  <c r="Z17" i="1"/>
  <c r="AC17" i="1"/>
  <c r="AD17" i="1"/>
  <c r="AI17" i="1"/>
  <c r="R18" i="1"/>
  <c r="W18" i="1" s="1"/>
  <c r="S18" i="1"/>
  <c r="T18" i="1" s="1"/>
  <c r="Y18" i="1"/>
  <c r="AB18" i="1" s="1"/>
  <c r="AA18" i="1"/>
  <c r="AD18" i="1"/>
  <c r="AI18" i="1"/>
  <c r="R19" i="1"/>
  <c r="S19" i="1"/>
  <c r="U19" i="1" s="1"/>
  <c r="W19" i="1"/>
  <c r="Y19" i="1"/>
  <c r="AA19" i="1" s="1"/>
  <c r="Z19" i="1"/>
  <c r="AB19" i="1"/>
  <c r="AC19" i="1"/>
  <c r="AD19" i="1"/>
  <c r="AI19" i="1"/>
  <c r="R20" i="1"/>
  <c r="S20" i="1"/>
  <c r="V20" i="1" s="1"/>
  <c r="X20" i="1" s="1"/>
  <c r="U20" i="1"/>
  <c r="W20" i="1"/>
  <c r="Y20" i="1"/>
  <c r="Z20" i="1" s="1"/>
  <c r="AD20" i="1"/>
  <c r="AI20" i="1"/>
  <c r="R21" i="1"/>
  <c r="W21" i="1" s="1"/>
  <c r="S21" i="1"/>
  <c r="T21" i="1"/>
  <c r="U21" i="1"/>
  <c r="V21" i="1"/>
  <c r="Y21" i="1"/>
  <c r="AA21" i="1" s="1"/>
  <c r="Z21" i="1"/>
  <c r="AC21" i="1"/>
  <c r="AD21" i="1"/>
  <c r="AI21" i="1"/>
  <c r="R22" i="1"/>
  <c r="W22" i="1" s="1"/>
  <c r="S22" i="1"/>
  <c r="T22" i="1" s="1"/>
  <c r="Y22" i="1"/>
  <c r="AB22" i="1" s="1"/>
  <c r="Z22" i="1"/>
  <c r="AA22" i="1"/>
  <c r="AC22" i="1"/>
  <c r="AD22" i="1"/>
  <c r="AF22" i="1"/>
  <c r="AI22" i="1"/>
  <c r="R23" i="1"/>
  <c r="W23" i="1" s="1"/>
  <c r="S23" i="1"/>
  <c r="U23" i="1" s="1"/>
  <c r="T23" i="1"/>
  <c r="Y23" i="1"/>
  <c r="AA23" i="1" s="1"/>
  <c r="Z23" i="1"/>
  <c r="AB23" i="1"/>
  <c r="AC23" i="1"/>
  <c r="AD23" i="1"/>
  <c r="AI23" i="1"/>
  <c r="R24" i="1"/>
  <c r="W24" i="1" s="1"/>
  <c r="S24" i="1"/>
  <c r="V24" i="1" s="1"/>
  <c r="U24" i="1"/>
  <c r="Y24" i="1"/>
  <c r="Z24" i="1" s="1"/>
  <c r="AC24" i="1"/>
  <c r="AD24" i="1"/>
  <c r="AI24" i="1"/>
  <c r="R25" i="1"/>
  <c r="W25" i="1" s="1"/>
  <c r="S25" i="1"/>
  <c r="V25" i="1" s="1"/>
  <c r="U25" i="1"/>
  <c r="Y25" i="1"/>
  <c r="AA25" i="1" s="1"/>
  <c r="AC25" i="1"/>
  <c r="AD25" i="1"/>
  <c r="AI25" i="1"/>
  <c r="R26" i="1"/>
  <c r="S26" i="1"/>
  <c r="T26" i="1" s="1"/>
  <c r="W26" i="1"/>
  <c r="Y26" i="1"/>
  <c r="AB26" i="1" s="1"/>
  <c r="AA26" i="1"/>
  <c r="AD26" i="1"/>
  <c r="AI26" i="1"/>
  <c r="R27" i="1"/>
  <c r="S27" i="1"/>
  <c r="U27" i="1" s="1"/>
  <c r="W27" i="1"/>
  <c r="Y27" i="1"/>
  <c r="AA27" i="1" s="1"/>
  <c r="Z27" i="1"/>
  <c r="AB27" i="1"/>
  <c r="AC27" i="1"/>
  <c r="AD27" i="1"/>
  <c r="AI27" i="1"/>
  <c r="R28" i="1"/>
  <c r="S28" i="1"/>
  <c r="V28" i="1" s="1"/>
  <c r="U28" i="1"/>
  <c r="W28" i="1"/>
  <c r="Y28" i="1"/>
  <c r="Z28" i="1" s="1"/>
  <c r="AD28" i="1"/>
  <c r="AI28" i="1"/>
  <c r="R29" i="1"/>
  <c r="W29" i="1" s="1"/>
  <c r="S29" i="1"/>
  <c r="T29" i="1"/>
  <c r="U29" i="1"/>
  <c r="V29" i="1"/>
  <c r="Y29" i="1"/>
  <c r="AA29" i="1" s="1"/>
  <c r="Z29" i="1"/>
  <c r="AC29" i="1"/>
  <c r="AD29" i="1"/>
  <c r="AI29" i="1"/>
  <c r="R30" i="1"/>
  <c r="W30" i="1" s="1"/>
  <c r="S30" i="1"/>
  <c r="T30" i="1" s="1"/>
  <c r="Y30" i="1"/>
  <c r="AB30" i="1" s="1"/>
  <c r="AA30" i="1"/>
  <c r="AD30" i="1"/>
  <c r="AI30" i="1"/>
  <c r="R31" i="1"/>
  <c r="S31" i="1"/>
  <c r="U31" i="1" s="1"/>
  <c r="W31" i="1"/>
  <c r="Y31" i="1"/>
  <c r="AA31" i="1" s="1"/>
  <c r="Z31" i="1"/>
  <c r="AB31" i="1"/>
  <c r="AC31" i="1"/>
  <c r="AD31" i="1"/>
  <c r="AI31" i="1"/>
  <c r="R47" i="1"/>
  <c r="W47" i="1" s="1"/>
  <c r="S47" i="1"/>
  <c r="V47" i="1" s="1"/>
  <c r="Y47" i="1"/>
  <c r="AD47" i="1"/>
  <c r="AI47" i="1"/>
  <c r="R48" i="1"/>
  <c r="W48" i="1" s="1"/>
  <c r="S48" i="1"/>
  <c r="T48" i="1"/>
  <c r="U48" i="1"/>
  <c r="V48" i="1"/>
  <c r="X48" i="1" s="1"/>
  <c r="Y48" i="1"/>
  <c r="Z48" i="1" s="1"/>
  <c r="AC48" i="1"/>
  <c r="AD48" i="1"/>
  <c r="AI48" i="1"/>
  <c r="R49" i="1"/>
  <c r="W49" i="1" s="1"/>
  <c r="S49" i="1"/>
  <c r="Y49" i="1"/>
  <c r="AD49" i="1"/>
  <c r="AI49" i="1"/>
  <c r="R50" i="1"/>
  <c r="W50" i="1" s="1"/>
  <c r="S50" i="1"/>
  <c r="Y50" i="1"/>
  <c r="Z50" i="1"/>
  <c r="AA50" i="1"/>
  <c r="AB50" i="1"/>
  <c r="AC50" i="1"/>
  <c r="AD50" i="1"/>
  <c r="AF50" i="1"/>
  <c r="AI50" i="1"/>
  <c r="R51" i="1"/>
  <c r="S51" i="1"/>
  <c r="W51" i="1"/>
  <c r="Y51" i="1"/>
  <c r="AF51" i="1" s="1"/>
  <c r="AD51" i="1"/>
  <c r="AI51" i="1"/>
  <c r="R52" i="1"/>
  <c r="W52" i="1" s="1"/>
  <c r="S52" i="1"/>
  <c r="T52" i="1"/>
  <c r="U52" i="1"/>
  <c r="V52" i="1"/>
  <c r="Y52" i="1"/>
  <c r="AD52" i="1"/>
  <c r="AI52" i="1"/>
  <c r="R53" i="1"/>
  <c r="S53" i="1"/>
  <c r="T53" i="1" s="1"/>
  <c r="U53" i="1"/>
  <c r="V53" i="1"/>
  <c r="W53" i="1"/>
  <c r="Y53" i="1"/>
  <c r="AB53" i="1" s="1"/>
  <c r="Z53" i="1"/>
  <c r="AA53" i="1"/>
  <c r="AD53" i="1"/>
  <c r="AF53" i="1"/>
  <c r="AI53" i="1"/>
  <c r="R54" i="1"/>
  <c r="S54" i="1"/>
  <c r="U54" i="1" s="1"/>
  <c r="V54" i="1"/>
  <c r="W54" i="1"/>
  <c r="Y54" i="1"/>
  <c r="AB54" i="1" s="1"/>
  <c r="AA54" i="1"/>
  <c r="AC54" i="1"/>
  <c r="AD54" i="1"/>
  <c r="AF54" i="1"/>
  <c r="AI54" i="1"/>
  <c r="R55" i="1"/>
  <c r="W55" i="1" s="1"/>
  <c r="S55" i="1"/>
  <c r="V55" i="1" s="1"/>
  <c r="Y55" i="1"/>
  <c r="AD55" i="1"/>
  <c r="AI55" i="1"/>
  <c r="R56" i="1"/>
  <c r="W56" i="1" s="1"/>
  <c r="S56" i="1"/>
  <c r="Y56" i="1"/>
  <c r="AC56" i="1" s="1"/>
  <c r="AD56" i="1"/>
  <c r="AI56" i="1"/>
  <c r="R57" i="1"/>
  <c r="W57" i="1" s="1"/>
  <c r="S57" i="1"/>
  <c r="Y57" i="1"/>
  <c r="AB57" i="1" s="1"/>
  <c r="AA57" i="1"/>
  <c r="AD57" i="1"/>
  <c r="AI57" i="1"/>
  <c r="R58" i="1"/>
  <c r="W58" i="1" s="1"/>
  <c r="S58" i="1"/>
  <c r="Y58" i="1"/>
  <c r="Z58" i="1"/>
  <c r="AA58" i="1"/>
  <c r="AB58" i="1"/>
  <c r="AC58" i="1"/>
  <c r="AD58" i="1"/>
  <c r="AF58" i="1"/>
  <c r="AI58" i="1"/>
  <c r="R59" i="1"/>
  <c r="S59" i="1"/>
  <c r="W59" i="1"/>
  <c r="Y59" i="1"/>
  <c r="Z59" i="1" s="1"/>
  <c r="AB59" i="1"/>
  <c r="AD59" i="1"/>
  <c r="AI59" i="1"/>
  <c r="R60" i="1"/>
  <c r="W60" i="1" s="1"/>
  <c r="S60" i="1"/>
  <c r="T60" i="1"/>
  <c r="U60" i="1"/>
  <c r="V60" i="1"/>
  <c r="Y60" i="1"/>
  <c r="AC60" i="1"/>
  <c r="AD60" i="1"/>
  <c r="AI60" i="1"/>
  <c r="R61" i="1"/>
  <c r="W61" i="1" s="1"/>
  <c r="S61" i="1"/>
  <c r="Y61" i="1"/>
  <c r="AB61" i="1" s="1"/>
  <c r="AA61" i="1"/>
  <c r="AD61" i="1"/>
  <c r="AI61" i="1"/>
  <c r="R62" i="1"/>
  <c r="W62" i="1" s="1"/>
  <c r="S62" i="1"/>
  <c r="Y62" i="1"/>
  <c r="Z62" i="1"/>
  <c r="AA62" i="1"/>
  <c r="AB62" i="1"/>
  <c r="AC62" i="1"/>
  <c r="AD62" i="1"/>
  <c r="AF62" i="1"/>
  <c r="AI62" i="1"/>
  <c r="R63" i="1"/>
  <c r="W63" i="1" s="1"/>
  <c r="S63" i="1"/>
  <c r="Y63" i="1"/>
  <c r="Z63" i="1" s="1"/>
  <c r="AB63" i="1"/>
  <c r="AC63" i="1"/>
  <c r="AD63" i="1"/>
  <c r="AI63" i="1"/>
  <c r="R64" i="1"/>
  <c r="W64" i="1" s="1"/>
  <c r="S64" i="1"/>
  <c r="U64" i="1" s="1"/>
  <c r="T64" i="1"/>
  <c r="V64" i="1"/>
  <c r="Y64" i="1"/>
  <c r="AC64" i="1"/>
  <c r="AD64" i="1"/>
  <c r="AI64" i="1"/>
  <c r="R65" i="1"/>
  <c r="W65" i="1" s="1"/>
  <c r="S65" i="1"/>
  <c r="T65" i="1" s="1"/>
  <c r="Y65" i="1"/>
  <c r="AD65" i="1"/>
  <c r="AI65" i="1"/>
  <c r="R66" i="1"/>
  <c r="W66" i="1" s="1"/>
  <c r="S66" i="1"/>
  <c r="Y66" i="1"/>
  <c r="AA66" i="1" s="1"/>
  <c r="Z66" i="1"/>
  <c r="AB66" i="1"/>
  <c r="AC66" i="1"/>
  <c r="AD66" i="1"/>
  <c r="AI66" i="1"/>
  <c r="R67" i="1"/>
  <c r="W67" i="1" s="1"/>
  <c r="S67" i="1"/>
  <c r="V67" i="1" s="1"/>
  <c r="U67" i="1"/>
  <c r="Y67" i="1"/>
  <c r="Z67" i="1" s="1"/>
  <c r="AB67" i="1"/>
  <c r="AD67" i="1"/>
  <c r="AI67" i="1"/>
  <c r="R68" i="1"/>
  <c r="W68" i="1" s="1"/>
  <c r="S68" i="1"/>
  <c r="T68" i="1"/>
  <c r="U68" i="1"/>
  <c r="V68" i="1"/>
  <c r="Y68" i="1"/>
  <c r="AD68" i="1"/>
  <c r="AI68" i="1"/>
  <c r="R69" i="1"/>
  <c r="W69" i="1" s="1"/>
  <c r="S69" i="1"/>
  <c r="T69" i="1" s="1"/>
  <c r="V69" i="1"/>
  <c r="Y69" i="1"/>
  <c r="AB69" i="1" s="1"/>
  <c r="Z69" i="1"/>
  <c r="AC69" i="1"/>
  <c r="AD69" i="1"/>
  <c r="AF69" i="1"/>
  <c r="AI69" i="1"/>
  <c r="R70" i="1"/>
  <c r="W70" i="1" s="1"/>
  <c r="S70" i="1"/>
  <c r="Y70" i="1"/>
  <c r="AB70" i="1" s="1"/>
  <c r="AA70" i="1"/>
  <c r="AC70" i="1"/>
  <c r="AD70" i="1"/>
  <c r="AF70" i="1"/>
  <c r="AI70" i="1"/>
  <c r="R71" i="1"/>
  <c r="S71" i="1"/>
  <c r="V71" i="1" s="1"/>
  <c r="T71" i="1"/>
  <c r="U71" i="1"/>
  <c r="W71" i="1"/>
  <c r="X71" i="1" s="1"/>
  <c r="Y71" i="1"/>
  <c r="AD71" i="1"/>
  <c r="AI71" i="1"/>
  <c r="R87" i="1"/>
  <c r="W87" i="1" s="1"/>
  <c r="S87" i="1"/>
  <c r="V87" i="1" s="1"/>
  <c r="Y87" i="1"/>
  <c r="AB87" i="1" s="1"/>
  <c r="AD87" i="1"/>
  <c r="AI87" i="1"/>
  <c r="R88" i="1"/>
  <c r="W88" i="1" s="1"/>
  <c r="S88" i="1"/>
  <c r="T88" i="1"/>
  <c r="U88" i="1"/>
  <c r="V88" i="1"/>
  <c r="Y88" i="1"/>
  <c r="AC88" i="1" s="1"/>
  <c r="AD88" i="1"/>
  <c r="AI88" i="1"/>
  <c r="R89" i="1"/>
  <c r="W89" i="1" s="1"/>
  <c r="S89" i="1"/>
  <c r="V89" i="1"/>
  <c r="Y89" i="1"/>
  <c r="AB89" i="1" s="1"/>
  <c r="Z89" i="1"/>
  <c r="AC89" i="1"/>
  <c r="AD89" i="1"/>
  <c r="AF89" i="1"/>
  <c r="AI89" i="1"/>
  <c r="R90" i="1"/>
  <c r="W90" i="1" s="1"/>
  <c r="S90" i="1"/>
  <c r="T90" i="1"/>
  <c r="Y90" i="1"/>
  <c r="AA90" i="1" s="1"/>
  <c r="AC90" i="1"/>
  <c r="AD90" i="1"/>
  <c r="AF90" i="1"/>
  <c r="AI90" i="1"/>
  <c r="R91" i="1"/>
  <c r="W91" i="1" s="1"/>
  <c r="S91" i="1"/>
  <c r="V91" i="1" s="1"/>
  <c r="T91" i="1"/>
  <c r="Y91" i="1"/>
  <c r="AB91" i="1"/>
  <c r="AD91" i="1"/>
  <c r="AI91" i="1"/>
  <c r="R92" i="1"/>
  <c r="W92" i="1" s="1"/>
  <c r="S92" i="1"/>
  <c r="Y92" i="1"/>
  <c r="Z92" i="1" s="1"/>
  <c r="AC92" i="1"/>
  <c r="AD92" i="1"/>
  <c r="AI92" i="1"/>
  <c r="R93" i="1"/>
  <c r="W93" i="1" s="1"/>
  <c r="S93" i="1"/>
  <c r="V93" i="1" s="1"/>
  <c r="Y93" i="1"/>
  <c r="AD93" i="1"/>
  <c r="AI93" i="1"/>
  <c r="R94" i="1"/>
  <c r="W94" i="1" s="1"/>
  <c r="S94" i="1"/>
  <c r="T94" i="1" s="1"/>
  <c r="Y94" i="1"/>
  <c r="AA94" i="1"/>
  <c r="AC94" i="1"/>
  <c r="AD94" i="1"/>
  <c r="AF94" i="1"/>
  <c r="AI94" i="1"/>
  <c r="R95" i="1"/>
  <c r="W95" i="1" s="1"/>
  <c r="S95" i="1"/>
  <c r="V95" i="1" s="1"/>
  <c r="T95" i="1"/>
  <c r="Y95" i="1"/>
  <c r="AC95" i="1" s="1"/>
  <c r="AD95" i="1"/>
  <c r="AI95" i="1"/>
  <c r="R96" i="1"/>
  <c r="W96" i="1" s="1"/>
  <c r="S96" i="1"/>
  <c r="U96" i="1" s="1"/>
  <c r="T96" i="1"/>
  <c r="V96" i="1"/>
  <c r="Y96" i="1"/>
  <c r="AC96" i="1" s="1"/>
  <c r="Z96" i="1"/>
  <c r="AD96" i="1"/>
  <c r="AI96" i="1"/>
  <c r="R97" i="1"/>
  <c r="W97" i="1" s="1"/>
  <c r="S97" i="1"/>
  <c r="Y97" i="1"/>
  <c r="Z97" i="1"/>
  <c r="AA97" i="1"/>
  <c r="AD97" i="1"/>
  <c r="AF97" i="1"/>
  <c r="AI97" i="1"/>
  <c r="R98" i="1"/>
  <c r="S98" i="1"/>
  <c r="T98" i="1" s="1"/>
  <c r="W98" i="1"/>
  <c r="Y98" i="1"/>
  <c r="Z98" i="1"/>
  <c r="AA98" i="1"/>
  <c r="AB98" i="1"/>
  <c r="AC98" i="1"/>
  <c r="AD98" i="1"/>
  <c r="AF98" i="1"/>
  <c r="AI98" i="1"/>
  <c r="R99" i="1"/>
  <c r="S99" i="1"/>
  <c r="V99" i="1" s="1"/>
  <c r="W99" i="1"/>
  <c r="Y99" i="1"/>
  <c r="AB99" i="1" s="1"/>
  <c r="AD99" i="1"/>
  <c r="AI99" i="1"/>
  <c r="R100" i="1"/>
  <c r="W100" i="1" s="1"/>
  <c r="S100" i="1"/>
  <c r="T100" i="1" s="1"/>
  <c r="U100" i="1"/>
  <c r="V100" i="1"/>
  <c r="Y100" i="1"/>
  <c r="Z100" i="1" s="1"/>
  <c r="AD100" i="1"/>
  <c r="AI100" i="1"/>
  <c r="R101" i="1"/>
  <c r="W101" i="1" s="1"/>
  <c r="S101" i="1"/>
  <c r="V101" i="1"/>
  <c r="Y101" i="1"/>
  <c r="Z101" i="1"/>
  <c r="AD101" i="1"/>
  <c r="AF101" i="1"/>
  <c r="AI101" i="1"/>
  <c r="R102" i="1"/>
  <c r="S102" i="1"/>
  <c r="W102" i="1"/>
  <c r="Y102" i="1"/>
  <c r="Z102" i="1"/>
  <c r="AA102" i="1"/>
  <c r="AB102" i="1"/>
  <c r="AC102" i="1"/>
  <c r="AD102" i="1"/>
  <c r="AF102" i="1"/>
  <c r="AI102" i="1"/>
  <c r="R103" i="1"/>
  <c r="S103" i="1"/>
  <c r="V103" i="1" s="1"/>
  <c r="T103" i="1"/>
  <c r="U103" i="1"/>
  <c r="W103" i="1"/>
  <c r="Y103" i="1"/>
  <c r="AB103" i="1"/>
  <c r="AC103" i="1"/>
  <c r="AD103" i="1"/>
  <c r="AI103" i="1"/>
  <c r="R104" i="1"/>
  <c r="W104" i="1" s="1"/>
  <c r="S104" i="1"/>
  <c r="T104" i="1" s="1"/>
  <c r="U104" i="1"/>
  <c r="Y104" i="1"/>
  <c r="AD104" i="1"/>
  <c r="AI104" i="1"/>
  <c r="R105" i="1"/>
  <c r="W105" i="1" s="1"/>
  <c r="S105" i="1"/>
  <c r="V105" i="1"/>
  <c r="Y105" i="1"/>
  <c r="AD105" i="1"/>
  <c r="AI105" i="1"/>
  <c r="R106" i="1"/>
  <c r="S106" i="1"/>
  <c r="U106" i="1" s="1"/>
  <c r="T106" i="1"/>
  <c r="V106" i="1"/>
  <c r="W106" i="1"/>
  <c r="Y106" i="1"/>
  <c r="AB106" i="1" s="1"/>
  <c r="Z106" i="1"/>
  <c r="AA106" i="1"/>
  <c r="AD106" i="1"/>
  <c r="AF106" i="1"/>
  <c r="AI106" i="1"/>
  <c r="R107" i="1"/>
  <c r="W107" i="1" s="1"/>
  <c r="S107" i="1"/>
  <c r="V107" i="1" s="1"/>
  <c r="Y107" i="1"/>
  <c r="AB107" i="1"/>
  <c r="AD107" i="1"/>
  <c r="AI107" i="1"/>
  <c r="R108" i="1"/>
  <c r="W108" i="1" s="1"/>
  <c r="S108" i="1"/>
  <c r="T108" i="1" s="1"/>
  <c r="U108" i="1"/>
  <c r="V108" i="1"/>
  <c r="Y108" i="1"/>
  <c r="Z108" i="1" s="1"/>
  <c r="AD108" i="1"/>
  <c r="AI108" i="1"/>
  <c r="R109" i="1"/>
  <c r="S109" i="1"/>
  <c r="T109" i="1" s="1"/>
  <c r="U109" i="1"/>
  <c r="V109" i="1"/>
  <c r="W109" i="1"/>
  <c r="Y109" i="1"/>
  <c r="AB109" i="1" s="1"/>
  <c r="Z109" i="1"/>
  <c r="AA109" i="1"/>
  <c r="AC109" i="1"/>
  <c r="AD109" i="1"/>
  <c r="AF109" i="1"/>
  <c r="AI109" i="1"/>
  <c r="R110" i="1"/>
  <c r="W110" i="1" s="1"/>
  <c r="S110" i="1"/>
  <c r="U110" i="1" s="1"/>
  <c r="T110" i="1"/>
  <c r="V110" i="1"/>
  <c r="Y110" i="1"/>
  <c r="Z110" i="1" s="1"/>
  <c r="AD110" i="1"/>
  <c r="AI110" i="1"/>
  <c r="R111" i="1"/>
  <c r="W111" i="1" s="1"/>
  <c r="S111" i="1"/>
  <c r="V111" i="1" s="1"/>
  <c r="T111" i="1"/>
  <c r="Y111" i="1"/>
  <c r="Z111" i="1" s="1"/>
  <c r="AD111" i="1"/>
  <c r="AI111" i="1"/>
  <c r="R7" i="1"/>
  <c r="W7" i="1" s="1"/>
  <c r="AB93" i="1" l="1"/>
  <c r="AC93" i="1"/>
  <c r="Z93" i="1"/>
  <c r="AF93" i="1"/>
  <c r="V59" i="1"/>
  <c r="X59" i="1" s="1"/>
  <c r="T59" i="1"/>
  <c r="U59" i="1"/>
  <c r="T57" i="1"/>
  <c r="V57" i="1"/>
  <c r="AB101" i="1"/>
  <c r="AA101" i="1"/>
  <c r="T56" i="1"/>
  <c r="U56" i="1"/>
  <c r="V56" i="1"/>
  <c r="Z55" i="1"/>
  <c r="AA55" i="1"/>
  <c r="AF55" i="1"/>
  <c r="AB55" i="1"/>
  <c r="AC55" i="1"/>
  <c r="AB105" i="1"/>
  <c r="AA105" i="1"/>
  <c r="AF110" i="1"/>
  <c r="T105" i="1"/>
  <c r="U105" i="1"/>
  <c r="AC99" i="1"/>
  <c r="U99" i="1"/>
  <c r="Z94" i="1"/>
  <c r="AB94" i="1"/>
  <c r="V51" i="1"/>
  <c r="T51" i="1"/>
  <c r="U51" i="1"/>
  <c r="AC110" i="1"/>
  <c r="V92" i="1"/>
  <c r="T92" i="1"/>
  <c r="Z51" i="1"/>
  <c r="AA51" i="1"/>
  <c r="AB51" i="1"/>
  <c r="AB110" i="1"/>
  <c r="Z107" i="1"/>
  <c r="AA107" i="1"/>
  <c r="AF107" i="1"/>
  <c r="AF105" i="1"/>
  <c r="AA110" i="1"/>
  <c r="AB108" i="1"/>
  <c r="AC107" i="1"/>
  <c r="AC106" i="1"/>
  <c r="Z105" i="1"/>
  <c r="V104" i="1"/>
  <c r="AC101" i="1"/>
  <c r="T99" i="1"/>
  <c r="AB97" i="1"/>
  <c r="AC97" i="1"/>
  <c r="AA93" i="1"/>
  <c r="U92" i="1"/>
  <c r="Z90" i="1"/>
  <c r="AB90" i="1"/>
  <c r="AB71" i="1"/>
  <c r="AC71" i="1"/>
  <c r="AB65" i="1"/>
  <c r="Z65" i="1"/>
  <c r="AF65" i="1"/>
  <c r="AA65" i="1"/>
  <c r="AC65" i="1"/>
  <c r="V63" i="1"/>
  <c r="T63" i="1"/>
  <c r="U63" i="1"/>
  <c r="T61" i="1"/>
  <c r="V61" i="1"/>
  <c r="U95" i="1"/>
  <c r="U91" i="1"/>
  <c r="AA89" i="1"/>
  <c r="Z70" i="1"/>
  <c r="AA69" i="1"/>
  <c r="AC67" i="1"/>
  <c r="T67" i="1"/>
  <c r="AF66" i="1"/>
  <c r="V65" i="1"/>
  <c r="AF61" i="1"/>
  <c r="Z61" i="1"/>
  <c r="AC59" i="1"/>
  <c r="AF57" i="1"/>
  <c r="Z57" i="1"/>
  <c r="Z54" i="1"/>
  <c r="T54" i="1"/>
  <c r="AF31" i="1"/>
  <c r="T31" i="1"/>
  <c r="AF30" i="1"/>
  <c r="Z30" i="1"/>
  <c r="AC28" i="1"/>
  <c r="T28" i="1"/>
  <c r="AF27" i="1"/>
  <c r="T27" i="1"/>
  <c r="AF26" i="1"/>
  <c r="Z26" i="1"/>
  <c r="Z25" i="1"/>
  <c r="T25" i="1"/>
  <c r="T24" i="1"/>
  <c r="AF23" i="1"/>
  <c r="AC20" i="1"/>
  <c r="T20" i="1"/>
  <c r="AF19" i="1"/>
  <c r="T19" i="1"/>
  <c r="AF18" i="1"/>
  <c r="Z18" i="1"/>
  <c r="AC16" i="1"/>
  <c r="T16" i="1"/>
  <c r="AF15" i="1"/>
  <c r="T15" i="1"/>
  <c r="AF14" i="1"/>
  <c r="Z14" i="1"/>
  <c r="AC12" i="1"/>
  <c r="T12" i="1"/>
  <c r="AF11" i="1"/>
  <c r="T11" i="1"/>
  <c r="AF10" i="1"/>
  <c r="Z10" i="1"/>
  <c r="Z9" i="1"/>
  <c r="T9" i="1"/>
  <c r="T8" i="1"/>
  <c r="X95" i="1"/>
  <c r="AC61" i="1"/>
  <c r="AC57" i="1"/>
  <c r="AC30" i="1"/>
  <c r="AC26" i="1"/>
  <c r="AC18" i="1"/>
  <c r="AC14" i="1"/>
  <c r="AC10" i="1"/>
  <c r="X103" i="1"/>
  <c r="X99" i="1"/>
  <c r="X91" i="1"/>
  <c r="X16" i="1"/>
  <c r="X52" i="1"/>
  <c r="X106" i="1"/>
  <c r="X54" i="1"/>
  <c r="X28" i="1"/>
  <c r="X12" i="1"/>
  <c r="X111" i="1"/>
  <c r="X107" i="1"/>
  <c r="X67" i="1"/>
  <c r="X63" i="1"/>
  <c r="X24" i="1"/>
  <c r="X8" i="1"/>
  <c r="X110" i="1"/>
  <c r="X109" i="1"/>
  <c r="X89" i="1"/>
  <c r="X87" i="1"/>
  <c r="X17" i="1"/>
  <c r="X88" i="1"/>
  <c r="X51" i="1"/>
  <c r="X47" i="1"/>
  <c r="X29" i="1"/>
  <c r="X13" i="1"/>
  <c r="X101" i="1"/>
  <c r="X93" i="1"/>
  <c r="X69" i="1"/>
  <c r="X68" i="1"/>
  <c r="X25" i="1"/>
  <c r="X9" i="1"/>
  <c r="X108" i="1"/>
  <c r="X92" i="1"/>
  <c r="X64" i="1"/>
  <c r="X60" i="1"/>
  <c r="X56" i="1"/>
  <c r="X55" i="1"/>
  <c r="X21" i="1"/>
  <c r="AC87" i="1"/>
  <c r="U47" i="1"/>
  <c r="T47" i="1"/>
  <c r="U87" i="1"/>
  <c r="T87" i="1"/>
  <c r="AA104" i="1"/>
  <c r="AF104" i="1"/>
  <c r="AB104" i="1"/>
  <c r="AC111" i="1"/>
  <c r="X104" i="1"/>
  <c r="AA100" i="1"/>
  <c r="AF100" i="1"/>
  <c r="AB100" i="1"/>
  <c r="U98" i="1"/>
  <c r="V98" i="1"/>
  <c r="X98" i="1" s="1"/>
  <c r="T93" i="1"/>
  <c r="U93" i="1"/>
  <c r="Z91" i="1"/>
  <c r="AA91" i="1"/>
  <c r="AF91" i="1"/>
  <c r="AB111" i="1"/>
  <c r="U107" i="1"/>
  <c r="AC104" i="1"/>
  <c r="Z103" i="1"/>
  <c r="AA103" i="1"/>
  <c r="AF103" i="1"/>
  <c r="AA96" i="1"/>
  <c r="AF96" i="1"/>
  <c r="AB96" i="1"/>
  <c r="U94" i="1"/>
  <c r="V94" i="1"/>
  <c r="X94" i="1" s="1"/>
  <c r="T89" i="1"/>
  <c r="U89" i="1"/>
  <c r="Z87" i="1"/>
  <c r="AA87" i="1"/>
  <c r="AF87" i="1"/>
  <c r="Z71" i="1"/>
  <c r="AA71" i="1"/>
  <c r="AF71" i="1"/>
  <c r="T70" i="1"/>
  <c r="U70" i="1"/>
  <c r="V70" i="1"/>
  <c r="X70" i="1" s="1"/>
  <c r="X65" i="1"/>
  <c r="Z64" i="1"/>
  <c r="AA64" i="1"/>
  <c r="AF64" i="1"/>
  <c r="AB64" i="1"/>
  <c r="AA52" i="1"/>
  <c r="AF52" i="1"/>
  <c r="Z52" i="1"/>
  <c r="AB52" i="1"/>
  <c r="AC52" i="1"/>
  <c r="U50" i="1"/>
  <c r="T50" i="1"/>
  <c r="V50" i="1"/>
  <c r="X50" i="1" s="1"/>
  <c r="AB49" i="1"/>
  <c r="Z49" i="1"/>
  <c r="AF49" i="1"/>
  <c r="AA49" i="1"/>
  <c r="AC49" i="1"/>
  <c r="Z47" i="1"/>
  <c r="AA47" i="1"/>
  <c r="AF47" i="1"/>
  <c r="AB47" i="1"/>
  <c r="AC47" i="1"/>
  <c r="U102" i="1"/>
  <c r="V102" i="1"/>
  <c r="X102" i="1" s="1"/>
  <c r="T97" i="1"/>
  <c r="U97" i="1"/>
  <c r="Z95" i="1"/>
  <c r="AA95" i="1"/>
  <c r="AF95" i="1"/>
  <c r="AA88" i="1"/>
  <c r="AF88" i="1"/>
  <c r="AB88" i="1"/>
  <c r="Z68" i="1"/>
  <c r="AA68" i="1"/>
  <c r="AF68" i="1"/>
  <c r="AB68" i="1"/>
  <c r="T58" i="1"/>
  <c r="U58" i="1"/>
  <c r="V58" i="1"/>
  <c r="X58" i="1" s="1"/>
  <c r="AA108" i="1"/>
  <c r="AF108" i="1"/>
  <c r="X100" i="1"/>
  <c r="AF111" i="1"/>
  <c r="AA111" i="1"/>
  <c r="U111" i="1"/>
  <c r="AC108" i="1"/>
  <c r="T107" i="1"/>
  <c r="AC105" i="1"/>
  <c r="X105" i="1"/>
  <c r="Z104" i="1"/>
  <c r="T102" i="1"/>
  <c r="T101" i="1"/>
  <c r="U101" i="1"/>
  <c r="AC100" i="1"/>
  <c r="Z99" i="1"/>
  <c r="AA99" i="1"/>
  <c r="AF99" i="1"/>
  <c r="V97" i="1"/>
  <c r="X97" i="1" s="1"/>
  <c r="X96" i="1"/>
  <c r="AB95" i="1"/>
  <c r="AA92" i="1"/>
  <c r="AF92" i="1"/>
  <c r="AB92" i="1"/>
  <c r="AC91" i="1"/>
  <c r="U90" i="1"/>
  <c r="V90" i="1"/>
  <c r="X90" i="1" s="1"/>
  <c r="Z88" i="1"/>
  <c r="T66" i="1"/>
  <c r="U66" i="1"/>
  <c r="V66" i="1"/>
  <c r="X66" i="1" s="1"/>
  <c r="X61" i="1"/>
  <c r="Z60" i="1"/>
  <c r="AA60" i="1"/>
  <c r="AF60" i="1"/>
  <c r="AB60" i="1"/>
  <c r="AC68" i="1"/>
  <c r="T62" i="1"/>
  <c r="U62" i="1"/>
  <c r="V62" i="1"/>
  <c r="X62" i="1" s="1"/>
  <c r="X57" i="1"/>
  <c r="Z56" i="1"/>
  <c r="AA56" i="1"/>
  <c r="AF56" i="1"/>
  <c r="AB56" i="1"/>
  <c r="T49" i="1"/>
  <c r="U49" i="1"/>
  <c r="V49" i="1"/>
  <c r="U69" i="1"/>
  <c r="AF67" i="1"/>
  <c r="AA67" i="1"/>
  <c r="U65" i="1"/>
  <c r="AF63" i="1"/>
  <c r="AA63" i="1"/>
  <c r="U61" i="1"/>
  <c r="AF59" i="1"/>
  <c r="AA59" i="1"/>
  <c r="U57" i="1"/>
  <c r="U55" i="1"/>
  <c r="X49" i="1"/>
  <c r="AB48" i="1"/>
  <c r="T55" i="1"/>
  <c r="AC53" i="1"/>
  <c r="X53" i="1"/>
  <c r="AC51" i="1"/>
  <c r="AA48" i="1"/>
  <c r="AF48" i="1"/>
  <c r="V30" i="1"/>
  <c r="X30" i="1" s="1"/>
  <c r="AB28" i="1"/>
  <c r="V26" i="1"/>
  <c r="X26" i="1" s="1"/>
  <c r="AB24" i="1"/>
  <c r="V22" i="1"/>
  <c r="X22" i="1" s="1"/>
  <c r="AB20" i="1"/>
  <c r="V18" i="1"/>
  <c r="X18" i="1" s="1"/>
  <c r="AB16" i="1"/>
  <c r="V14" i="1"/>
  <c r="X14" i="1" s="1"/>
  <c r="AB12" i="1"/>
  <c r="V10" i="1"/>
  <c r="X10" i="1" s="1"/>
  <c r="AB8" i="1"/>
  <c r="V31" i="1"/>
  <c r="X31" i="1" s="1"/>
  <c r="U30" i="1"/>
  <c r="AB29" i="1"/>
  <c r="AF28" i="1"/>
  <c r="AA28" i="1"/>
  <c r="V27" i="1"/>
  <c r="X27" i="1" s="1"/>
  <c r="U26" i="1"/>
  <c r="AB25" i="1"/>
  <c r="AF24" i="1"/>
  <c r="AA24" i="1"/>
  <c r="V23" i="1"/>
  <c r="X23" i="1" s="1"/>
  <c r="U22" i="1"/>
  <c r="AB21" i="1"/>
  <c r="AF20" i="1"/>
  <c r="AA20" i="1"/>
  <c r="V19" i="1"/>
  <c r="X19" i="1" s="1"/>
  <c r="U18" i="1"/>
  <c r="AB17" i="1"/>
  <c r="AF16" i="1"/>
  <c r="AA16" i="1"/>
  <c r="V15" i="1"/>
  <c r="X15" i="1" s="1"/>
  <c r="U14" i="1"/>
  <c r="AB13" i="1"/>
  <c r="AF12" i="1"/>
  <c r="AA12" i="1"/>
  <c r="V11" i="1"/>
  <c r="X11" i="1" s="1"/>
  <c r="U10" i="1"/>
  <c r="AB9" i="1"/>
  <c r="AF8" i="1"/>
  <c r="AA8" i="1"/>
  <c r="AF29" i="1"/>
  <c r="AF25" i="1"/>
  <c r="AF21" i="1"/>
  <c r="AF17" i="1"/>
  <c r="AF13" i="1"/>
  <c r="AF9" i="1"/>
  <c r="AI151" i="1"/>
  <c r="AD151" i="1"/>
  <c r="Y151" i="1"/>
  <c r="S151" i="1"/>
  <c r="T151" i="1" s="1"/>
  <c r="AI150" i="1"/>
  <c r="AD150" i="1"/>
  <c r="Y150" i="1"/>
  <c r="S150" i="1"/>
  <c r="T150" i="1" s="1"/>
  <c r="AI149" i="1"/>
  <c r="AD149" i="1"/>
  <c r="Y149" i="1"/>
  <c r="AB149" i="1" s="1"/>
  <c r="S149" i="1"/>
  <c r="T149" i="1" s="1"/>
  <c r="AI148" i="1"/>
  <c r="AD148" i="1"/>
  <c r="Y148" i="1"/>
  <c r="AB148" i="1" s="1"/>
  <c r="S148" i="1"/>
  <c r="AI147" i="1"/>
  <c r="AD147" i="1"/>
  <c r="Y147" i="1"/>
  <c r="S147" i="1"/>
  <c r="T147" i="1" s="1"/>
  <c r="AI146" i="1"/>
  <c r="AD146" i="1"/>
  <c r="Y146" i="1"/>
  <c r="S146" i="1"/>
  <c r="T146" i="1" s="1"/>
  <c r="AI145" i="1"/>
  <c r="AD145" i="1"/>
  <c r="Y145" i="1"/>
  <c r="S145" i="1"/>
  <c r="T145" i="1" s="1"/>
  <c r="AI144" i="1"/>
  <c r="AD144" i="1"/>
  <c r="Y144" i="1"/>
  <c r="AB144" i="1" s="1"/>
  <c r="S144" i="1"/>
  <c r="AI143" i="1"/>
  <c r="AD143" i="1"/>
  <c r="Y143" i="1"/>
  <c r="S143" i="1"/>
  <c r="T143" i="1" s="1"/>
  <c r="AI142" i="1"/>
  <c r="AD142" i="1"/>
  <c r="Y142" i="1"/>
  <c r="S142" i="1"/>
  <c r="T142" i="1" s="1"/>
  <c r="AI141" i="1"/>
  <c r="AD141" i="1"/>
  <c r="Y141" i="1"/>
  <c r="S141" i="1"/>
  <c r="T141" i="1" s="1"/>
  <c r="AI140" i="1"/>
  <c r="AD140" i="1"/>
  <c r="Y140" i="1"/>
  <c r="AB140" i="1" s="1"/>
  <c r="S140" i="1"/>
  <c r="AI139" i="1"/>
  <c r="AD139" i="1"/>
  <c r="Y139" i="1"/>
  <c r="S139" i="1"/>
  <c r="T139" i="1" s="1"/>
  <c r="AI138" i="1"/>
  <c r="AD138" i="1"/>
  <c r="Y138" i="1"/>
  <c r="S138" i="1"/>
  <c r="T138" i="1" s="1"/>
  <c r="AI137" i="1"/>
  <c r="AD137" i="1"/>
  <c r="Y137" i="1"/>
  <c r="AB137" i="1" s="1"/>
  <c r="S137" i="1"/>
  <c r="T137" i="1" s="1"/>
  <c r="AI136" i="1"/>
  <c r="AD136" i="1"/>
  <c r="Y136" i="1"/>
  <c r="AB136" i="1" s="1"/>
  <c r="S136" i="1"/>
  <c r="AI135" i="1"/>
  <c r="AD135" i="1"/>
  <c r="Y135" i="1"/>
  <c r="S135" i="1"/>
  <c r="T135" i="1" s="1"/>
  <c r="AI134" i="1"/>
  <c r="AD134" i="1"/>
  <c r="Y134" i="1"/>
  <c r="S134" i="1"/>
  <c r="T134" i="1" s="1"/>
  <c r="AI133" i="1"/>
  <c r="AD133" i="1"/>
  <c r="Y133" i="1"/>
  <c r="AB133" i="1" s="1"/>
  <c r="S133" i="1"/>
  <c r="T133" i="1" s="1"/>
  <c r="AI132" i="1"/>
  <c r="AD132" i="1"/>
  <c r="Y132" i="1"/>
  <c r="AB132" i="1" s="1"/>
  <c r="S132" i="1"/>
  <c r="AI131" i="1"/>
  <c r="AD131" i="1"/>
  <c r="Y131" i="1"/>
  <c r="S131" i="1"/>
  <c r="T131" i="1" s="1"/>
  <c r="AI130" i="1"/>
  <c r="AD130" i="1"/>
  <c r="Y130" i="1"/>
  <c r="S130" i="1"/>
  <c r="T130" i="1" s="1"/>
  <c r="AI129" i="1"/>
  <c r="AD129" i="1"/>
  <c r="Y129" i="1"/>
  <c r="S129" i="1"/>
  <c r="T129" i="1" s="1"/>
  <c r="AI128" i="1"/>
  <c r="AD128" i="1"/>
  <c r="Y128" i="1"/>
  <c r="AB128" i="1" s="1"/>
  <c r="S128" i="1"/>
  <c r="AI127" i="1"/>
  <c r="AD127" i="1"/>
  <c r="Y127" i="1"/>
  <c r="S127" i="1"/>
  <c r="G159" i="1"/>
  <c r="G119" i="1"/>
  <c r="G79" i="1"/>
  <c r="V137" i="1" l="1"/>
  <c r="V129" i="1"/>
  <c r="V141" i="1"/>
  <c r="U134" i="1"/>
  <c r="U138" i="1"/>
  <c r="V142" i="1"/>
  <c r="V134" i="1"/>
  <c r="V138" i="1"/>
  <c r="V133" i="1"/>
  <c r="V146" i="1"/>
  <c r="V150" i="1"/>
  <c r="V130" i="1"/>
  <c r="V149" i="1"/>
  <c r="V145" i="1"/>
  <c r="U150" i="1"/>
  <c r="Z127" i="1"/>
  <c r="Z131" i="1"/>
  <c r="Z135" i="1"/>
  <c r="Z143" i="1"/>
  <c r="Z151" i="1"/>
  <c r="AB127" i="1"/>
  <c r="AA128" i="1"/>
  <c r="U129" i="1"/>
  <c r="U130" i="1"/>
  <c r="V131" i="1"/>
  <c r="AB131" i="1"/>
  <c r="AA132" i="1"/>
  <c r="U133" i="1"/>
  <c r="V135" i="1"/>
  <c r="AB135" i="1"/>
  <c r="AA136" i="1"/>
  <c r="U137" i="1"/>
  <c r="V139" i="1"/>
  <c r="AB139" i="1"/>
  <c r="AA140" i="1"/>
  <c r="U141" i="1"/>
  <c r="U142" i="1"/>
  <c r="V143" i="1"/>
  <c r="AB143" i="1"/>
  <c r="AA144" i="1"/>
  <c r="U145" i="1"/>
  <c r="U146" i="1"/>
  <c r="V147" i="1"/>
  <c r="AB147" i="1"/>
  <c r="AA148" i="1"/>
  <c r="U149" i="1"/>
  <c r="V151" i="1"/>
  <c r="AB151" i="1"/>
  <c r="Z129" i="1"/>
  <c r="Z139" i="1"/>
  <c r="Z141" i="1"/>
  <c r="Z145" i="1"/>
  <c r="Z147" i="1"/>
  <c r="AA127" i="1"/>
  <c r="AB129" i="1"/>
  <c r="AA131" i="1"/>
  <c r="Z133" i="1"/>
  <c r="AA135" i="1"/>
  <c r="Z137" i="1"/>
  <c r="AA139" i="1"/>
  <c r="AB141" i="1"/>
  <c r="AA143" i="1"/>
  <c r="AB145" i="1"/>
  <c r="AA147" i="1"/>
  <c r="Z149" i="1"/>
  <c r="AA151" i="1"/>
  <c r="U128" i="1"/>
  <c r="V128" i="1"/>
  <c r="AA134" i="1"/>
  <c r="AB134" i="1"/>
  <c r="Z134" i="1"/>
  <c r="U140" i="1"/>
  <c r="V140" i="1"/>
  <c r="T140" i="1"/>
  <c r="AA150" i="1"/>
  <c r="AB150" i="1"/>
  <c r="Z150" i="1"/>
  <c r="T127" i="1"/>
  <c r="U127" i="1"/>
  <c r="T128" i="1"/>
  <c r="AA138" i="1"/>
  <c r="AB138" i="1"/>
  <c r="Z138" i="1"/>
  <c r="V127" i="1"/>
  <c r="U132" i="1"/>
  <c r="T132" i="1"/>
  <c r="V132" i="1"/>
  <c r="AA142" i="1"/>
  <c r="AB142" i="1"/>
  <c r="Z142" i="1"/>
  <c r="U148" i="1"/>
  <c r="V148" i="1"/>
  <c r="T148" i="1"/>
  <c r="AA130" i="1"/>
  <c r="AB130" i="1"/>
  <c r="Z130" i="1"/>
  <c r="U136" i="1"/>
  <c r="V136" i="1"/>
  <c r="T136" i="1"/>
  <c r="AA146" i="1"/>
  <c r="Z146" i="1"/>
  <c r="AB146" i="1"/>
  <c r="U144" i="1"/>
  <c r="V144" i="1"/>
  <c r="T144" i="1"/>
  <c r="Z128" i="1"/>
  <c r="AA129" i="1"/>
  <c r="U131" i="1"/>
  <c r="Z132" i="1"/>
  <c r="AA133" i="1"/>
  <c r="U135" i="1"/>
  <c r="Z136" i="1"/>
  <c r="AA137" i="1"/>
  <c r="U139" i="1"/>
  <c r="Z140" i="1"/>
  <c r="AA141" i="1"/>
  <c r="U143" i="1"/>
  <c r="Z144" i="1"/>
  <c r="AA145" i="1"/>
  <c r="U147" i="1"/>
  <c r="Z148" i="1"/>
  <c r="AA149" i="1"/>
  <c r="U151" i="1"/>
  <c r="C29" i="28"/>
  <c r="D20" i="28" l="1"/>
  <c r="D19" i="28"/>
  <c r="D4" i="28"/>
  <c r="D3" i="28"/>
  <c r="Q124" i="1"/>
  <c r="Q123" i="1"/>
  <c r="Q84" i="1"/>
  <c r="Q83" i="1"/>
  <c r="Q44" i="1"/>
  <c r="Q43" i="1"/>
  <c r="Q4" i="1"/>
  <c r="Q3" i="1"/>
  <c r="G39" i="1"/>
  <c r="C123" i="1"/>
  <c r="C83" i="1"/>
  <c r="C43" i="1"/>
  <c r="C3" i="1"/>
  <c r="AA4" i="1"/>
  <c r="H160" i="1"/>
  <c r="H120" i="1"/>
  <c r="H80" i="1"/>
  <c r="H40" i="1"/>
  <c r="H152" i="1"/>
  <c r="H112" i="1"/>
  <c r="H72" i="1"/>
  <c r="H32" i="1"/>
  <c r="J124" i="1"/>
  <c r="J84" i="1"/>
  <c r="J44" i="1"/>
  <c r="J4" i="1"/>
  <c r="J123" i="1"/>
  <c r="J83" i="1"/>
  <c r="J43" i="1"/>
  <c r="J3" i="1"/>
  <c r="C124" i="1"/>
  <c r="C84" i="1"/>
  <c r="C44" i="1"/>
  <c r="C4" i="1"/>
  <c r="C11" i="32"/>
  <c r="C14" i="32"/>
  <c r="H11" i="28" s="1"/>
  <c r="K11" i="28" s="1"/>
  <c r="F6" i="28" s="1"/>
  <c r="AC4" i="1" l="1"/>
  <c r="AF135" i="1"/>
  <c r="AF139" i="1"/>
  <c r="AF151" i="1"/>
  <c r="AF144" i="1"/>
  <c r="AF143" i="1"/>
  <c r="AF128" i="1"/>
  <c r="AF150" i="1"/>
  <c r="AF130" i="1"/>
  <c r="AF131" i="1"/>
  <c r="AF132" i="1"/>
  <c r="AF136" i="1"/>
  <c r="AF140" i="1"/>
  <c r="AF146" i="1"/>
  <c r="AF129" i="1"/>
  <c r="AF133" i="1"/>
  <c r="AF137" i="1"/>
  <c r="AF141" i="1"/>
  <c r="AF145" i="1"/>
  <c r="AF149" i="1"/>
  <c r="AF147" i="1"/>
  <c r="AF138" i="1"/>
  <c r="AF148" i="1"/>
  <c r="AF134" i="1"/>
  <c r="AF142" i="1"/>
  <c r="AF127" i="1"/>
  <c r="D13" i="32"/>
  <c r="D12" i="32"/>
  <c r="AB4" i="1"/>
  <c r="R151" i="1" l="1"/>
  <c r="W151" i="1" s="1"/>
  <c r="X151" i="1" s="1"/>
  <c r="R148" i="1"/>
  <c r="W148" i="1" s="1"/>
  <c r="X148" i="1" s="1"/>
  <c r="R144" i="1"/>
  <c r="W144" i="1" s="1"/>
  <c r="X144" i="1" s="1"/>
  <c r="R140" i="1"/>
  <c r="W140" i="1" s="1"/>
  <c r="X140" i="1" s="1"/>
  <c r="R138" i="1"/>
  <c r="W138" i="1" s="1"/>
  <c r="X138" i="1" s="1"/>
  <c r="R149" i="1"/>
  <c r="W149" i="1" s="1"/>
  <c r="X149" i="1" s="1"/>
  <c r="R147" i="1"/>
  <c r="W147" i="1" s="1"/>
  <c r="X147" i="1" s="1"/>
  <c r="R145" i="1"/>
  <c r="W145" i="1" s="1"/>
  <c r="X145" i="1" s="1"/>
  <c r="R143" i="1"/>
  <c r="W143" i="1" s="1"/>
  <c r="X143" i="1" s="1"/>
  <c r="R141" i="1"/>
  <c r="W141" i="1" s="1"/>
  <c r="X141" i="1" s="1"/>
  <c r="R139" i="1"/>
  <c r="W139" i="1" s="1"/>
  <c r="X139" i="1" s="1"/>
  <c r="R136" i="1"/>
  <c r="W136" i="1" s="1"/>
  <c r="X136" i="1" s="1"/>
  <c r="R134" i="1"/>
  <c r="W134" i="1" s="1"/>
  <c r="X134" i="1" s="1"/>
  <c r="R130" i="1"/>
  <c r="W130" i="1" s="1"/>
  <c r="X130" i="1" s="1"/>
  <c r="R150" i="1"/>
  <c r="W150" i="1" s="1"/>
  <c r="X150" i="1" s="1"/>
  <c r="R146" i="1"/>
  <c r="W146" i="1" s="1"/>
  <c r="X146" i="1" s="1"/>
  <c r="R142" i="1"/>
  <c r="W142" i="1" s="1"/>
  <c r="X142" i="1" s="1"/>
  <c r="R133" i="1"/>
  <c r="W133" i="1" s="1"/>
  <c r="X133" i="1" s="1"/>
  <c r="R131" i="1"/>
  <c r="W131" i="1" s="1"/>
  <c r="X131" i="1" s="1"/>
  <c r="R129" i="1"/>
  <c r="W129" i="1" s="1"/>
  <c r="X129" i="1" s="1"/>
  <c r="R127" i="1"/>
  <c r="W127" i="1" s="1"/>
  <c r="X127" i="1" s="1"/>
  <c r="R137" i="1"/>
  <c r="W137" i="1" s="1"/>
  <c r="X137" i="1" s="1"/>
  <c r="R135" i="1"/>
  <c r="W135" i="1" s="1"/>
  <c r="X135" i="1" s="1"/>
  <c r="R132" i="1"/>
  <c r="W132" i="1" s="1"/>
  <c r="X132" i="1" s="1"/>
  <c r="R128" i="1"/>
  <c r="W128" i="1" s="1"/>
  <c r="X128" i="1" s="1"/>
  <c r="B1" i="28"/>
  <c r="H12" i="4"/>
  <c r="H6" i="4"/>
  <c r="H23" i="4"/>
  <c r="AC151" i="1"/>
  <c r="H101" i="4" s="1"/>
  <c r="AC127" i="1"/>
  <c r="H77" i="4" s="1"/>
  <c r="H36" i="4"/>
  <c r="AC128" i="1"/>
  <c r="AC147" i="1"/>
  <c r="H97" i="4" s="1"/>
  <c r="AC131" i="1"/>
  <c r="H81" i="4" s="1"/>
  <c r="H22" i="4"/>
  <c r="H27" i="4"/>
  <c r="AC142" i="1"/>
  <c r="AC150" i="1"/>
  <c r="AC141" i="1"/>
  <c r="H91" i="4" s="1"/>
  <c r="H74" i="4"/>
  <c r="H29" i="4"/>
  <c r="H56" i="4"/>
  <c r="H73" i="4"/>
  <c r="AC139" i="1"/>
  <c r="H32" i="4"/>
  <c r="H69" i="4"/>
  <c r="AC133" i="1"/>
  <c r="H83" i="4" s="1"/>
  <c r="H65" i="4"/>
  <c r="H43" i="4"/>
  <c r="AC132" i="1"/>
  <c r="H82" i="4" s="1"/>
  <c r="AC140" i="1"/>
  <c r="H52" i="4"/>
  <c r="AC146" i="1"/>
  <c r="AC134" i="1"/>
  <c r="AC129" i="1"/>
  <c r="AC145" i="1"/>
  <c r="H67" i="4"/>
  <c r="H34" i="4"/>
  <c r="H50" i="4"/>
  <c r="H49" i="4"/>
  <c r="H76" i="4"/>
  <c r="AC144" i="1"/>
  <c r="AC138" i="1"/>
  <c r="AC149" i="1"/>
  <c r="AC136" i="1"/>
  <c r="H64" i="4"/>
  <c r="H30" i="4"/>
  <c r="H45" i="4"/>
  <c r="AC143" i="1"/>
  <c r="H93" i="4" s="1"/>
  <c r="H44" i="4"/>
  <c r="H70" i="4"/>
  <c r="AC148" i="1"/>
  <c r="AC135" i="1"/>
  <c r="AC137" i="1"/>
  <c r="H71" i="4"/>
  <c r="H38" i="4"/>
  <c r="AC130" i="1"/>
  <c r="D14" i="32"/>
  <c r="K27" i="28"/>
  <c r="F22" i="28" s="1"/>
  <c r="I63" i="4"/>
  <c r="I67"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6" i="4"/>
  <c r="I65" i="4"/>
  <c r="I64"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I6" i="4"/>
  <c r="I5" i="4"/>
  <c r="I4" i="4"/>
  <c r="I3" i="4"/>
  <c r="AD7" i="1"/>
  <c r="I2" i="4" s="1"/>
  <c r="E85" i="4"/>
  <c r="E97" i="4"/>
  <c r="AI7" i="1"/>
  <c r="A121" i="1"/>
  <c r="A81" i="1"/>
  <c r="A41" i="1"/>
  <c r="D99" i="4"/>
  <c r="H95" i="4"/>
  <c r="F87" i="4"/>
  <c r="E86" i="4"/>
  <c r="E83" i="4"/>
  <c r="G82" i="4"/>
  <c r="B80" i="4"/>
  <c r="F77" i="4"/>
  <c r="E74" i="4"/>
  <c r="F73" i="4"/>
  <c r="E71" i="4"/>
  <c r="G71" i="4"/>
  <c r="F70" i="4"/>
  <c r="G69" i="4"/>
  <c r="E68" i="4"/>
  <c r="F65" i="4"/>
  <c r="H61" i="4"/>
  <c r="B60" i="4"/>
  <c r="F50" i="4"/>
  <c r="G49" i="4"/>
  <c r="F48" i="4"/>
  <c r="F47" i="4"/>
  <c r="B44" i="4"/>
  <c r="F43" i="4"/>
  <c r="D42" i="4"/>
  <c r="F41" i="4"/>
  <c r="D40" i="4"/>
  <c r="G39" i="4"/>
  <c r="G38" i="4"/>
  <c r="G37" i="4"/>
  <c r="E36" i="4"/>
  <c r="G35" i="4"/>
  <c r="G33" i="4"/>
  <c r="B32" i="4"/>
  <c r="F31" i="4"/>
  <c r="G31" i="4"/>
  <c r="G30" i="4"/>
  <c r="G28" i="4"/>
  <c r="D26" i="4"/>
  <c r="E25" i="4"/>
  <c r="G21" i="4"/>
  <c r="E20" i="4"/>
  <c r="G19" i="4"/>
  <c r="G18" i="4"/>
  <c r="G17" i="4"/>
  <c r="G16" i="4"/>
  <c r="F15" i="4"/>
  <c r="E13" i="4"/>
  <c r="G11" i="4"/>
  <c r="F10" i="4"/>
  <c r="G9" i="4"/>
  <c r="G6" i="4"/>
  <c r="E5" i="4"/>
  <c r="F4" i="4"/>
  <c r="E4" i="4"/>
  <c r="F3" i="4"/>
  <c r="F83" i="4"/>
  <c r="F85" i="4"/>
  <c r="F86" i="4"/>
  <c r="F95" i="4"/>
  <c r="F101" i="4"/>
  <c r="F66" i="4"/>
  <c r="F67" i="4"/>
  <c r="F69" i="4"/>
  <c r="F71" i="4"/>
  <c r="F74" i="4"/>
  <c r="F75" i="4"/>
  <c r="S7"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G101" i="4"/>
  <c r="D95" i="4"/>
  <c r="D94" i="4"/>
  <c r="D84" i="4"/>
  <c r="D71" i="4"/>
  <c r="D68" i="4"/>
  <c r="G68" i="4"/>
  <c r="G36" i="4"/>
  <c r="D27" i="4"/>
  <c r="Y7" i="1"/>
  <c r="AA7" i="1" s="1"/>
  <c r="F2" i="4" s="1"/>
  <c r="D67" i="4"/>
  <c r="D50" i="4"/>
  <c r="D13" i="4"/>
  <c r="D38" i="4"/>
  <c r="D34" i="4"/>
  <c r="D62" i="4"/>
  <c r="D74" i="4"/>
  <c r="D86" i="4"/>
  <c r="D49" i="4"/>
  <c r="D57" i="4"/>
  <c r="D85" i="4"/>
  <c r="F81" i="4"/>
  <c r="G86" i="4"/>
  <c r="G62" i="4"/>
  <c r="D61" i="4"/>
  <c r="D65" i="4"/>
  <c r="F97" i="4"/>
  <c r="F68" i="4"/>
  <c r="D32" i="4"/>
  <c r="D36" i="4"/>
  <c r="D80" i="4"/>
  <c r="F91" i="4"/>
  <c r="G67" i="4"/>
  <c r="C158" i="1"/>
  <c r="D17" i="4"/>
  <c r="D30" i="4"/>
  <c r="D58" i="4"/>
  <c r="F82" i="4"/>
  <c r="D82" i="4"/>
  <c r="G55" i="4"/>
  <c r="D55" i="4"/>
  <c r="D91" i="4"/>
  <c r="D54" i="4"/>
  <c r="D83" i="4"/>
  <c r="F78" i="4"/>
  <c r="D81" i="4"/>
  <c r="D101" i="4"/>
  <c r="D97" i="4"/>
  <c r="D78" i="4"/>
  <c r="D89" i="4"/>
  <c r="D56" i="4"/>
  <c r="D64" i="4"/>
  <c r="D33" i="4"/>
  <c r="D44" i="4"/>
  <c r="D11" i="4"/>
  <c r="G58" i="4"/>
  <c r="G74" i="4"/>
  <c r="G93" i="4"/>
  <c r="F29" i="4"/>
  <c r="D43" i="4"/>
  <c r="F20" i="4"/>
  <c r="G34" i="4"/>
  <c r="F34" i="4"/>
  <c r="G52" i="4"/>
  <c r="G56" i="4"/>
  <c r="F56" i="4"/>
  <c r="G83" i="4"/>
  <c r="G54" i="4"/>
  <c r="F54" i="4"/>
  <c r="G76" i="4"/>
  <c r="H87" i="4"/>
  <c r="F27" i="4"/>
  <c r="F33" i="4"/>
  <c r="G91" i="4"/>
  <c r="H78" i="4"/>
  <c r="H100" i="4"/>
  <c r="G81" i="4"/>
  <c r="G85" i="4"/>
  <c r="F58" i="4"/>
  <c r="F62" i="4"/>
  <c r="F64" i="4"/>
  <c r="G96" i="4"/>
  <c r="D5" i="4"/>
  <c r="G5" i="4"/>
  <c r="C118" i="1"/>
  <c r="C78" i="1"/>
  <c r="G7" i="4"/>
  <c r="F6" i="4"/>
  <c r="H4" i="4"/>
  <c r="D6" i="4"/>
  <c r="D2" i="4" l="1"/>
  <c r="T7" i="1"/>
  <c r="V7" i="1"/>
  <c r="X7" i="1" s="1"/>
  <c r="C2" i="4" s="1"/>
  <c r="U7" i="1"/>
  <c r="B19" i="4"/>
  <c r="Q19" i="4" s="1"/>
  <c r="R19" i="4" s="1"/>
  <c r="B11" i="4"/>
  <c r="B24" i="4"/>
  <c r="B41" i="4"/>
  <c r="Q41" i="4" s="1"/>
  <c r="B67" i="4"/>
  <c r="N67" i="4" s="1"/>
  <c r="B96" i="4"/>
  <c r="B98" i="4"/>
  <c r="B54" i="4"/>
  <c r="Q54" i="4" s="1"/>
  <c r="B5" i="4"/>
  <c r="Q5" i="4" s="1"/>
  <c r="B10" i="4"/>
  <c r="Q10" i="4" s="1"/>
  <c r="B34" i="4"/>
  <c r="B64" i="4"/>
  <c r="Q64" i="4" s="1"/>
  <c r="B77" i="4"/>
  <c r="Q77" i="4" s="1"/>
  <c r="B91" i="4"/>
  <c r="Q91" i="4" s="1"/>
  <c r="R91" i="4" s="1"/>
  <c r="B86" i="4"/>
  <c r="Q86" i="4" s="1"/>
  <c r="B18" i="4"/>
  <c r="N18" i="4" s="1"/>
  <c r="B25" i="4"/>
  <c r="Q25" i="4" s="1"/>
  <c r="R25" i="4" s="1"/>
  <c r="B73" i="4"/>
  <c r="Q73" i="4" s="1"/>
  <c r="R73" i="4" s="1"/>
  <c r="B36" i="4"/>
  <c r="N36" i="4" s="1"/>
  <c r="O36" i="4" s="1"/>
  <c r="B75" i="4"/>
  <c r="Q75" i="4" s="1"/>
  <c r="R75" i="4" s="1"/>
  <c r="B45" i="4"/>
  <c r="Q45" i="4" s="1"/>
  <c r="R45" i="4" s="1"/>
  <c r="B7" i="4"/>
  <c r="Q7" i="4" s="1"/>
  <c r="B14" i="4"/>
  <c r="Q14" i="4" s="1"/>
  <c r="B27" i="4"/>
  <c r="Q27" i="4" s="1"/>
  <c r="B50" i="4"/>
  <c r="N50" i="4" s="1"/>
  <c r="B66" i="4"/>
  <c r="Q66" i="4" s="1"/>
  <c r="R66" i="4" s="1"/>
  <c r="B70" i="4"/>
  <c r="Q70" i="4" s="1"/>
  <c r="R70" i="4" s="1"/>
  <c r="B49" i="4"/>
  <c r="N49" i="4" s="1"/>
  <c r="B95" i="4"/>
  <c r="N95" i="4" s="1"/>
  <c r="B17" i="4"/>
  <c r="Q17" i="4" s="1"/>
  <c r="R17" i="4" s="1"/>
  <c r="B52" i="4"/>
  <c r="N52" i="4" s="1"/>
  <c r="O52" i="4" s="1"/>
  <c r="G23" i="4"/>
  <c r="H17" i="4"/>
  <c r="H10" i="4"/>
  <c r="E9" i="4"/>
  <c r="H5" i="4"/>
  <c r="F5" i="4"/>
  <c r="G4" i="4"/>
  <c r="D4" i="4"/>
  <c r="AC7" i="1"/>
  <c r="H2" i="4" s="1"/>
  <c r="AF7" i="1"/>
  <c r="AB7" i="1"/>
  <c r="G2" i="4" s="1"/>
  <c r="B56" i="4"/>
  <c r="N56" i="4" s="1"/>
  <c r="O56" i="4" s="1"/>
  <c r="B39" i="4"/>
  <c r="N39" i="4" s="1"/>
  <c r="O39" i="4" s="1"/>
  <c r="G72" i="4"/>
  <c r="E72" i="4"/>
  <c r="H72" i="4"/>
  <c r="D72" i="4"/>
  <c r="E75" i="4"/>
  <c r="G75" i="4"/>
  <c r="D75" i="4"/>
  <c r="H75" i="4"/>
  <c r="H98" i="4"/>
  <c r="F98" i="4"/>
  <c r="G98" i="4"/>
  <c r="D98" i="4"/>
  <c r="F72" i="4"/>
  <c r="G12" i="4"/>
  <c r="F12" i="4"/>
  <c r="G22" i="4"/>
  <c r="D22" i="4"/>
  <c r="D24" i="4"/>
  <c r="F24" i="4"/>
  <c r="G59" i="4"/>
  <c r="D59" i="4"/>
  <c r="G63" i="4"/>
  <c r="D63" i="4"/>
  <c r="F80" i="4"/>
  <c r="H80" i="4"/>
  <c r="G94" i="4"/>
  <c r="H94" i="4"/>
  <c r="F94" i="4"/>
  <c r="D48" i="4"/>
  <c r="G48" i="4"/>
  <c r="H96" i="4"/>
  <c r="F96" i="4"/>
  <c r="D96" i="4"/>
  <c r="E76" i="4"/>
  <c r="F76" i="4"/>
  <c r="D76" i="4"/>
  <c r="G79" i="4"/>
  <c r="D79" i="4"/>
  <c r="F79" i="4"/>
  <c r="E88" i="4"/>
  <c r="G88" i="4"/>
  <c r="D88" i="4"/>
  <c r="H88" i="4"/>
  <c r="F88" i="4"/>
  <c r="G89" i="4"/>
  <c r="F89" i="4"/>
  <c r="H89" i="4"/>
  <c r="E100" i="4"/>
  <c r="F100" i="4"/>
  <c r="G100" i="4"/>
  <c r="D100" i="4"/>
  <c r="D10" i="4"/>
  <c r="G10" i="4"/>
  <c r="G73" i="4"/>
  <c r="F44" i="4"/>
  <c r="G87" i="4"/>
  <c r="F11" i="4"/>
  <c r="H8" i="4"/>
  <c r="D69" i="4"/>
  <c r="D21" i="4"/>
  <c r="D77" i="4"/>
  <c r="D52" i="4"/>
  <c r="F93" i="4"/>
  <c r="C78" i="4"/>
  <c r="H85" i="4"/>
  <c r="G97" i="4"/>
  <c r="C55" i="4"/>
  <c r="C88" i="4"/>
  <c r="F23" i="4"/>
  <c r="D70" i="4"/>
  <c r="D87" i="4"/>
  <c r="D73" i="4"/>
  <c r="D93" i="4"/>
  <c r="F36" i="4"/>
  <c r="H86" i="4"/>
  <c r="C83" i="4"/>
  <c r="B38" i="4"/>
  <c r="N38" i="4" s="1"/>
  <c r="O38" i="4" s="1"/>
  <c r="D41" i="4"/>
  <c r="D29" i="4"/>
  <c r="D28" i="4"/>
  <c r="F28" i="4"/>
  <c r="H31" i="4"/>
  <c r="G29" i="4"/>
  <c r="H41" i="4"/>
  <c r="D35" i="4"/>
  <c r="G27" i="4"/>
  <c r="G42" i="4"/>
  <c r="G44" i="4"/>
  <c r="C38" i="4"/>
  <c r="C43" i="4"/>
  <c r="D31" i="4"/>
  <c r="H24" i="4"/>
  <c r="F8" i="4"/>
  <c r="D9" i="4"/>
  <c r="D12" i="4"/>
  <c r="D18" i="4"/>
  <c r="C4" i="4"/>
  <c r="C13" i="4"/>
  <c r="E3" i="4"/>
  <c r="E10" i="4"/>
  <c r="H9" i="4"/>
  <c r="G24" i="4"/>
  <c r="F17" i="4"/>
  <c r="G26" i="4"/>
  <c r="Z7" i="1"/>
  <c r="E2" i="4" s="1"/>
  <c r="C64" i="4"/>
  <c r="B43" i="4"/>
  <c r="Q43" i="4" s="1"/>
  <c r="B31" i="4"/>
  <c r="Q34" i="4"/>
  <c r="N34" i="4"/>
  <c r="O34" i="4" s="1"/>
  <c r="Q98" i="4"/>
  <c r="R98" i="4" s="1"/>
  <c r="N98" i="4"/>
  <c r="Q44" i="4"/>
  <c r="N44" i="4"/>
  <c r="N60" i="4"/>
  <c r="O60" i="4" s="1"/>
  <c r="Q60" i="4"/>
  <c r="Q80" i="4"/>
  <c r="N80" i="4"/>
  <c r="O80" i="4" s="1"/>
  <c r="N10" i="4"/>
  <c r="N19" i="4"/>
  <c r="Q24" i="4"/>
  <c r="R24" i="4" s="1"/>
  <c r="N24" i="4"/>
  <c r="Q36" i="4"/>
  <c r="N70" i="4"/>
  <c r="Q96" i="4"/>
  <c r="R96" i="4" s="1"/>
  <c r="N96" i="4"/>
  <c r="Q11" i="4"/>
  <c r="N11" i="4"/>
  <c r="Q32" i="4"/>
  <c r="N32" i="4"/>
  <c r="O32" i="4" s="1"/>
  <c r="B87" i="4"/>
  <c r="B59" i="4"/>
  <c r="B99" i="4"/>
  <c r="C97" i="4"/>
  <c r="B72" i="4"/>
  <c r="B33" i="4"/>
  <c r="B35" i="4"/>
  <c r="B83" i="4"/>
  <c r="B68" i="4"/>
  <c r="C35" i="4"/>
  <c r="C42" i="4"/>
  <c r="C51" i="4"/>
  <c r="C53" i="4"/>
  <c r="C79" i="4"/>
  <c r="C93" i="4"/>
  <c r="C47" i="4"/>
  <c r="C62" i="4"/>
  <c r="C69" i="4"/>
  <c r="C71" i="4"/>
  <c r="C76" i="4"/>
  <c r="C89" i="4"/>
  <c r="C90" i="4"/>
  <c r="C46" i="4"/>
  <c r="C61" i="4"/>
  <c r="C56" i="4"/>
  <c r="C59" i="4"/>
  <c r="C63" i="4"/>
  <c r="C68" i="4"/>
  <c r="C72" i="4"/>
  <c r="C74" i="4"/>
  <c r="C94" i="4"/>
  <c r="C99" i="4"/>
  <c r="C101" i="4"/>
  <c r="E14" i="4"/>
  <c r="E7" i="4"/>
  <c r="G45" i="4"/>
  <c r="D45" i="4"/>
  <c r="G47" i="4"/>
  <c r="C39" i="4"/>
  <c r="C33" i="4"/>
  <c r="C30" i="4"/>
  <c r="B47" i="4"/>
  <c r="B42" i="4"/>
  <c r="G41" i="4"/>
  <c r="D37" i="4"/>
  <c r="F46" i="4"/>
  <c r="F40" i="4"/>
  <c r="H37" i="4"/>
  <c r="G43" i="4"/>
  <c r="D46" i="4"/>
  <c r="D39" i="4"/>
  <c r="H35" i="4"/>
  <c r="H39" i="4"/>
  <c r="E42" i="4"/>
  <c r="H46" i="4"/>
  <c r="E47" i="4"/>
  <c r="F39" i="4"/>
  <c r="D47" i="4"/>
  <c r="H47" i="4"/>
  <c r="E31" i="4"/>
  <c r="G46" i="4"/>
  <c r="E46" i="4"/>
  <c r="C23" i="4"/>
  <c r="C22" i="4"/>
  <c r="C16" i="4"/>
  <c r="C15" i="4"/>
  <c r="C9" i="4"/>
  <c r="C8" i="4"/>
  <c r="C3" i="4"/>
  <c r="H14" i="4"/>
  <c r="H20" i="4"/>
  <c r="F16" i="4"/>
  <c r="F18" i="4"/>
  <c r="E6" i="4"/>
  <c r="H7" i="4"/>
  <c r="F9" i="4"/>
  <c r="H26" i="4"/>
  <c r="F19" i="4"/>
  <c r="H16" i="4"/>
  <c r="G8" i="4"/>
  <c r="D19" i="4"/>
  <c r="G13" i="4"/>
  <c r="F14" i="4"/>
  <c r="C19" i="4"/>
  <c r="H19" i="4"/>
  <c r="F26" i="4"/>
  <c r="D8" i="4"/>
  <c r="D25" i="4"/>
  <c r="H18" i="4"/>
  <c r="G20" i="4"/>
  <c r="D20" i="4"/>
  <c r="D16" i="4"/>
  <c r="D23" i="4"/>
  <c r="D14" i="4"/>
  <c r="E8" i="4"/>
  <c r="G14" i="4"/>
  <c r="G25" i="4"/>
  <c r="B29" i="4"/>
  <c r="B3" i="4"/>
  <c r="C82" i="4"/>
  <c r="C54" i="4"/>
  <c r="C10" i="4"/>
  <c r="B82" i="4"/>
  <c r="B30" i="4"/>
  <c r="B21" i="4"/>
  <c r="B28" i="4"/>
  <c r="C67" i="4"/>
  <c r="B93" i="4"/>
  <c r="C92" i="4"/>
  <c r="B15" i="4"/>
  <c r="B90" i="4"/>
  <c r="B89" i="4"/>
  <c r="B2" i="4"/>
  <c r="C17" i="4"/>
  <c r="B71" i="4"/>
  <c r="B69" i="4"/>
  <c r="C91" i="4"/>
  <c r="B13" i="4"/>
  <c r="B12" i="4"/>
  <c r="C11" i="4"/>
  <c r="C5" i="4"/>
  <c r="B23" i="4"/>
  <c r="C77" i="4"/>
  <c r="B78" i="4"/>
  <c r="B9" i="4"/>
  <c r="C95" i="4"/>
  <c r="C73" i="4"/>
  <c r="B100" i="4"/>
  <c r="B6" i="4"/>
  <c r="C66" i="4"/>
  <c r="B74" i="4"/>
  <c r="B101" i="4"/>
  <c r="B81" i="4"/>
  <c r="B53" i="4"/>
  <c r="B51" i="4"/>
  <c r="C52" i="4"/>
  <c r="C86" i="4"/>
  <c r="C32" i="4"/>
  <c r="B46" i="4"/>
  <c r="B79" i="4"/>
  <c r="B84" i="4"/>
  <c r="B58" i="4"/>
  <c r="B92" i="4"/>
  <c r="B62" i="4"/>
  <c r="C25" i="4"/>
  <c r="B76" i="4"/>
  <c r="B65" i="4"/>
  <c r="C14" i="4"/>
  <c r="C49" i="4"/>
  <c r="B55" i="4"/>
  <c r="B8" i="4"/>
  <c r="B20" i="4"/>
  <c r="B88" i="4"/>
  <c r="B26" i="4"/>
  <c r="C29" i="4"/>
  <c r="B37" i="4"/>
  <c r="B16" i="4"/>
  <c r="C50" i="4"/>
  <c r="C12" i="4"/>
  <c r="B97" i="4"/>
  <c r="C75" i="4"/>
  <c r="B4" i="4"/>
  <c r="B63" i="4"/>
  <c r="B85" i="4"/>
  <c r="B40" i="4"/>
  <c r="C18" i="4"/>
  <c r="C98" i="4"/>
  <c r="C100" i="4"/>
  <c r="B61" i="4"/>
  <c r="B22" i="4"/>
  <c r="B48" i="4"/>
  <c r="E92" i="4"/>
  <c r="G92" i="4"/>
  <c r="H92" i="4"/>
  <c r="F92" i="4"/>
  <c r="C28" i="4"/>
  <c r="H54" i="4"/>
  <c r="E54" i="4"/>
  <c r="E80" i="4"/>
  <c r="G80" i="4"/>
  <c r="E84" i="4"/>
  <c r="H84" i="4"/>
  <c r="G84" i="4"/>
  <c r="F84" i="4"/>
  <c r="E53" i="4"/>
  <c r="H53" i="4"/>
  <c r="G53" i="4"/>
  <c r="D53" i="4"/>
  <c r="F53" i="4"/>
  <c r="G60" i="4"/>
  <c r="D60" i="4"/>
  <c r="F60" i="4"/>
  <c r="H60" i="4"/>
  <c r="C85" i="4"/>
  <c r="E90" i="4"/>
  <c r="G90" i="4"/>
  <c r="F90" i="4"/>
  <c r="D90" i="4"/>
  <c r="H90" i="4"/>
  <c r="C81" i="4"/>
  <c r="D92" i="4"/>
  <c r="D3" i="4"/>
  <c r="G3" i="4"/>
  <c r="H3" i="4"/>
  <c r="C6" i="4"/>
  <c r="E15" i="4"/>
  <c r="G15" i="4"/>
  <c r="H15" i="4"/>
  <c r="C20" i="4"/>
  <c r="C21" i="4"/>
  <c r="C26" i="4"/>
  <c r="E40" i="4"/>
  <c r="G40" i="4"/>
  <c r="H40" i="4"/>
  <c r="E52" i="4"/>
  <c r="F52" i="4"/>
  <c r="G57" i="4"/>
  <c r="E57" i="4"/>
  <c r="H57" i="4"/>
  <c r="F57" i="4"/>
  <c r="C58" i="4"/>
  <c r="C65" i="4"/>
  <c r="E60" i="4"/>
  <c r="E99" i="4"/>
  <c r="G99" i="4"/>
  <c r="F99" i="4"/>
  <c r="H99" i="4"/>
  <c r="C7" i="4"/>
  <c r="C70" i="4"/>
  <c r="C37" i="4"/>
  <c r="B94" i="4"/>
  <c r="D15" i="4"/>
  <c r="D7" i="4"/>
  <c r="F7" i="4"/>
  <c r="C31" i="4"/>
  <c r="E32" i="4"/>
  <c r="G32" i="4"/>
  <c r="F32" i="4"/>
  <c r="C40" i="4"/>
  <c r="E51" i="4"/>
  <c r="G51" i="4"/>
  <c r="H51" i="4"/>
  <c r="D51" i="4"/>
  <c r="F51" i="4"/>
  <c r="C57" i="4"/>
  <c r="B57" i="4"/>
  <c r="E66" i="4"/>
  <c r="G66" i="4"/>
  <c r="H66" i="4"/>
  <c r="D66" i="4"/>
  <c r="E11" i="4"/>
  <c r="E12" i="4"/>
  <c r="E21" i="4"/>
  <c r="E22" i="4"/>
  <c r="E28" i="4"/>
  <c r="E33" i="4"/>
  <c r="E38" i="4"/>
  <c r="E41" i="4"/>
  <c r="E45" i="4"/>
  <c r="F45" i="4"/>
  <c r="C48" i="4"/>
  <c r="E55" i="4"/>
  <c r="F55" i="4"/>
  <c r="E61" i="4"/>
  <c r="G61" i="4"/>
  <c r="E63" i="4"/>
  <c r="H63" i="4"/>
  <c r="E67" i="4"/>
  <c r="H79" i="4"/>
  <c r="E79" i="4"/>
  <c r="E81" i="4"/>
  <c r="C84" i="4"/>
  <c r="E91" i="4"/>
  <c r="F13" i="4"/>
  <c r="E18" i="4"/>
  <c r="E19" i="4"/>
  <c r="F21" i="4"/>
  <c r="F22" i="4"/>
  <c r="F25" i="4"/>
  <c r="E29" i="4"/>
  <c r="E30" i="4"/>
  <c r="E34" i="4"/>
  <c r="E35" i="4"/>
  <c r="E37" i="4"/>
  <c r="F38" i="4"/>
  <c r="E39" i="4"/>
  <c r="F42" i="4"/>
  <c r="E43" i="4"/>
  <c r="E56" i="4"/>
  <c r="E59" i="4"/>
  <c r="H59" i="4"/>
  <c r="F61" i="4"/>
  <c r="E62" i="4"/>
  <c r="H62" i="4"/>
  <c r="F63" i="4"/>
  <c r="E64" i="4"/>
  <c r="G64" i="4"/>
  <c r="E70" i="4"/>
  <c r="G70" i="4"/>
  <c r="E77" i="4"/>
  <c r="G77" i="4"/>
  <c r="E78" i="4"/>
  <c r="G78" i="4"/>
  <c r="C87" i="4"/>
  <c r="E95" i="4"/>
  <c r="G95" i="4"/>
  <c r="E98" i="4"/>
  <c r="H11" i="4"/>
  <c r="H13" i="4"/>
  <c r="E16" i="4"/>
  <c r="E17" i="4"/>
  <c r="H21" i="4"/>
  <c r="E23" i="4"/>
  <c r="E24" i="4"/>
  <c r="H25" i="4"/>
  <c r="E26" i="4"/>
  <c r="E27" i="4"/>
  <c r="H28" i="4"/>
  <c r="F30" i="4"/>
  <c r="H33" i="4"/>
  <c r="F35" i="4"/>
  <c r="F37" i="4"/>
  <c r="H42" i="4"/>
  <c r="E44" i="4"/>
  <c r="E48" i="4"/>
  <c r="H48" i="4"/>
  <c r="E49" i="4"/>
  <c r="F49" i="4"/>
  <c r="E50" i="4"/>
  <c r="G50" i="4"/>
  <c r="H55" i="4"/>
  <c r="E58" i="4"/>
  <c r="H58" i="4"/>
  <c r="F59" i="4"/>
  <c r="E65" i="4"/>
  <c r="G65" i="4"/>
  <c r="H68" i="4"/>
  <c r="E69" i="4"/>
  <c r="E87" i="4"/>
  <c r="E93" i="4"/>
  <c r="E96" i="4"/>
  <c r="E94" i="4"/>
  <c r="E82" i="4"/>
  <c r="E73" i="4"/>
  <c r="E89" i="4"/>
  <c r="E101" i="4"/>
  <c r="Q50" i="4" l="1"/>
  <c r="R50" i="4" s="1"/>
  <c r="Q67" i="4"/>
  <c r="R67" i="4" s="1"/>
  <c r="N86" i="4"/>
  <c r="O86" i="4" s="1"/>
  <c r="N75" i="4"/>
  <c r="N54" i="4"/>
  <c r="O54" i="4" s="1"/>
  <c r="N41" i="4"/>
  <c r="N64" i="4"/>
  <c r="O64" i="4" s="1"/>
  <c r="Q49" i="4"/>
  <c r="R49" i="4" s="1"/>
  <c r="N27" i="4"/>
  <c r="O27" i="4" s="1"/>
  <c r="N73" i="4"/>
  <c r="N14" i="4"/>
  <c r="O14" i="4" s="1"/>
  <c r="N17" i="4"/>
  <c r="N5" i="4"/>
  <c r="N91" i="4"/>
  <c r="N77" i="4"/>
  <c r="O77" i="4" s="1"/>
  <c r="N7" i="4"/>
  <c r="N66" i="4"/>
  <c r="Q18" i="4"/>
  <c r="R18" i="4" s="1"/>
  <c r="Q95" i="4"/>
  <c r="R95" i="4" s="1"/>
  <c r="N45" i="4"/>
  <c r="N25" i="4"/>
  <c r="N43" i="4"/>
  <c r="Q38" i="4"/>
  <c r="Q52" i="4"/>
  <c r="Q56" i="4"/>
  <c r="Q39" i="4"/>
  <c r="C80" i="4"/>
  <c r="C60" i="4"/>
  <c r="C44" i="4"/>
  <c r="C34" i="4"/>
  <c r="Q94" i="4"/>
  <c r="R94" i="4" s="1"/>
  <c r="N94" i="4"/>
  <c r="N40" i="4"/>
  <c r="O40" i="4" s="1"/>
  <c r="Q40" i="4"/>
  <c r="Q16" i="4"/>
  <c r="R16" i="4" s="1"/>
  <c r="N16" i="4"/>
  <c r="Q92" i="4"/>
  <c r="R92" i="4" s="1"/>
  <c r="N92" i="4"/>
  <c r="Q46" i="4"/>
  <c r="R46" i="4" s="1"/>
  <c r="N46" i="4"/>
  <c r="Q78" i="4"/>
  <c r="N78" i="4"/>
  <c r="O78" i="4" s="1"/>
  <c r="Q21" i="4"/>
  <c r="R21" i="4" s="1"/>
  <c r="N21" i="4"/>
  <c r="N83" i="4"/>
  <c r="O83" i="4" s="1"/>
  <c r="Q83" i="4"/>
  <c r="N99" i="4"/>
  <c r="Q99" i="4"/>
  <c r="R99" i="4" s="1"/>
  <c r="Q97" i="4"/>
  <c r="R97" i="4" s="1"/>
  <c r="N97" i="4"/>
  <c r="Q53" i="4"/>
  <c r="N53" i="4"/>
  <c r="O53" i="4" s="1"/>
  <c r="Q89" i="4"/>
  <c r="N89" i="4"/>
  <c r="O89" i="4" s="1"/>
  <c r="N93" i="4"/>
  <c r="Q93" i="4"/>
  <c r="R93" i="4" s="1"/>
  <c r="Q30" i="4"/>
  <c r="N30" i="4"/>
  <c r="O30" i="4" s="1"/>
  <c r="Q68" i="4"/>
  <c r="R68" i="4" s="1"/>
  <c r="N68" i="4"/>
  <c r="Q33" i="4"/>
  <c r="N33" i="4"/>
  <c r="O33" i="4" s="1"/>
  <c r="Q57" i="4"/>
  <c r="N57" i="4"/>
  <c r="O57" i="4" s="1"/>
  <c r="Q22" i="4"/>
  <c r="R22" i="4" s="1"/>
  <c r="N22" i="4"/>
  <c r="Q63" i="4"/>
  <c r="N63" i="4"/>
  <c r="O63" i="4" s="1"/>
  <c r="Q88" i="4"/>
  <c r="N88" i="4"/>
  <c r="O88" i="4" s="1"/>
  <c r="Q65" i="4"/>
  <c r="N65" i="4"/>
  <c r="O65" i="4" s="1"/>
  <c r="Q62" i="4"/>
  <c r="N62" i="4"/>
  <c r="O62" i="4" s="1"/>
  <c r="Q58" i="4"/>
  <c r="N58" i="4"/>
  <c r="O58" i="4" s="1"/>
  <c r="N81" i="4"/>
  <c r="O81" i="4" s="1"/>
  <c r="Q81" i="4"/>
  <c r="Q6" i="4"/>
  <c r="N6" i="4"/>
  <c r="Q12" i="4"/>
  <c r="N12" i="4"/>
  <c r="Q71" i="4"/>
  <c r="R71" i="4" s="1"/>
  <c r="N71" i="4"/>
  <c r="Q90" i="4"/>
  <c r="N90" i="4"/>
  <c r="O90" i="4" s="1"/>
  <c r="Q82" i="4"/>
  <c r="N82" i="4"/>
  <c r="O82" i="4" s="1"/>
  <c r="N3" i="4"/>
  <c r="Q3" i="4"/>
  <c r="Q47" i="4"/>
  <c r="R47" i="4" s="1"/>
  <c r="N47" i="4"/>
  <c r="N72" i="4"/>
  <c r="Q72" i="4"/>
  <c r="R72" i="4" s="1"/>
  <c r="Q59" i="4"/>
  <c r="N59" i="4"/>
  <c r="O59" i="4" s="1"/>
  <c r="N8" i="4"/>
  <c r="Q8" i="4"/>
  <c r="N51" i="4"/>
  <c r="Q51" i="4"/>
  <c r="R51" i="4" s="1"/>
  <c r="Q74" i="4"/>
  <c r="R74" i="4" s="1"/>
  <c r="N74" i="4"/>
  <c r="Q2" i="4"/>
  <c r="N2" i="4"/>
  <c r="Q42" i="4"/>
  <c r="N42" i="4"/>
  <c r="Q48" i="4"/>
  <c r="R48" i="4" s="1"/>
  <c r="N48" i="4"/>
  <c r="Q85" i="4"/>
  <c r="N85" i="4"/>
  <c r="O85" i="4" s="1"/>
  <c r="Q37" i="4"/>
  <c r="N37" i="4"/>
  <c r="O37" i="4" s="1"/>
  <c r="Q26" i="4"/>
  <c r="N26" i="4"/>
  <c r="Q69" i="4"/>
  <c r="R69" i="4" s="1"/>
  <c r="N69" i="4"/>
  <c r="N61" i="4"/>
  <c r="O61" i="4" s="1"/>
  <c r="Q61" i="4"/>
  <c r="Q4" i="4"/>
  <c r="N4" i="4"/>
  <c r="Q20" i="4"/>
  <c r="R20" i="4" s="1"/>
  <c r="N20" i="4"/>
  <c r="Q55" i="4"/>
  <c r="N55" i="4"/>
  <c r="O55" i="4" s="1"/>
  <c r="Q76" i="4"/>
  <c r="R76" i="4" s="1"/>
  <c r="N76" i="4"/>
  <c r="Q84" i="4"/>
  <c r="N84" i="4"/>
  <c r="O84" i="4" s="1"/>
  <c r="Q79" i="4"/>
  <c r="N79" i="4"/>
  <c r="O79" i="4" s="1"/>
  <c r="Q101" i="4"/>
  <c r="R101" i="4" s="1"/>
  <c r="N101" i="4"/>
  <c r="Q100" i="4"/>
  <c r="R100" i="4" s="1"/>
  <c r="N100" i="4"/>
  <c r="Q9" i="4"/>
  <c r="N9" i="4"/>
  <c r="Q23" i="4"/>
  <c r="R23" i="4" s="1"/>
  <c r="N23" i="4"/>
  <c r="N13" i="4"/>
  <c r="Q13" i="4"/>
  <c r="Q15" i="4"/>
  <c r="N15" i="4"/>
  <c r="N28" i="4"/>
  <c r="O28" i="4" s="1"/>
  <c r="Q28" i="4"/>
  <c r="N29" i="4"/>
  <c r="O29" i="4" s="1"/>
  <c r="Q29" i="4"/>
  <c r="Q35" i="4"/>
  <c r="N35" i="4"/>
  <c r="O35" i="4" s="1"/>
  <c r="Q87" i="4"/>
  <c r="N87" i="4"/>
  <c r="O87" i="4" s="1"/>
  <c r="O11" i="4"/>
  <c r="Q31" i="4"/>
  <c r="N31" i="4"/>
  <c r="O31" i="4" s="1"/>
  <c r="C96" i="4"/>
  <c r="C36" i="4"/>
  <c r="C41" i="4"/>
  <c r="C45" i="4"/>
  <c r="C24" i="4"/>
  <c r="C27" i="4"/>
  <c r="R87" i="4" l="1"/>
  <c r="R84" i="4"/>
  <c r="O93" i="4"/>
  <c r="R85" i="4"/>
  <c r="O98" i="4"/>
  <c r="O100" i="4"/>
  <c r="O94" i="4"/>
  <c r="O95" i="4"/>
  <c r="O101" i="4"/>
  <c r="O76" i="4"/>
  <c r="R61" i="4"/>
  <c r="R83" i="4"/>
  <c r="O92" i="4"/>
  <c r="O96" i="4"/>
  <c r="R82" i="4"/>
  <c r="R78" i="4"/>
  <c r="R86" i="4"/>
  <c r="R81" i="4"/>
  <c r="O97" i="4"/>
  <c r="R80" i="4"/>
  <c r="R79" i="4"/>
  <c r="R90" i="4"/>
  <c r="R88" i="4"/>
  <c r="R89" i="4"/>
  <c r="O99" i="4"/>
  <c r="R77" i="4"/>
  <c r="O91" i="4"/>
  <c r="O71" i="4"/>
  <c r="O70" i="4"/>
  <c r="R58" i="4"/>
  <c r="R55" i="4"/>
  <c r="R59" i="4"/>
  <c r="R62" i="4"/>
  <c r="R63" i="4"/>
  <c r="R57" i="4"/>
  <c r="O67" i="4"/>
  <c r="O73" i="4"/>
  <c r="O69" i="4"/>
  <c r="O68" i="4"/>
  <c r="O75" i="4"/>
  <c r="O72" i="4"/>
  <c r="R65" i="4"/>
  <c r="R53" i="4"/>
  <c r="R52" i="4"/>
  <c r="R54" i="4"/>
  <c r="R56" i="4"/>
  <c r="O74" i="4"/>
  <c r="R64" i="4"/>
  <c r="R60" i="4"/>
  <c r="O66" i="4"/>
  <c r="O47" i="4"/>
  <c r="R31" i="4"/>
  <c r="O51" i="4"/>
  <c r="O41" i="4"/>
  <c r="O42" i="4"/>
  <c r="O45" i="4"/>
  <c r="O43" i="4"/>
  <c r="O50" i="4"/>
  <c r="O48" i="4"/>
  <c r="O46" i="4"/>
  <c r="O44" i="4"/>
  <c r="O49" i="4"/>
  <c r="R15" i="4"/>
  <c r="O24" i="4"/>
  <c r="O26" i="4"/>
  <c r="R4" i="4"/>
  <c r="R12" i="4"/>
  <c r="R13" i="4"/>
  <c r="R8" i="4"/>
  <c r="R3" i="4"/>
  <c r="R11" i="4"/>
  <c r="R14" i="4"/>
  <c r="R7" i="4"/>
  <c r="R9" i="4"/>
  <c r="R6" i="4"/>
  <c r="R5" i="4"/>
  <c r="R10" i="4"/>
  <c r="R2" i="4"/>
  <c r="R29" i="4"/>
  <c r="O23" i="4"/>
  <c r="R43" i="4"/>
  <c r="O12" i="4"/>
  <c r="R33" i="4"/>
  <c r="R35" i="4"/>
  <c r="R42" i="4"/>
  <c r="R27" i="4"/>
  <c r="O21" i="4"/>
  <c r="O25" i="4"/>
  <c r="O13" i="4"/>
  <c r="R32" i="4"/>
  <c r="R36" i="4"/>
  <c r="R41" i="4"/>
  <c r="R39" i="4"/>
  <c r="O16" i="4"/>
  <c r="O15" i="4"/>
  <c r="O4" i="4"/>
  <c r="R26" i="4"/>
  <c r="O7" i="4"/>
  <c r="O18" i="4"/>
  <c r="R30" i="4"/>
  <c r="O17" i="4"/>
  <c r="O8" i="4"/>
  <c r="R44" i="4"/>
  <c r="O3" i="4"/>
  <c r="R40" i="4"/>
  <c r="R34" i="4"/>
  <c r="R28" i="4"/>
  <c r="O9" i="4"/>
  <c r="O20" i="4"/>
  <c r="O5" i="4"/>
  <c r="R37" i="4"/>
  <c r="R38" i="4"/>
  <c r="O2" i="4"/>
  <c r="O19" i="4"/>
  <c r="O6" i="4"/>
  <c r="O22" i="4"/>
  <c r="O10" i="4"/>
  <c r="S2" i="4" l="1"/>
  <c r="D10" i="32" s="1"/>
  <c r="P2" i="4"/>
  <c r="D9" i="32" s="1"/>
  <c r="D11" i="32" l="1"/>
</calcChain>
</file>

<file path=xl/comments1.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<sst xmlns="http://schemas.openxmlformats.org/spreadsheetml/2006/main" count="1964" uniqueCount="1057">
  <si>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</si>
  <si>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</si>
  <si>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</si>
  <si>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</si>
  <si>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</si>
  <si>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</si>
  <si>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</si>
  <si>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</si>
  <si>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</si>
  <si>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</si>
  <si>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</si>
  <si>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</si>
  <si>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</si>
  <si>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</si>
  <si>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</si>
  <si>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</si>
  <si>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</si>
  <si>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</si>
  <si>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</si>
  <si>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</si>
  <si>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</si>
  <si>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</si>
  <si>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</si>
  <si>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</si>
  <si>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</si>
  <si>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</si>
  <si>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</si>
  <si>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</si>
  <si>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</si>
  <si>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060001</t>
  </si>
  <si>
    <t>南陽東置賜陸協</t>
  </si>
  <si>
    <t>060012</t>
  </si>
  <si>
    <t>西置賜地区陸協</t>
    <rPh sb="3" eb="5">
      <t>チク</t>
    </rPh>
    <phoneticPr fontId="2"/>
  </si>
  <si>
    <t>060049</t>
  </si>
  <si>
    <t>協同薬品</t>
  </si>
  <si>
    <t>060006</t>
  </si>
  <si>
    <t>上山市陸協</t>
  </si>
  <si>
    <t>060007</t>
  </si>
  <si>
    <t>山形市陸協</t>
  </si>
  <si>
    <t>060019</t>
  </si>
  <si>
    <t>060013</t>
  </si>
  <si>
    <t>西村山地区陸協</t>
    <rPh sb="3" eb="5">
      <t>チク</t>
    </rPh>
    <phoneticPr fontId="2"/>
  </si>
  <si>
    <t>060014</t>
  </si>
  <si>
    <t>北村山地区陸協</t>
    <rPh sb="3" eb="5">
      <t>チク</t>
    </rPh>
    <phoneticPr fontId="2"/>
  </si>
  <si>
    <t>060008</t>
  </si>
  <si>
    <t>鶴岡市陸協</t>
  </si>
  <si>
    <t>060047</t>
  </si>
  <si>
    <t>060016</t>
  </si>
  <si>
    <t>酒田市陸協</t>
  </si>
  <si>
    <t>060030</t>
  </si>
  <si>
    <t>神町自衛隊</t>
  </si>
  <si>
    <t>060037</t>
  </si>
  <si>
    <t>060023</t>
  </si>
  <si>
    <t>山形市役所</t>
  </si>
  <si>
    <t>060046</t>
  </si>
  <si>
    <t>山形市体協</t>
    <rPh sb="0" eb="3">
      <t>ヤマガタシ</t>
    </rPh>
    <rPh sb="3" eb="4">
      <t>タイ</t>
    </rPh>
    <rPh sb="4" eb="5">
      <t>キョウ</t>
    </rPh>
    <phoneticPr fontId="2"/>
  </si>
  <si>
    <t>060034</t>
  </si>
  <si>
    <t>高畠ワイン</t>
  </si>
  <si>
    <t>060002</t>
  </si>
  <si>
    <t>新庄地区陸協</t>
  </si>
  <si>
    <t>060048</t>
  </si>
  <si>
    <t>060039</t>
  </si>
  <si>
    <t>日新製薬</t>
  </si>
  <si>
    <t>060040</t>
  </si>
  <si>
    <t>060041</t>
  </si>
  <si>
    <t>060042</t>
  </si>
  <si>
    <t>060029</t>
  </si>
  <si>
    <t>山形大</t>
  </si>
  <si>
    <t>063101</t>
  </si>
  <si>
    <t>山形東高</t>
  </si>
  <si>
    <t>063102</t>
  </si>
  <si>
    <t>山形南高</t>
  </si>
  <si>
    <t>063105</t>
  </si>
  <si>
    <t>山形工高</t>
  </si>
  <si>
    <t>063106</t>
  </si>
  <si>
    <t>山形中央高</t>
  </si>
  <si>
    <t>063107</t>
  </si>
  <si>
    <t>063110</t>
  </si>
  <si>
    <t>天童高</t>
  </si>
  <si>
    <t>063111</t>
  </si>
  <si>
    <t>山辺高</t>
  </si>
  <si>
    <t>063112</t>
  </si>
  <si>
    <t>寒河江高</t>
  </si>
  <si>
    <t>063113</t>
  </si>
  <si>
    <t>寒河江工高</t>
  </si>
  <si>
    <t>063114</t>
  </si>
  <si>
    <t>上山明新館高</t>
  </si>
  <si>
    <t>063452</t>
  </si>
  <si>
    <t>063501</t>
  </si>
  <si>
    <t>山形城北高</t>
  </si>
  <si>
    <t>063502</t>
  </si>
  <si>
    <t>山形学院高</t>
  </si>
  <si>
    <t>063503</t>
  </si>
  <si>
    <t>日大山形高</t>
  </si>
  <si>
    <t>063504</t>
  </si>
  <si>
    <t>山形明正高</t>
  </si>
  <si>
    <t>063505</t>
  </si>
  <si>
    <t>063506</t>
  </si>
  <si>
    <t>山本学園高</t>
  </si>
  <si>
    <t>063507</t>
  </si>
  <si>
    <t>東海大山形高</t>
  </si>
  <si>
    <t>063118</t>
  </si>
  <si>
    <t>村山産高</t>
  </si>
  <si>
    <t>北村山高</t>
  </si>
  <si>
    <t>063123</t>
  </si>
  <si>
    <t>神室産高</t>
  </si>
  <si>
    <t>063122</t>
  </si>
  <si>
    <t>新庄南高</t>
  </si>
  <si>
    <t>063121</t>
  </si>
  <si>
    <t>新庄北高</t>
  </si>
  <si>
    <t>063508</t>
  </si>
  <si>
    <t>新庄東高</t>
  </si>
  <si>
    <t>063117</t>
  </si>
  <si>
    <t>064123</t>
  </si>
  <si>
    <t>新庄北高定</t>
    <rPh sb="0" eb="2">
      <t>シンジョウ</t>
    </rPh>
    <rPh sb="2" eb="3">
      <t>キタ</t>
    </rPh>
    <rPh sb="4" eb="5">
      <t>サダム</t>
    </rPh>
    <phoneticPr fontId="2"/>
  </si>
  <si>
    <t>063127</t>
  </si>
  <si>
    <t>米沢興譲館高</t>
  </si>
  <si>
    <t>063128</t>
  </si>
  <si>
    <t>米沢東高</t>
  </si>
  <si>
    <t>063509</t>
  </si>
  <si>
    <t>九里学園高</t>
  </si>
  <si>
    <t>063131</t>
  </si>
  <si>
    <t>置賜農高</t>
  </si>
  <si>
    <t>南陽高</t>
  </si>
  <si>
    <t>063133</t>
  </si>
  <si>
    <t>高畠高</t>
  </si>
  <si>
    <t>063135</t>
  </si>
  <si>
    <t>長井高</t>
  </si>
  <si>
    <t>063136</t>
  </si>
  <si>
    <t>長井工高</t>
  </si>
  <si>
    <t>063138</t>
  </si>
  <si>
    <t>小国高</t>
  </si>
  <si>
    <t>063130</t>
  </si>
  <si>
    <t>米沢商高</t>
  </si>
  <si>
    <t>063510</t>
  </si>
  <si>
    <t>米沢中央高</t>
  </si>
  <si>
    <t>063137</t>
  </si>
  <si>
    <t>荒砥高</t>
  </si>
  <si>
    <t>063129</t>
  </si>
  <si>
    <t>米沢工高</t>
  </si>
  <si>
    <t>063139</t>
  </si>
  <si>
    <t>鶴岡南高</t>
  </si>
  <si>
    <t>鶴岡中央高</t>
  </si>
  <si>
    <t>063141</t>
  </si>
  <si>
    <t>鶴岡工高</t>
  </si>
  <si>
    <t>063147</t>
  </si>
  <si>
    <t>加茂水産高</t>
  </si>
  <si>
    <t>063144</t>
  </si>
  <si>
    <t>庄内総合高</t>
  </si>
  <si>
    <t>鶴岡東高</t>
  </si>
  <si>
    <t>鶴岡高専</t>
  </si>
  <si>
    <t>064125</t>
  </si>
  <si>
    <t>鶴岡南高通</t>
    <rPh sb="0" eb="2">
      <t>ツルオカ</t>
    </rPh>
    <rPh sb="2" eb="3">
      <t>ミナミ</t>
    </rPh>
    <rPh sb="3" eb="4">
      <t>コウ</t>
    </rPh>
    <rPh sb="4" eb="5">
      <t>ツウ</t>
    </rPh>
    <phoneticPr fontId="2"/>
  </si>
  <si>
    <t>063155</t>
  </si>
  <si>
    <t>遊佐高</t>
  </si>
  <si>
    <t>063153</t>
  </si>
  <si>
    <t>酒田光陵高</t>
  </si>
  <si>
    <t>063150</t>
  </si>
  <si>
    <t>酒田西高</t>
  </si>
  <si>
    <t>063149</t>
  </si>
  <si>
    <t>酒田東高</t>
  </si>
  <si>
    <t>酒田南高</t>
  </si>
  <si>
    <t>酒田西高定</t>
    <rPh sb="1" eb="2">
      <t>タ</t>
    </rPh>
    <rPh sb="3" eb="4">
      <t>コウ</t>
    </rPh>
    <phoneticPr fontId="2"/>
  </si>
  <si>
    <t>064124</t>
  </si>
  <si>
    <t>米沢工高定</t>
    <rPh sb="0" eb="2">
      <t>ヨネザワ</t>
    </rPh>
    <rPh sb="3" eb="4">
      <t>コウ</t>
    </rPh>
    <phoneticPr fontId="2"/>
  </si>
  <si>
    <t>064121</t>
  </si>
  <si>
    <t>064122</t>
  </si>
  <si>
    <t>霞城学園高IV</t>
    <rPh sb="2" eb="4">
      <t>ガクエン</t>
    </rPh>
    <rPh sb="4" eb="5">
      <t>コウ</t>
    </rPh>
    <phoneticPr fontId="2"/>
  </si>
  <si>
    <t>065247</t>
  </si>
  <si>
    <t>米沢一中</t>
  </si>
  <si>
    <t>065248</t>
  </si>
  <si>
    <t>米沢二中</t>
  </si>
  <si>
    <t>065249</t>
  </si>
  <si>
    <t>米沢三中</t>
  </si>
  <si>
    <t>065250</t>
  </si>
  <si>
    <t>米沢四中</t>
  </si>
  <si>
    <t>065251</t>
  </si>
  <si>
    <t>米沢五中</t>
  </si>
  <si>
    <t>065252</t>
  </si>
  <si>
    <t>米沢六中</t>
  </si>
  <si>
    <t>065253</t>
  </si>
  <si>
    <t>065256</t>
  </si>
  <si>
    <t>065254</t>
  </si>
  <si>
    <t>065259</t>
  </si>
  <si>
    <t>川西中</t>
  </si>
  <si>
    <t>065258</t>
  </si>
  <si>
    <t>065257</t>
  </si>
  <si>
    <t>065255</t>
  </si>
  <si>
    <t>065260</t>
  </si>
  <si>
    <t>長井南中</t>
  </si>
  <si>
    <t>065261</t>
  </si>
  <si>
    <t>長井北中</t>
  </si>
  <si>
    <t>065265</t>
  </si>
  <si>
    <t>飯豊中</t>
  </si>
  <si>
    <t>065263</t>
  </si>
  <si>
    <t>小国中</t>
  </si>
  <si>
    <t>065262</t>
  </si>
  <si>
    <t>065217</t>
  </si>
  <si>
    <t>上山南中</t>
  </si>
  <si>
    <t>065218</t>
  </si>
  <si>
    <t>上山北中</t>
  </si>
  <si>
    <t>065219</t>
  </si>
  <si>
    <t>065201</t>
  </si>
  <si>
    <t>山形一中</t>
  </si>
  <si>
    <t>065202</t>
  </si>
  <si>
    <t>山形二中</t>
  </si>
  <si>
    <t>065203</t>
  </si>
  <si>
    <t>山形三中</t>
  </si>
  <si>
    <t>065204</t>
  </si>
  <si>
    <t>山形四中</t>
  </si>
  <si>
    <t>065205</t>
  </si>
  <si>
    <t>山形五中</t>
  </si>
  <si>
    <t>065206</t>
  </si>
  <si>
    <t>山形六中</t>
  </si>
  <si>
    <t>065207</t>
  </si>
  <si>
    <t>山形七中</t>
  </si>
  <si>
    <t>065209</t>
  </si>
  <si>
    <t>山形十中</t>
  </si>
  <si>
    <t>065210</t>
  </si>
  <si>
    <t>065212</t>
  </si>
  <si>
    <t>065213</t>
  </si>
  <si>
    <t>065214</t>
  </si>
  <si>
    <t>065215</t>
  </si>
  <si>
    <t>山形大附中</t>
  </si>
  <si>
    <t>065220</t>
  </si>
  <si>
    <t>天童二中</t>
  </si>
  <si>
    <t>065221</t>
  </si>
  <si>
    <t>天童三中</t>
  </si>
  <si>
    <t>065222</t>
  </si>
  <si>
    <t>天童四中</t>
  </si>
  <si>
    <t>065223</t>
  </si>
  <si>
    <t>山辺中</t>
  </si>
  <si>
    <t>065224</t>
  </si>
  <si>
    <t>中山中</t>
  </si>
  <si>
    <t>065225</t>
  </si>
  <si>
    <t>065226</t>
  </si>
  <si>
    <t>065227</t>
  </si>
  <si>
    <t>065228</t>
  </si>
  <si>
    <t>河北中</t>
  </si>
  <si>
    <t>065230</t>
  </si>
  <si>
    <t>大江中</t>
  </si>
  <si>
    <t>065231</t>
  </si>
  <si>
    <t>065232</t>
  </si>
  <si>
    <t>065233</t>
  </si>
  <si>
    <t>東根一中</t>
  </si>
  <si>
    <t>065234</t>
  </si>
  <si>
    <t>065236</t>
  </si>
  <si>
    <t>065237</t>
  </si>
  <si>
    <t>065238</t>
  </si>
  <si>
    <t>尾花沢中</t>
  </si>
  <si>
    <t>065239</t>
  </si>
  <si>
    <t>065241</t>
  </si>
  <si>
    <t>大石田中</t>
  </si>
  <si>
    <t>065235</t>
  </si>
  <si>
    <t>065242</t>
  </si>
  <si>
    <t>新庄中</t>
  </si>
  <si>
    <t>065243</t>
  </si>
  <si>
    <t>065244</t>
  </si>
  <si>
    <t>最上中</t>
  </si>
  <si>
    <t>065246</t>
  </si>
  <si>
    <t>真室川中</t>
  </si>
  <si>
    <t>065266</t>
  </si>
  <si>
    <t>鶴岡一中</t>
  </si>
  <si>
    <t>065267</t>
  </si>
  <si>
    <t>鶴岡二中</t>
  </si>
  <si>
    <t>065268</t>
  </si>
  <si>
    <t>鶴岡三中</t>
  </si>
  <si>
    <t>065269</t>
  </si>
  <si>
    <t>鶴岡四中</t>
  </si>
  <si>
    <t>065270</t>
  </si>
  <si>
    <t>鶴岡五中</t>
  </si>
  <si>
    <t>065271</t>
  </si>
  <si>
    <t>065272</t>
  </si>
  <si>
    <t>065280</t>
  </si>
  <si>
    <t>酒田一中</t>
  </si>
  <si>
    <t>065281</t>
  </si>
  <si>
    <t>酒田二中</t>
  </si>
  <si>
    <t>065282</t>
  </si>
  <si>
    <t>酒田三中</t>
  </si>
  <si>
    <t>065283</t>
  </si>
  <si>
    <t>酒田四中</t>
  </si>
  <si>
    <t>065284</t>
  </si>
  <si>
    <t>酒田六中</t>
  </si>
  <si>
    <t>065286</t>
  </si>
  <si>
    <t>065287</t>
  </si>
  <si>
    <t>065289</t>
  </si>
  <si>
    <t>遊佐中</t>
  </si>
  <si>
    <t>065288</t>
  </si>
  <si>
    <t>065274</t>
  </si>
  <si>
    <t>065276</t>
  </si>
  <si>
    <t>065279</t>
  </si>
  <si>
    <t>065277</t>
  </si>
  <si>
    <t>三川中</t>
  </si>
  <si>
    <t>065278</t>
  </si>
  <si>
    <t>065275</t>
  </si>
  <si>
    <t>063103</t>
  </si>
  <si>
    <t>山形西高</t>
  </si>
  <si>
    <t>063104</t>
  </si>
  <si>
    <t>山形北高</t>
  </si>
  <si>
    <t>063140</t>
  </si>
  <si>
    <t>鶴岡北高</t>
  </si>
  <si>
    <t>065264</t>
  </si>
  <si>
    <t>065208</t>
  </si>
  <si>
    <t>山形九中</t>
  </si>
  <si>
    <t>065211</t>
  </si>
  <si>
    <t>065216</t>
  </si>
  <si>
    <t>山形聾中</t>
  </si>
  <si>
    <t>065229</t>
  </si>
  <si>
    <t>西川中</t>
  </si>
  <si>
    <t>065240</t>
  </si>
  <si>
    <t>065245</t>
  </si>
  <si>
    <t>舟形中</t>
  </si>
  <si>
    <t>065285</t>
  </si>
  <si>
    <t>065273</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</si>
  <si>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</si>
  <si>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</si>
  <si>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</si>
  <si>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</si>
  <si>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</si>
  <si>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</si>
  <si>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</si>
  <si>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</si>
  <si>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</si>
  <si>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</si>
  <si>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</si>
  <si>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</si>
  <si>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</si>
  <si>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</si>
  <si>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</si>
  <si>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</si>
  <si>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</si>
  <si>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</si>
  <si>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</si>
  <si>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</si>
  <si>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</si>
  <si>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</si>
  <si>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</si>
  <si>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</si>
  <si>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</si>
  <si>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</si>
  <si>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</si>
  <si>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</si>
  <si>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</si>
  <si>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</si>
  <si>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</si>
  <si>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</si>
  <si>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02</t>
  </si>
  <si>
    <t>03</t>
  </si>
  <si>
    <t>04</t>
  </si>
  <si>
    <t>05</t>
  </si>
  <si>
    <t>06</t>
  </si>
  <si>
    <t>07</t>
  </si>
  <si>
    <t>08</t>
  </si>
  <si>
    <t>09</t>
  </si>
  <si>
    <t>種目番号</t>
    <rPh sb="0" eb="2">
      <t>シュモク</t>
    </rPh>
    <rPh sb="2" eb="4">
      <t>バンゴウ</t>
    </rPh>
    <phoneticPr fontId="1"/>
  </si>
  <si>
    <t>m 100m</t>
    <phoneticPr fontId="1"/>
  </si>
  <si>
    <t>m 400m</t>
    <phoneticPr fontId="1"/>
  </si>
  <si>
    <t>m HJ</t>
    <phoneticPr fontId="1"/>
  </si>
  <si>
    <t>m LJ</t>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</si>
  <si>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</si>
  <si>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</si>
  <si>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</si>
  <si>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</si>
  <si>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</si>
  <si>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</si>
  <si>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</si>
  <si>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</si>
  <si>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</si>
  <si>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</si>
  <si>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</si>
  <si>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</si>
  <si>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</si>
  <si>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</si>
  <si>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</si>
  <si>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</si>
  <si>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</si>
  <si>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</si>
  <si>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</si>
  <si>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</si>
  <si>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</si>
  <si>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</si>
  <si>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</si>
  <si>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</si>
  <si>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</si>
  <si>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</si>
  <si>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</si>
  <si>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</si>
  <si>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</si>
  <si>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</si>
  <si>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</si>
  <si>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</si>
  <si>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</si>
  <si>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</si>
  <si>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</si>
  <si>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</si>
  <si>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</si>
  <si>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</si>
  <si>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</si>
  <si>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</si>
  <si>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</si>
  <si>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</si>
  <si>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</si>
  <si>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</si>
  <si>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</si>
  <si>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</si>
  <si>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</si>
  <si>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</si>
  <si>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</si>
  <si>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</si>
  <si>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</si>
  <si>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</si>
  <si>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山形ﾐｰﾄﾗﾝﾄﾞ</t>
    <rPh sb="0" eb="2">
      <t>ヤマガタ</t>
    </rPh>
    <phoneticPr fontId="1"/>
  </si>
  <si>
    <t>仙台大</t>
  </si>
  <si>
    <t>東北大</t>
  </si>
  <si>
    <t>秋田大</t>
  </si>
  <si>
    <t>米沢女短大</t>
  </si>
  <si>
    <t>福島大</t>
  </si>
  <si>
    <t>筑波大</t>
  </si>
  <si>
    <t>高崎経済大</t>
  </si>
  <si>
    <t>城西大</t>
  </si>
  <si>
    <t>駿河台大</t>
  </si>
  <si>
    <t>大東文化大</t>
  </si>
  <si>
    <t>東京国際大</t>
  </si>
  <si>
    <t>東洋大</t>
  </si>
  <si>
    <t>平成国際大</t>
  </si>
  <si>
    <t>武蔵野学院大</t>
  </si>
  <si>
    <t>国際武道大</t>
  </si>
  <si>
    <t>順天堂大</t>
  </si>
  <si>
    <t>千葉大</t>
  </si>
  <si>
    <t>中央学院大</t>
  </si>
  <si>
    <t>青山学院大</t>
  </si>
  <si>
    <t>桜美林大</t>
  </si>
  <si>
    <t>國學院大</t>
  </si>
  <si>
    <t>国士舘大</t>
  </si>
  <si>
    <t>創価大</t>
  </si>
  <si>
    <t>玉川大</t>
  </si>
  <si>
    <t>東京学芸大</t>
  </si>
  <si>
    <t>東京経済大</t>
  </si>
  <si>
    <t>東京女子体育大</t>
  </si>
  <si>
    <t>東京大</t>
  </si>
  <si>
    <t>東京農業大</t>
  </si>
  <si>
    <t>東京薬科大</t>
  </si>
  <si>
    <t>日本大</t>
  </si>
  <si>
    <t>法政大</t>
  </si>
  <si>
    <t>東海大</t>
  </si>
  <si>
    <t>日本体育大</t>
  </si>
  <si>
    <t>横浜国立大</t>
  </si>
  <si>
    <t>新潟医療福祉大</t>
  </si>
  <si>
    <t>新潟大</t>
  </si>
  <si>
    <t>山梨学院大</t>
  </si>
  <si>
    <t>金井中</t>
  </si>
  <si>
    <t>高楯中</t>
  </si>
  <si>
    <t>山寺中</t>
  </si>
  <si>
    <t>蔵王一中</t>
  </si>
  <si>
    <t>蔵王二中</t>
  </si>
  <si>
    <t>天童一中</t>
    <rPh sb="2" eb="3">
      <t>イチ</t>
    </rPh>
    <phoneticPr fontId="1"/>
  </si>
  <si>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</si>
  <si>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</si>
  <si>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</si>
  <si>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</si>
  <si>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</si>
  <si>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</si>
  <si>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</si>
  <si>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</si>
  <si>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</si>
  <si>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</si>
  <si>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</si>
  <si>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</si>
  <si>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</si>
  <si>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</si>
  <si>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</si>
  <si>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山形八中</t>
    <rPh sb="0" eb="2">
      <t>ヤマガタ</t>
    </rPh>
    <rPh sb="2" eb="3">
      <t>ハチ</t>
    </rPh>
    <rPh sb="3" eb="4">
      <t>チュウ</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</si>
  <si>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</si>
  <si>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</si>
  <si>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</si>
  <si>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日新中</t>
    <rPh sb="2" eb="3">
      <t>チュウ</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</si>
  <si>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</si>
  <si>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</si>
  <si>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</si>
  <si>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</si>
  <si>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</si>
  <si>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米沢七中</t>
    <rPh sb="0" eb="2">
      <t>ヨネザワ</t>
    </rPh>
    <rPh sb="2" eb="3">
      <t>ナナ</t>
    </rPh>
    <rPh sb="3" eb="4">
      <t>チュウ</t>
    </rPh>
    <phoneticPr fontId="2"/>
  </si>
  <si>
    <t>沖郷中</t>
    <rPh sb="0" eb="1">
      <t>オキ</t>
    </rPh>
    <rPh sb="1" eb="2">
      <t>ゴウ</t>
    </rPh>
    <rPh sb="2" eb="3">
      <t>チュウ</t>
    </rPh>
    <phoneticPr fontId="1"/>
  </si>
  <si>
    <t>065290</t>
  </si>
  <si>
    <t>065291</t>
  </si>
  <si>
    <t>065292</t>
  </si>
  <si>
    <t>065293</t>
  </si>
  <si>
    <t>065294</t>
  </si>
  <si>
    <t>065295</t>
  </si>
  <si>
    <t>065296</t>
  </si>
  <si>
    <t>065297</t>
  </si>
  <si>
    <t>065298</t>
  </si>
  <si>
    <t>065299</t>
  </si>
  <si>
    <t>065300</t>
  </si>
  <si>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</si>
  <si>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</si>
  <si>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</si>
  <si>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女子 100m</t>
  </si>
  <si>
    <t>女子 400m</t>
  </si>
  <si>
    <t>m 800m</t>
    <phoneticPr fontId="1"/>
  </si>
  <si>
    <t>m 110mH</t>
    <phoneticPr fontId="1"/>
  </si>
  <si>
    <t>m 400mH</t>
    <phoneticPr fontId="1"/>
  </si>
  <si>
    <t>m 5000mW</t>
    <phoneticPr fontId="1"/>
  </si>
  <si>
    <t>m PV</t>
    <phoneticPr fontId="1"/>
  </si>
  <si>
    <t>m TJ</t>
    <phoneticPr fontId="1"/>
  </si>
  <si>
    <t>所属</t>
    <rPh sb="0" eb="2">
      <t>ショゾク</t>
    </rPh>
    <phoneticPr fontId="1"/>
  </si>
  <si>
    <t>氏名加工</t>
    <rPh sb="0" eb="2">
      <t>シメイ</t>
    </rPh>
    <rPh sb="2" eb="4">
      <t>カコウ</t>
    </rPh>
    <phoneticPr fontId="1"/>
  </si>
  <si>
    <t>個人種目</t>
  </si>
  <si>
    <t>円</t>
  </si>
  <si>
    <t>×</t>
  </si>
  <si>
    <t>種目</t>
  </si>
  <si>
    <t>所属名（学校名）</t>
  </si>
  <si>
    <t>参　加　料　受　領　書</t>
  </si>
  <si>
    <t>様</t>
  </si>
  <si>
    <t>申込責任者名　　</t>
  </si>
  <si>
    <t>金</t>
    <rPh sb="0" eb="1">
      <t>キン</t>
    </rPh>
    <phoneticPr fontId="1"/>
  </si>
  <si>
    <t>円也</t>
    <phoneticPr fontId="1"/>
  </si>
  <si>
    <t>参加料として、上記金額を受領いたしました。</t>
  </si>
  <si>
    <t>印</t>
  </si>
  <si>
    <t>参加料内訳</t>
    <rPh sb="0" eb="2">
      <t>サンカ</t>
    </rPh>
    <rPh sb="2" eb="3">
      <t>リョウ</t>
    </rPh>
    <rPh sb="3" eb="5">
      <t>ウチワケ</t>
    </rPh>
    <phoneticPr fontId="8"/>
  </si>
  <si>
    <t>主管　村山地区高等学校体育連盟陸上競技専門部長　</t>
    <rPh sb="0" eb="2">
      <t>シュカン</t>
    </rPh>
    <rPh sb="3" eb="5">
      <t>ムラヤマ</t>
    </rPh>
    <rPh sb="5" eb="7">
      <t>チク</t>
    </rPh>
    <rPh sb="7" eb="9">
      <t>コウトウ</t>
    </rPh>
    <rPh sb="9" eb="11">
      <t>ガッコウ</t>
    </rPh>
    <rPh sb="11" eb="13">
      <t>タイイク</t>
    </rPh>
    <rPh sb="13" eb="15">
      <t>レンメイ</t>
    </rPh>
    <rPh sb="15" eb="17">
      <t>リクジョウ</t>
    </rPh>
    <rPh sb="17" eb="19">
      <t>キョウギ</t>
    </rPh>
    <rPh sb="19" eb="21">
      <t>センモン</t>
    </rPh>
    <rPh sb="21" eb="23">
      <t>ブチョウ</t>
    </rPh>
    <phoneticPr fontId="1"/>
  </si>
  <si>
    <t>SX</t>
    <phoneticPr fontId="1"/>
  </si>
  <si>
    <t>SX</t>
    <phoneticPr fontId="1"/>
  </si>
  <si>
    <t>プログラム代金受領書</t>
    <rPh sb="5" eb="7">
      <t>ダイキン</t>
    </rPh>
    <rPh sb="7" eb="10">
      <t>ジュリョウショ</t>
    </rPh>
    <phoneticPr fontId="8"/>
  </si>
  <si>
    <t>プログラム代金として、上記金額を受領いたしました。</t>
    <rPh sb="5" eb="7">
      <t>ダイキン</t>
    </rPh>
    <phoneticPr fontId="8"/>
  </si>
  <si>
    <t>　内訳</t>
    <rPh sb="1" eb="3">
      <t>ウチワケ</t>
    </rPh>
    <phoneticPr fontId="8"/>
  </si>
  <si>
    <t>冊</t>
    <rPh sb="0" eb="1">
      <t>サツ</t>
    </rPh>
    <phoneticPr fontId="8"/>
  </si>
  <si>
    <t>＝</t>
    <phoneticPr fontId="8"/>
  </si>
  <si>
    <t>スポーツ山形21</t>
  </si>
  <si>
    <t>山形ＴＦＣ</t>
  </si>
  <si>
    <t>村山ＡＣ</t>
  </si>
  <si>
    <t>ＪＡやまがた</t>
  </si>
  <si>
    <t>ＫＡＣ</t>
  </si>
  <si>
    <t>庄内ＡＣ</t>
  </si>
  <si>
    <t>ＳＭＡＣ</t>
  </si>
  <si>
    <t>ＮＤソフト</t>
  </si>
  <si>
    <t>Y-ACTION.TC</t>
  </si>
  <si>
    <t>060052</t>
  </si>
  <si>
    <t>谷地高</t>
  </si>
  <si>
    <t>063119</t>
  </si>
  <si>
    <t>063134</t>
  </si>
  <si>
    <t>063142</t>
  </si>
  <si>
    <t>霞城ⅠⅡⅢ</t>
  </si>
  <si>
    <t>宮川中</t>
  </si>
  <si>
    <t>東根二中</t>
  </si>
  <si>
    <t>福原中</t>
  </si>
  <si>
    <t>玉野中</t>
  </si>
  <si>
    <t>南原中</t>
  </si>
  <si>
    <t>赤湯中</t>
  </si>
  <si>
    <t>宮内中</t>
  </si>
  <si>
    <t>高畠中</t>
  </si>
  <si>
    <t>叶水中</t>
  </si>
  <si>
    <t>白鷹中</t>
  </si>
  <si>
    <t>飛島中</t>
  </si>
  <si>
    <t>鳥海八幡中</t>
  </si>
  <si>
    <t>東部中</t>
  </si>
  <si>
    <t>山形酒田特支中</t>
  </si>
  <si>
    <t>東京農工大</t>
  </si>
  <si>
    <t>上武大</t>
  </si>
  <si>
    <t>男</t>
    <rPh sb="0" eb="1">
      <t>オトコ</t>
    </rPh>
    <phoneticPr fontId="16"/>
  </si>
  <si>
    <t>女</t>
    <rPh sb="0" eb="1">
      <t>オンナ</t>
    </rPh>
    <phoneticPr fontId="16"/>
  </si>
  <si>
    <t>連絡用
e-mailアドレス</t>
    <phoneticPr fontId="1"/>
  </si>
  <si>
    <t>H1</t>
    <phoneticPr fontId="1"/>
  </si>
  <si>
    <t>H2</t>
    <phoneticPr fontId="1"/>
  </si>
  <si>
    <t>H3</t>
    <phoneticPr fontId="1"/>
  </si>
  <si>
    <t>J1</t>
    <phoneticPr fontId="1"/>
  </si>
  <si>
    <t>J2</t>
    <phoneticPr fontId="1"/>
  </si>
  <si>
    <t>J3</t>
    <phoneticPr fontId="1"/>
  </si>
  <si>
    <t>D1</t>
    <phoneticPr fontId="1"/>
  </si>
  <si>
    <t>D2</t>
    <phoneticPr fontId="1"/>
  </si>
  <si>
    <t>D3</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</si>
  <si>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</si>
  <si>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</si>
  <si>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</si>
  <si>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校長名</t>
    <rPh sb="0" eb="2">
      <t>コウチョウ</t>
    </rPh>
    <rPh sb="2" eb="3">
      <t>メイ</t>
    </rPh>
    <phoneticPr fontId="1"/>
  </si>
  <si>
    <t>申込人数</t>
    <rPh sb="0" eb="2">
      <t>モウシコミ</t>
    </rPh>
    <rPh sb="2" eb="4">
      <t>ニンズウ</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</si>
  <si>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</si>
  <si>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</si>
  <si>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</si>
  <si>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</si>
  <si>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申込責任者名</t>
    <rPh sb="0" eb="2">
      <t>モウシコミ</t>
    </rPh>
    <rPh sb="2" eb="4">
      <t>セキニン</t>
    </rPh>
    <rPh sb="4" eb="5">
      <t>シャ</t>
    </rPh>
    <rPh sb="5" eb="6">
      <t>メイ</t>
    </rPh>
    <phoneticPr fontId="1"/>
  </si>
  <si>
    <t>申込責任者</t>
    <rPh sb="0" eb="2">
      <t>モウシコミ</t>
    </rPh>
    <rPh sb="2" eb="5">
      <t>セキニンシャ</t>
    </rPh>
    <phoneticPr fontId="1"/>
  </si>
  <si>
    <t>東桜学館中</t>
    <rPh sb="0" eb="4">
      <t>トウオウ</t>
    </rPh>
    <rPh sb="4" eb="5">
      <t>チュウ</t>
    </rPh>
    <phoneticPr fontId="1"/>
  </si>
  <si>
    <t>市立朝日中</t>
    <rPh sb="0" eb="2">
      <t>イチリツ</t>
    </rPh>
    <phoneticPr fontId="2"/>
  </si>
  <si>
    <t>065301</t>
  </si>
  <si>
    <t>北海道大</t>
  </si>
  <si>
    <t>慶應義塾大</t>
  </si>
  <si>
    <t>至学館大</t>
  </si>
  <si>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</si>
  <si>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</si>
  <si>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男</t>
    <rPh sb="0" eb="1">
      <t>オトコ</t>
    </rPh>
    <phoneticPr fontId="1"/>
  </si>
  <si>
    <t>女</t>
    <rPh sb="0" eb="1">
      <t>オンナ</t>
    </rPh>
    <phoneticPr fontId="1"/>
  </si>
  <si>
    <t>男</t>
    <rPh sb="0" eb="1">
      <t>オトコ</t>
    </rPh>
    <phoneticPr fontId="1"/>
  </si>
  <si>
    <t>男countif</t>
    <rPh sb="0" eb="1">
      <t>オトコ</t>
    </rPh>
    <phoneticPr fontId="1"/>
  </si>
  <si>
    <t>男sum</t>
    <rPh sb="0" eb="1">
      <t>オトコ</t>
    </rPh>
    <phoneticPr fontId="1"/>
  </si>
  <si>
    <t>女</t>
    <rPh sb="0" eb="1">
      <t>オンナ</t>
    </rPh>
    <phoneticPr fontId="1"/>
  </si>
  <si>
    <t>女countif</t>
    <rPh sb="0" eb="1">
      <t>オンナ</t>
    </rPh>
    <phoneticPr fontId="1"/>
  </si>
  <si>
    <t>女sum</t>
    <rPh sb="0" eb="1">
      <t>オンナ</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</si>
  <si>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</si>
  <si>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</si>
  <si>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</si>
  <si>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</si>
  <si>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 100m</t>
  </si>
  <si>
    <t>男子 400m</t>
  </si>
  <si>
    <t>男子 800m</t>
  </si>
  <si>
    <t>男子 400mH</t>
  </si>
  <si>
    <t>男子 5000mW</t>
  </si>
  <si>
    <t>男子 走高跳</t>
  </si>
  <si>
    <t>男子 棒高跳</t>
  </si>
  <si>
    <t>男子 走幅跳</t>
  </si>
  <si>
    <t>男子 三段跳</t>
  </si>
  <si>
    <t>女子 800m</t>
  </si>
  <si>
    <t>女子 1500m</t>
  </si>
  <si>
    <t>女子 400mH</t>
  </si>
  <si>
    <t>女子 5000mW</t>
  </si>
  <si>
    <t>女子 走高跳</t>
  </si>
  <si>
    <t>女子 棒高跳</t>
  </si>
  <si>
    <t>女子 走幅跳</t>
  </si>
  <si>
    <t>女子 三段跳</t>
  </si>
  <si>
    <t>00220</t>
  </si>
  <si>
    <t>00520</t>
  </si>
  <si>
    <t>00620</t>
  </si>
  <si>
    <t>00820</t>
  </si>
  <si>
    <t>03420</t>
  </si>
  <si>
    <t>03326</t>
  </si>
  <si>
    <t>03720</t>
  </si>
  <si>
    <t>06120</t>
  </si>
  <si>
    <t>07120</t>
  </si>
  <si>
    <t>07220</t>
  </si>
  <si>
    <t>07320</t>
  </si>
  <si>
    <t>07420</t>
  </si>
  <si>
    <t>04420</t>
  </si>
  <si>
    <t>04226</t>
  </si>
  <si>
    <t>04620</t>
  </si>
  <si>
    <t>mj 110mH</t>
    <phoneticPr fontId="1"/>
  </si>
  <si>
    <t>w 100m</t>
  </si>
  <si>
    <t>w 400m</t>
  </si>
  <si>
    <t>w 800m</t>
  </si>
  <si>
    <t>w 1500m</t>
  </si>
  <si>
    <t>w 400mH</t>
  </si>
  <si>
    <t>w 5000mW</t>
  </si>
  <si>
    <t>w HJ</t>
  </si>
  <si>
    <t>w PV</t>
  </si>
  <si>
    <t>w LJ</t>
  </si>
  <si>
    <t>w TJ</t>
  </si>
  <si>
    <t>w 100mH</t>
    <phoneticPr fontId="1"/>
  </si>
  <si>
    <t>mj 100mH</t>
    <phoneticPr fontId="1"/>
  </si>
  <si>
    <t>種別番号</t>
    <rPh sb="0" eb="2">
      <t>シュベツ</t>
    </rPh>
    <rPh sb="2" eb="4">
      <t>バンゴウ</t>
    </rPh>
    <phoneticPr fontId="1"/>
  </si>
  <si>
    <t>国体予選</t>
    <rPh sb="0" eb="2">
      <t>コクタイ</t>
    </rPh>
    <rPh sb="2" eb="4">
      <t>ヨセン</t>
    </rPh>
    <phoneticPr fontId="1"/>
  </si>
  <si>
    <t>成年</t>
    <rPh sb="0" eb="2">
      <t>セイネン</t>
    </rPh>
    <phoneticPr fontId="1"/>
  </si>
  <si>
    <t>少年Ａ</t>
    <rPh sb="0" eb="2">
      <t>ショウネン</t>
    </rPh>
    <phoneticPr fontId="1"/>
  </si>
  <si>
    <t>少年Ｂ</t>
    <rPh sb="0" eb="2">
      <t>ショウネン</t>
    </rPh>
    <phoneticPr fontId="1"/>
  </si>
  <si>
    <t>少年共通</t>
    <rPh sb="0" eb="2">
      <t>ショウネン</t>
    </rPh>
    <rPh sb="2" eb="4">
      <t>キョウツウ</t>
    </rPh>
    <phoneticPr fontId="1"/>
  </si>
  <si>
    <t>強化記録会</t>
    <rPh sb="0" eb="2">
      <t>キョウカ</t>
    </rPh>
    <rPh sb="2" eb="4">
      <t>キロク</t>
    </rPh>
    <rPh sb="4" eb="5">
      <t>カイ</t>
    </rPh>
    <phoneticPr fontId="1"/>
  </si>
  <si>
    <t>（区分なし）</t>
    <rPh sb="1" eb="3">
      <t>クブン</t>
    </rPh>
    <phoneticPr fontId="1"/>
  </si>
  <si>
    <t>右2桁は種別</t>
    <rPh sb="0" eb="1">
      <t>ミギ</t>
    </rPh>
    <rPh sb="2" eb="3">
      <t>ケタ</t>
    </rPh>
    <rPh sb="4" eb="6">
      <t>シュベツ</t>
    </rPh>
    <phoneticPr fontId="1"/>
  </si>
  <si>
    <t>岩手大</t>
  </si>
  <si>
    <t>埼玉大</t>
  </si>
  <si>
    <t>福島県医大</t>
  </si>
  <si>
    <t>東北学院大</t>
    <rPh sb="2" eb="4">
      <t>ガクイン</t>
    </rPh>
    <phoneticPr fontId="16"/>
  </si>
  <si>
    <t>東北福祉大</t>
    <rPh sb="2" eb="4">
      <t>フクシ</t>
    </rPh>
    <phoneticPr fontId="16"/>
  </si>
  <si>
    <t>成蹊大</t>
  </si>
  <si>
    <t>日本女子体育大</t>
  </si>
  <si>
    <t>八戸学院大</t>
    <rPh sb="2" eb="4">
      <t>ガクイン</t>
    </rPh>
    <phoneticPr fontId="16"/>
  </si>
  <si>
    <t>白鴎大</t>
    <rPh sb="0" eb="2">
      <t>ハクオウ</t>
    </rPh>
    <phoneticPr fontId="16"/>
  </si>
  <si>
    <t>帝京平成大</t>
  </si>
  <si>
    <t>城西国際大</t>
  </si>
  <si>
    <t>東北文化学園大</t>
  </si>
  <si>
    <t>創学館高</t>
  </si>
  <si>
    <t>東桜学館高</t>
  </si>
  <si>
    <t>神産高真室川校</t>
    <rPh sb="2" eb="3">
      <t>コウ</t>
    </rPh>
    <rPh sb="6" eb="7">
      <t>コウ</t>
    </rPh>
    <phoneticPr fontId="16"/>
  </si>
  <si>
    <t>山形聾(高)</t>
  </si>
  <si>
    <t>063115</t>
  </si>
  <si>
    <t>063124</t>
  </si>
  <si>
    <t>063511</t>
  </si>
  <si>
    <t>063512</t>
  </si>
  <si>
    <t>063601</t>
  </si>
  <si>
    <t>萩野学園(中)</t>
    <rPh sb="2" eb="4">
      <t>ガクエン</t>
    </rPh>
    <rPh sb="5" eb="6">
      <t>チュウ</t>
    </rPh>
    <phoneticPr fontId="1"/>
  </si>
  <si>
    <t>数字のみ記入。
○○人、○○名等
は不要。</t>
    <rPh sb="0" eb="2">
      <t>スウジ</t>
    </rPh>
    <rPh sb="4" eb="6">
      <t>キニュウ</t>
    </rPh>
    <rPh sb="10" eb="11">
      <t>ニン</t>
    </rPh>
    <rPh sb="14" eb="15">
      <t>メイ</t>
    </rPh>
    <rPh sb="15" eb="16">
      <t>トウ</t>
    </rPh>
    <rPh sb="18" eb="20">
      <t>フヨウ</t>
    </rPh>
    <phoneticPr fontId="1"/>
  </si>
  <si>
    <t>申込種目数</t>
    <rPh sb="0" eb="2">
      <t>モウシコミ</t>
    </rPh>
    <rPh sb="2" eb="4">
      <t>シュモク</t>
    </rPh>
    <rPh sb="4" eb="5">
      <t>スウ</t>
    </rPh>
    <phoneticPr fontId="1"/>
  </si>
  <si>
    <t>天童東村山陸協</t>
    <rPh sb="2" eb="3">
      <t>ヒガシ</t>
    </rPh>
    <rPh sb="3" eb="5">
      <t>ムラヤマ</t>
    </rPh>
    <phoneticPr fontId="1"/>
  </si>
  <si>
    <t>寒・西ＡＣ</t>
    <rPh sb="0" eb="1">
      <t>カン</t>
    </rPh>
    <rPh sb="2" eb="3">
      <t>ニシ</t>
    </rPh>
    <phoneticPr fontId="1"/>
  </si>
  <si>
    <t>060053</t>
  </si>
  <si>
    <t>山形市立商高</t>
    <rPh sb="2" eb="4">
      <t>イチリツ</t>
    </rPh>
    <phoneticPr fontId="1"/>
  </si>
  <si>
    <t>m SP</t>
    <phoneticPr fontId="1"/>
  </si>
  <si>
    <t>m HT</t>
    <phoneticPr fontId="1"/>
  </si>
  <si>
    <t>m JT</t>
    <phoneticPr fontId="1"/>
  </si>
  <si>
    <t>w SP</t>
    <phoneticPr fontId="1"/>
  </si>
  <si>
    <t>w HT</t>
    <phoneticPr fontId="1"/>
  </si>
  <si>
    <t>w JT</t>
    <phoneticPr fontId="1"/>
  </si>
  <si>
    <t>09220</t>
    <phoneticPr fontId="1"/>
  </si>
  <si>
    <t>code</t>
    <phoneticPr fontId="1"/>
  </si>
  <si>
    <t>種目名カナ</t>
  </si>
  <si>
    <t>正式種目名</t>
  </si>
  <si>
    <t>種目名</t>
  </si>
  <si>
    <t>単位</t>
  </si>
  <si>
    <t>001</t>
  </si>
  <si>
    <t>60ﾒｰﾄﾙ</t>
  </si>
  <si>
    <t>６０ｍ</t>
  </si>
  <si>
    <t xml:space="preserve"> 0-sec</t>
  </si>
  <si>
    <t>002</t>
  </si>
  <si>
    <t>100ﾒｰﾄﾙ</t>
  </si>
  <si>
    <t>１００ｍ</t>
  </si>
  <si>
    <t>003</t>
  </si>
  <si>
    <t>200ﾒｰﾄﾙ</t>
  </si>
  <si>
    <t>２００ｍ</t>
  </si>
  <si>
    <t>004</t>
  </si>
  <si>
    <t>300ﾒｰﾄﾙ</t>
  </si>
  <si>
    <t>３００ｍ</t>
  </si>
  <si>
    <t>005</t>
  </si>
  <si>
    <t>400ﾒｰﾄﾙ</t>
  </si>
  <si>
    <t>４００ｍ</t>
  </si>
  <si>
    <t>006</t>
  </si>
  <si>
    <t>800ﾒｰﾄﾙ</t>
  </si>
  <si>
    <t>８００ｍ</t>
  </si>
  <si>
    <t>007</t>
  </si>
  <si>
    <t>1000ﾒｰﾄﾙ</t>
  </si>
  <si>
    <t>１０００ｍ</t>
  </si>
  <si>
    <t>008</t>
  </si>
  <si>
    <t>1500ﾒｰﾄﾙ</t>
  </si>
  <si>
    <t>１５００ｍ</t>
  </si>
  <si>
    <t>009</t>
  </si>
  <si>
    <t>2000ﾒｰﾄﾙ</t>
  </si>
  <si>
    <t>２０００ｍ</t>
  </si>
  <si>
    <t>010</t>
  </si>
  <si>
    <t>3000ﾒｰﾄﾙ</t>
  </si>
  <si>
    <t>３０００ｍ</t>
  </si>
  <si>
    <t>011</t>
  </si>
  <si>
    <t>5000ﾒｰﾄﾙ</t>
  </si>
  <si>
    <t>５０００ｍ</t>
  </si>
  <si>
    <t>012</t>
  </si>
  <si>
    <t>10000ﾒｰﾄﾙ</t>
  </si>
  <si>
    <t>１００００ｍ</t>
  </si>
  <si>
    <t>031</t>
  </si>
  <si>
    <t>ﾀﾞﾝｼﾁｭｳｶﾞｸ 100mH (0.762m)</t>
  </si>
  <si>
    <t>男中１００ｍＨ(0.762m)</t>
  </si>
  <si>
    <t>１００ｍＨ(0.762m)</t>
  </si>
  <si>
    <t>032</t>
  </si>
  <si>
    <t>ﾀﾞﾝｼﾁｭｳｶﾞｸ 110mH (0.914m)</t>
  </si>
  <si>
    <t>男中１１０ｍＨ(0.914m)</t>
    <phoneticPr fontId="1"/>
  </si>
  <si>
    <t>１１０ｍＨ(0.914m)</t>
  </si>
  <si>
    <t>033</t>
  </si>
  <si>
    <t>ﾀﾞﾝｼｺｳｺｳ 110mJH (0.991m)</t>
  </si>
  <si>
    <t>男高１１０ｍＪＨ(0.991m)</t>
  </si>
  <si>
    <t>１１０ｍＨ(0.991m)</t>
  </si>
  <si>
    <t>034</t>
  </si>
  <si>
    <t>ﾀﾞﾝｼ 110mH (1.067m)</t>
    <phoneticPr fontId="1"/>
  </si>
  <si>
    <t>男１１０ｍＨ(1.067m)</t>
  </si>
  <si>
    <t>１１０ｍＨ(1.067m)</t>
  </si>
  <si>
    <t>035</t>
  </si>
  <si>
    <t>ﾀﾞﾝｼ 200mH (0.762m)</t>
  </si>
  <si>
    <t>男２００ｍＨ(0.762m)</t>
  </si>
  <si>
    <t>２００ｍＨ(0.762m)</t>
  </si>
  <si>
    <t>036</t>
  </si>
  <si>
    <t>ﾀﾞﾝｼ 400mH (0.762m)</t>
  </si>
  <si>
    <t>男４００ｍＨ(0.762m)</t>
  </si>
  <si>
    <t>４００ｍＨ(0.762m)</t>
  </si>
  <si>
    <t>037</t>
  </si>
  <si>
    <t>ﾀﾞﾝｼ 400mH (0.914m)</t>
  </si>
  <si>
    <t>男４００ｍＨ(0.914m)</t>
  </si>
  <si>
    <t>４００ｍＨ(0.914m)</t>
  </si>
  <si>
    <t>041</t>
  </si>
  <si>
    <t>ｼﾞｮｼﾁｭｳｶﾞｸ 80mH (0.762m)</t>
  </si>
  <si>
    <t>女中８０ｍＨ</t>
  </si>
  <si>
    <t>８０ｍＨ(0.762m)</t>
  </si>
  <si>
    <t>042</t>
  </si>
  <si>
    <t>ｼﾞｮｼﾁｭｳｶﾞｸ 100mH (0.762m)</t>
  </si>
  <si>
    <t>女中１００ｍＨ(0.762m)</t>
  </si>
  <si>
    <t>043</t>
  </si>
  <si>
    <t>ｼﾞｮｼ 80mH (0.762m)</t>
  </si>
  <si>
    <t>女８０ｍＨ(0.762m)</t>
  </si>
  <si>
    <t>044</t>
  </si>
  <si>
    <t>ｼﾞｮｼ 100mH (0.838m)</t>
    <phoneticPr fontId="1"/>
  </si>
  <si>
    <t>女１００ｍＨ(0.838m)</t>
    <phoneticPr fontId="1"/>
  </si>
  <si>
    <t>１００ｍＨ(0.838m)</t>
    <phoneticPr fontId="1"/>
  </si>
  <si>
    <t>045</t>
  </si>
  <si>
    <t>ｼﾞｮｼ 200mH (0.762m)</t>
  </si>
  <si>
    <t>女２００ｍＨ(0.762m)</t>
  </si>
  <si>
    <t>046</t>
  </si>
  <si>
    <t>ｼﾞｮｼ 400mH (0.762m)</t>
  </si>
  <si>
    <t>女４００ｍＨ(0.762m)</t>
  </si>
  <si>
    <t>051</t>
  </si>
  <si>
    <t>1500mｼｮｳｶﾞｲ</t>
  </si>
  <si>
    <t>１５００ｍ障害</t>
  </si>
  <si>
    <t>１５００ｍＳＣ</t>
  </si>
  <si>
    <t>052</t>
  </si>
  <si>
    <t>2000mｼｮｳｶﾞｲ</t>
  </si>
  <si>
    <t>２０００ｍ障害</t>
  </si>
  <si>
    <t>２０００ｍＳＣ</t>
  </si>
  <si>
    <t>053</t>
  </si>
  <si>
    <t>3000mｼｮｳｶﾞｲ</t>
  </si>
  <si>
    <t>３０００ｍ障害(914mm)</t>
  </si>
  <si>
    <t>３０００ｍＳＣ</t>
  </si>
  <si>
    <t>054</t>
  </si>
  <si>
    <t>３０００ｍ障害(762mm)</t>
  </si>
  <si>
    <t>060</t>
  </si>
  <si>
    <t>3000mｷｮｳﾎ</t>
  </si>
  <si>
    <t>３０００ｍ競歩</t>
  </si>
  <si>
    <t>３０００ｍＷ</t>
  </si>
  <si>
    <t>061</t>
  </si>
  <si>
    <t>5000mｷｮｳﾎ</t>
  </si>
  <si>
    <t>５０００ｍ競歩</t>
  </si>
  <si>
    <t>５０００ｍＷ</t>
  </si>
  <si>
    <t>062</t>
  </si>
  <si>
    <t>10000mｷｮｳﾎ</t>
  </si>
  <si>
    <t>１００００ｍ競歩</t>
  </si>
  <si>
    <t>１００００ｍＷ</t>
  </si>
  <si>
    <t>063</t>
  </si>
  <si>
    <t>20000mｷｮｳﾎ</t>
  </si>
  <si>
    <t>２００００ｍ競歩</t>
  </si>
  <si>
    <t>２００００ｍＷ</t>
  </si>
  <si>
    <t>064</t>
  </si>
  <si>
    <t>30000mｷｮｳﾎ</t>
  </si>
  <si>
    <t>３００００ｍ競歩</t>
  </si>
  <si>
    <t>３００００ｍＷ</t>
  </si>
  <si>
    <t>065</t>
  </si>
  <si>
    <t>50000mｷｮｳﾎ</t>
  </si>
  <si>
    <t>５００００ｍ競歩</t>
  </si>
  <si>
    <t>５００００ｍＷ</t>
  </si>
  <si>
    <t>066</t>
  </si>
  <si>
    <t>2ｼﾞｶﾝｷｮｳﾎ</t>
  </si>
  <si>
    <t>２時間競歩</t>
  </si>
  <si>
    <t>２時間Ｗ</t>
  </si>
  <si>
    <t>071</t>
  </si>
  <si>
    <t>ﾊｼﾘﾀｶﾄﾋﾞ</t>
  </si>
  <si>
    <t>走高跳</t>
  </si>
  <si>
    <t xml:space="preserve"> 1-Ｍ</t>
  </si>
  <si>
    <t>072</t>
  </si>
  <si>
    <t>ﾎﾞｳﾀｶﾄﾋﾞ</t>
  </si>
  <si>
    <t>棒高跳</t>
  </si>
  <si>
    <t>073</t>
  </si>
  <si>
    <t>ﾊｼﾘﾊﾊﾞﾄﾋﾞ</t>
  </si>
  <si>
    <t>走幅跳</t>
  </si>
  <si>
    <t>074</t>
  </si>
  <si>
    <t>ｻﾝﾀﾞﾝﾄﾋﾞ</t>
  </si>
  <si>
    <t>三段跳</t>
  </si>
  <si>
    <t>080</t>
  </si>
  <si>
    <t>ﾀﾞﾝｼ ﾎｳｶﾞﾝﾅｹﾞ(6.351kg)</t>
  </si>
  <si>
    <t>男砲丸投(6.351kg)</t>
  </si>
  <si>
    <t>砲丸投(6.351kg)</t>
  </si>
  <si>
    <t>081</t>
  </si>
  <si>
    <t>ﾀﾞﾝｼ ﾎｳｶﾞﾝﾅｹﾞ(7.260kg)</t>
  </si>
  <si>
    <t>男砲丸投(7.260kg)</t>
  </si>
  <si>
    <t>砲丸投(7.260kg)</t>
  </si>
  <si>
    <t>082</t>
  </si>
  <si>
    <t>ﾀﾞﾝｼ ﾎｳｶﾞﾝﾅｹﾞ(6.000kg)</t>
  </si>
  <si>
    <t>男高Jr砲丸投(6.000kg)</t>
  </si>
  <si>
    <t>砲丸投(6.000kg)</t>
  </si>
  <si>
    <t>083</t>
  </si>
  <si>
    <t>ﾀﾞﾝｼ ﾎｳｶﾞﾝﾅｹﾞ(5.000kg)</t>
  </si>
  <si>
    <t>男中ﾕｰｽ砲丸投(5.000kg)</t>
  </si>
  <si>
    <t>砲丸投(5.000kg)</t>
  </si>
  <si>
    <t>084</t>
  </si>
  <si>
    <t>ｼﾞｮｼ ﾎｳｶﾞﾝﾅｹﾞ(4.000kg)</t>
  </si>
  <si>
    <t>女砲丸投(4.000kg)</t>
  </si>
  <si>
    <t>砲丸投(4.000kg)</t>
  </si>
  <si>
    <t>085</t>
  </si>
  <si>
    <t>ｼﾞｮｼ ﾎｳｶﾞﾝﾅｹﾞ(2.721kg)</t>
  </si>
  <si>
    <t>女中砲丸投(2.721kg)</t>
  </si>
  <si>
    <t>砲丸投(2.721kg)</t>
  </si>
  <si>
    <t>086</t>
  </si>
  <si>
    <t>ﾀﾞﾝｼ ｴﾝﾊﾞﾝﾅｹﾞ(2.000kg)</t>
  </si>
  <si>
    <t>男円盤投(2.000kg)</t>
  </si>
  <si>
    <t>円盤投(2.000kg)</t>
  </si>
  <si>
    <t>087</t>
  </si>
  <si>
    <t>ﾀﾞﾝｼ ｴﾝﾊﾞﾝﾅｹﾞ(1.750kg)</t>
  </si>
  <si>
    <t>男高Jr円盤投(1.750kg)</t>
  </si>
  <si>
    <t>円盤投(1.750kg)</t>
  </si>
  <si>
    <t>088</t>
  </si>
  <si>
    <t>ｼﾞｮｼ ｴﾝﾊﾞﾝﾅｹﾞ(1.000kg)</t>
  </si>
  <si>
    <t>女円盤投(1.000kg)</t>
  </si>
  <si>
    <t>円盤投(1.000kg)</t>
  </si>
  <si>
    <t>089</t>
  </si>
  <si>
    <t>ﾀﾞﾝｼ ﾊﾝﾏｰﾅｹﾞ(7.260kg)</t>
  </si>
  <si>
    <t>男ハンマー投(7.260kg)</t>
  </si>
  <si>
    <t>ハンマー投(7.260kg)</t>
  </si>
  <si>
    <t>090</t>
  </si>
  <si>
    <t>ﾀﾞﾝｼ ﾊﾝﾏｰﾅｹﾞ(6.351kg)</t>
  </si>
  <si>
    <t>男ハンマー投(6.351kg)</t>
  </si>
  <si>
    <t>ハンマー投(6.351kg)</t>
  </si>
  <si>
    <t>091</t>
  </si>
  <si>
    <t>ﾀﾞﾝｼ ﾊﾝﾏｰﾅｹﾞ(6.000kg)</t>
  </si>
  <si>
    <t>男高Jrハンマー投(6.000kg)</t>
  </si>
  <si>
    <t>ハンマー投(6.000kg)</t>
  </si>
  <si>
    <t>092</t>
  </si>
  <si>
    <t>ﾀﾞﾝｼ ﾔﾘﾅｹﾞ(0.800kg)</t>
  </si>
  <si>
    <t>男やり投(0.800kg)</t>
  </si>
  <si>
    <t>やり投(0.800kg)</t>
  </si>
  <si>
    <t>093</t>
  </si>
  <si>
    <t>ｼﾞｮｼ ﾔﾘﾅｹﾞ(0.600kg)</t>
  </si>
  <si>
    <t>女やり投(0.600kg)</t>
  </si>
  <si>
    <t>やり投(0.600kg)</t>
  </si>
  <si>
    <t>094</t>
  </si>
  <si>
    <t>ｼﾞｮｼ ﾊﾝﾏｰﾅｹﾞ(4.000kg)</t>
  </si>
  <si>
    <t>女ハンマー投(4.000kg)</t>
  </si>
  <si>
    <t>ハンマー投(4.000kg)</t>
  </si>
  <si>
    <t>096</t>
  </si>
  <si>
    <t>ﾀﾞﾝｼ ｴﾝﾊﾞﾝﾅｹﾞ(1.500kg)</t>
  </si>
  <si>
    <t>男ﾕｰｽ円盤投(1.500kg)</t>
  </si>
  <si>
    <t>円盤投(1.500kg)</t>
  </si>
  <si>
    <t>097</t>
  </si>
  <si>
    <t>ﾀﾞﾝｼ ﾊﾝﾏｰﾅｹﾞ(5.000kg)</t>
  </si>
  <si>
    <t>男ﾕｰｽハンマー投(5.000kg)</t>
  </si>
  <si>
    <t>ハンマー投(5.000kg)</t>
  </si>
  <si>
    <t>098</t>
  </si>
  <si>
    <t>ﾀﾞﾝｼ ﾔﾘﾅｹﾞ(0.700kg)</t>
  </si>
  <si>
    <t>男ﾕｰｽやり投(0.700kg)</t>
  </si>
  <si>
    <t>やり投(0.700kg)</t>
  </si>
  <si>
    <t>099</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</si>
  <si>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</si>
  <si>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</si>
  <si>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</si>
  <si>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</si>
  <si>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</si>
  <si>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</si>
  <si>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</si>
  <si>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</si>
  <si>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</si>
  <si>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</si>
  <si>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</si>
  <si>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</si>
  <si>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</si>
  <si>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</si>
  <si>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</si>
  <si>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</si>
  <si>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</si>
  <si>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</si>
  <si>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</si>
  <si>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</si>
  <si>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</si>
  <si>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</si>
  <si>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</si>
  <si>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</si>
  <si>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</si>
  <si>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</si>
  <si>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</si>
  <si>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</si>
  <si>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</si>
  <si>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</si>
  <si>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</si>
  <si>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</si>
  <si>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</si>
  <si>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</si>
  <si>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</si>
  <si>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</si>
  <si>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</si>
  <si>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</si>
  <si>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</si>
  <si>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</si>
  <si>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</si>
  <si>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</si>
  <si>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</si>
  <si>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</si>
  <si>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</si>
  <si>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</si>
  <si>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</si>
  <si>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</si>
  <si>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</si>
  <si>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</si>
  <si>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</si>
  <si>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</si>
  <si>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</si>
  <si>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</si>
  <si>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</si>
  <si>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</si>
  <si>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</si>
  <si>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</si>
  <si>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</si>
  <si>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</si>
  <si>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</si>
  <si>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</si>
  <si>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</si>
  <si>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</si>
  <si>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</si>
  <si>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</si>
  <si>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</si>
  <si>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</si>
  <si>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</si>
  <si>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</si>
  <si>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</si>
  <si>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</si>
  <si>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</si>
  <si>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</si>
  <si>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</si>
  <si>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</si>
  <si>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</si>
  <si>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</si>
  <si>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</si>
  <si>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</si>
  <si>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</si>
  <si>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</si>
  <si>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</si>
  <si>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</si>
  <si>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</si>
  <si>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</si>
  <si>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</si>
  <si>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</si>
  <si>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</si>
  <si>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</si>
  <si>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</si>
  <si>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</si>
  <si>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</si>
  <si>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</si>
  <si>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</si>
  <si>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</si>
  <si>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</si>
  <si>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</si>
  <si>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</si>
  <si>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</si>
  <si>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</si>
  <si>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</si>
  <si>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</si>
  <si>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</si>
  <si>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</si>
  <si>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</si>
  <si>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男子 100m</t>
    <rPh sb="0" eb="2">
      <t>ダンシ</t>
    </rPh>
    <phoneticPr fontId="1"/>
  </si>
  <si>
    <t>男子 400m</t>
    <rPh sb="0" eb="2">
      <t>ダンシ</t>
    </rPh>
    <phoneticPr fontId="1"/>
  </si>
  <si>
    <t>男子 800m</t>
    <rPh sb="0" eb="2">
      <t>ダンシ</t>
    </rPh>
    <phoneticPr fontId="1"/>
  </si>
  <si>
    <t>女子 800m</t>
    <rPh sb="0" eb="2">
      <t>ジョシ</t>
    </rPh>
    <phoneticPr fontId="1"/>
  </si>
  <si>
    <t>女子 400mH</t>
    <rPh sb="0" eb="2">
      <t>ジョシ</t>
    </rPh>
    <phoneticPr fontId="1"/>
  </si>
  <si>
    <t>男子 400mH</t>
    <rPh sb="0" eb="2">
      <t>ダンシ</t>
    </rPh>
    <phoneticPr fontId="1"/>
  </si>
  <si>
    <t>女子 5000mW</t>
    <rPh sb="0" eb="2">
      <t>ジョシ</t>
    </rPh>
    <phoneticPr fontId="1"/>
  </si>
  <si>
    <t>男子 5000mW</t>
    <rPh sb="0" eb="2">
      <t>ダンシ</t>
    </rPh>
    <phoneticPr fontId="1"/>
  </si>
  <si>
    <t>女子 走高跳</t>
    <rPh sb="3" eb="6">
      <t>タカ</t>
    </rPh>
    <phoneticPr fontId="1"/>
  </si>
  <si>
    <t>男子 走高跳</t>
    <rPh sb="0" eb="2">
      <t>ダンシ</t>
    </rPh>
    <rPh sb="3" eb="6">
      <t>タカ</t>
    </rPh>
    <phoneticPr fontId="1"/>
  </si>
  <si>
    <t>女子 棒高跳</t>
    <rPh sb="0" eb="2">
      <t>ジョシ</t>
    </rPh>
    <rPh sb="3" eb="6">
      <t>ボウ</t>
    </rPh>
    <phoneticPr fontId="1"/>
  </si>
  <si>
    <t>男子 棒高跳</t>
    <rPh sb="0" eb="2">
      <t>ダンシ</t>
    </rPh>
    <rPh sb="3" eb="6">
      <t>ボウ</t>
    </rPh>
    <phoneticPr fontId="1"/>
  </si>
  <si>
    <t>女子 走幅跳</t>
    <rPh sb="3" eb="6">
      <t>ハバ</t>
    </rPh>
    <phoneticPr fontId="1"/>
  </si>
  <si>
    <t>男子 走幅跳</t>
    <rPh sb="0" eb="2">
      <t>ダンシ</t>
    </rPh>
    <rPh sb="3" eb="6">
      <t>ハバ</t>
    </rPh>
    <phoneticPr fontId="1"/>
  </si>
  <si>
    <t>女子 三段跳</t>
    <rPh sb="0" eb="2">
      <t>ジョシ</t>
    </rPh>
    <rPh sb="3" eb="6">
      <t>サンダン</t>
    </rPh>
    <phoneticPr fontId="1"/>
  </si>
  <si>
    <t>男子 三段跳</t>
    <rPh sb="0" eb="2">
      <t>ダンシ</t>
    </rPh>
    <rPh sb="3" eb="6">
      <t>サンダン</t>
    </rPh>
    <phoneticPr fontId="1"/>
  </si>
  <si>
    <t>男子 一般 砲丸投(7.260kg)</t>
    <rPh sb="0" eb="2">
      <t>ダンシ</t>
    </rPh>
    <rPh sb="3" eb="5">
      <t>イッパン</t>
    </rPh>
    <rPh sb="6" eb="9">
      <t>ホウガンナ</t>
    </rPh>
    <phoneticPr fontId="1"/>
  </si>
  <si>
    <t>男子 高校 砲丸投(6.0kg)</t>
    <rPh sb="0" eb="2">
      <t>ダンシ</t>
    </rPh>
    <rPh sb="3" eb="5">
      <t>コウコウ</t>
    </rPh>
    <rPh sb="6" eb="9">
      <t>ホウガン</t>
    </rPh>
    <phoneticPr fontId="1"/>
  </si>
  <si>
    <t>女子 円盤投(1.0kg)</t>
    <rPh sb="0" eb="2">
      <t>ジョシ</t>
    </rPh>
    <rPh sb="3" eb="6">
      <t>エンバン</t>
    </rPh>
    <phoneticPr fontId="1"/>
  </si>
  <si>
    <t>女子 やり投(600g)</t>
    <rPh sb="0" eb="2">
      <t>ジョシ</t>
    </rPh>
    <phoneticPr fontId="1"/>
  </si>
  <si>
    <t>男子 一般 ﾊﾝﾏｰ投(7.260kg)</t>
    <rPh sb="0" eb="2">
      <t>ダンシ</t>
    </rPh>
    <rPh sb="3" eb="5">
      <t>イッパン</t>
    </rPh>
    <rPh sb="10" eb="11">
      <t>ナ</t>
    </rPh>
    <phoneticPr fontId="1"/>
  </si>
  <si>
    <t>男子 高校 ﾊﾝﾏｰ投(6.0kg)</t>
    <rPh sb="0" eb="2">
      <t>ダンシ</t>
    </rPh>
    <rPh sb="3" eb="5">
      <t>コウコウ</t>
    </rPh>
    <rPh sb="10" eb="11">
      <t>ナ</t>
    </rPh>
    <phoneticPr fontId="1"/>
  </si>
  <si>
    <t>男子 やり投(800g)</t>
    <rPh sb="0" eb="2">
      <t>ダンシ</t>
    </rPh>
    <phoneticPr fontId="1"/>
  </si>
  <si>
    <t>男子 中学 110mJH(0.991m)</t>
    <rPh sb="0" eb="2">
      <t>ダンシ</t>
    </rPh>
    <rPh sb="3" eb="5">
      <t>チュウガク</t>
    </rPh>
    <phoneticPr fontId="1"/>
  </si>
  <si>
    <t>女子 1500m</t>
    <phoneticPr fontId="1"/>
  </si>
  <si>
    <t>男子 110mH(1.067m)</t>
    <rPh sb="0" eb="2">
      <t>ダンシ</t>
    </rPh>
    <phoneticPr fontId="1"/>
  </si>
  <si>
    <t>女子 100mH(0.838m)</t>
    <rPh sb="0" eb="2">
      <t>ジョシ</t>
    </rPh>
    <phoneticPr fontId="1"/>
  </si>
  <si>
    <t>女子 中学 100mYH(0.762m)</t>
    <rPh sb="0" eb="2">
      <t>ジョシ</t>
    </rPh>
    <rPh sb="3" eb="5">
      <t>チュウガク</t>
    </rPh>
    <phoneticPr fontId="1"/>
  </si>
  <si>
    <t>女子 砲丸投(4.000kg)</t>
    <rPh sb="0" eb="2">
      <t>ジョシ</t>
    </rPh>
    <rPh sb="3" eb="6">
      <t>ホウガン</t>
    </rPh>
    <phoneticPr fontId="1"/>
  </si>
  <si>
    <t>08420</t>
    <phoneticPr fontId="1"/>
  </si>
  <si>
    <t>09420</t>
    <phoneticPr fontId="1"/>
  </si>
  <si>
    <t>09320</t>
    <phoneticPr fontId="1"/>
  </si>
  <si>
    <t>mh SP</t>
    <phoneticPr fontId="1"/>
  </si>
  <si>
    <t>mh HT</t>
    <phoneticPr fontId="1"/>
  </si>
  <si>
    <t>山形陸上競技協会第52回強化記録会　参加申込書</t>
    <rPh sb="0" eb="2">
      <t>ヤマガタ</t>
    </rPh>
    <rPh sb="2" eb="8">
      <t>リク</t>
    </rPh>
    <rPh sb="8" eb="9">
      <t>ダイ</t>
    </rPh>
    <rPh sb="11" eb="12">
      <t>カイ</t>
    </rPh>
    <rPh sb="12" eb="14">
      <t>キョウカ</t>
    </rPh>
    <rPh sb="14" eb="16">
      <t>キロク</t>
    </rPh>
    <rPh sb="16" eb="17">
      <t>カイ</t>
    </rPh>
    <rPh sb="18" eb="20">
      <t>サンカ</t>
    </rPh>
    <rPh sb="20" eb="23">
      <t>モウシコミショ</t>
    </rPh>
    <phoneticPr fontId="1"/>
  </si>
  <si>
    <t>2019年　　月　　日</t>
    <rPh sb="4" eb="5">
      <t>ネン</t>
    </rPh>
    <rPh sb="7" eb="8">
      <t>ガツ</t>
    </rPh>
    <rPh sb="10" eb="11">
      <t>ニチ</t>
    </rPh>
    <phoneticPr fontId="1"/>
  </si>
  <si>
    <t>ただし、山形陸上競技協会第52回強化記録会の</t>
    <rPh sb="4" eb="6">
      <t>ヤマガタ</t>
    </rPh>
    <rPh sb="6" eb="12">
      <t>リク</t>
    </rPh>
    <rPh sb="12" eb="13">
      <t>ダイ</t>
    </rPh>
    <rPh sb="15" eb="16">
      <t>カイ</t>
    </rPh>
    <rPh sb="16" eb="18">
      <t>キョウカ</t>
    </rPh>
    <rPh sb="18" eb="20">
      <t>キロク</t>
    </rPh>
    <rPh sb="20" eb="21">
      <t>カイ</t>
    </rPh>
    <phoneticPr fontId="1"/>
  </si>
  <si>
    <t>08120</t>
    <phoneticPr fontId="1"/>
  </si>
  <si>
    <t>08225</t>
    <phoneticPr fontId="1"/>
  </si>
  <si>
    <t>08920</t>
    <phoneticPr fontId="1"/>
  </si>
  <si>
    <t>09125</t>
    <phoneticPr fontId="1"/>
  </si>
  <si>
    <t xml:space="preserve">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</si>
</sst>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Red]\(#,##0\)"/>
  </numFmts>
  <fonts count="34"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12"/>
      <color theme="1"/>
      <name val="ＭＳ Ｐゴシック"/>
      <family val="3"/>
      <charset val="128"/>
      <scheme val="minor"/>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sz val="9"/>
      <name val="ＭＳ ゴシック"/>
      <family val="3"/>
      <charset val="128"/>
    </font>
    <font>
      <b/>
      <sz val="11"/>
      <color theme="1"/>
      <name val="ＭＳ ゴシック"/>
      <family val="3"/>
      <charset val="128"/>
    </font>
    <font>
      <sz val="11"/>
      <name val="ＭＳ Ｐゴシック"/>
      <family val="3"/>
      <charset val="128"/>
      <scheme val="minor"/>
    </font>
    <font>
      <sz val="10"/>
      <name val="ＭＳ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49">
    <border>
      <left/>
      <right/>
      <top/>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8" fillId="0" borderId="0">
      <alignment vertical="center"/>
    </xf>
    <xf numFmtId="0" fontId="27" fillId="0" borderId="0" applyNumberFormat="0" applyFill="0" applyBorder="0" applyAlignment="0" applyProtection="0">
      <alignment vertical="center"/>
    </xf>
  </cellStyleXfs>
  <cellXfs count="180">
    <xf numFmtId="0" fontId="0" fillId="0" borderId="0" xfId="0">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0" fontId="19" fillId="2" borderId="0" xfId="0" quotePrefix="1" applyFont="1" applyFill="1" applyProtection="1">
      <alignment vertical="center"/>
    </xf>
    <xf numFmtId="0" fontId="18" fillId="0" borderId="0" xfId="0" applyFont="1">
      <alignment vertical="center"/>
    </xf>
    <xf numFmtId="49" fontId="18" fillId="0" borderId="0" xfId="0" applyNumberFormat="1" applyFont="1">
      <alignment vertical="center"/>
    </xf>
    <xf numFmtId="0" fontId="18" fillId="2" borderId="0" xfId="0" applyFont="1" applyFill="1">
      <alignment vertical="center"/>
    </xf>
    <xf numFmtId="0" fontId="19" fillId="3" borderId="1" xfId="0" applyFont="1" applyFill="1" applyBorder="1" applyAlignment="1" applyProtection="1">
      <alignment horizontal="center" vertical="center" shrinkToFit="1"/>
      <protection locked="0"/>
    </xf>
    <xf numFmtId="49" fontId="19" fillId="3" borderId="2" xfId="0" applyNumberFormat="1" applyFont="1" applyFill="1" applyBorder="1" applyAlignment="1" applyProtection="1">
      <alignment horizontal="center" vertical="center" shrinkToFit="1"/>
      <protection locked="0"/>
    </xf>
    <xf numFmtId="49" fontId="19" fillId="3" borderId="3" xfId="0" applyNumberFormat="1" applyFont="1" applyFill="1" applyBorder="1" applyAlignment="1" applyProtection="1">
      <alignment horizontal="center" vertical="center" shrinkToFit="1"/>
      <protection locked="0"/>
    </xf>
    <xf numFmtId="49" fontId="19" fillId="3" borderId="4" xfId="0" applyNumberFormat="1" applyFont="1" applyFill="1" applyBorder="1" applyAlignment="1" applyProtection="1">
      <alignment horizontal="center" vertical="center" shrinkToFit="1"/>
      <protection locked="0"/>
    </xf>
    <xf numFmtId="0" fontId="19" fillId="3" borderId="5" xfId="0" applyFont="1" applyFill="1" applyBorder="1" applyAlignment="1" applyProtection="1">
      <alignment horizontal="center" vertical="center" shrinkToFit="1"/>
      <protection locked="0"/>
    </xf>
    <xf numFmtId="0" fontId="19" fillId="3" borderId="6" xfId="0" applyFont="1" applyFill="1" applyBorder="1" applyAlignment="1" applyProtection="1">
      <alignment horizontal="center" vertical="center" shrinkToFit="1"/>
      <protection locked="0"/>
    </xf>
    <xf numFmtId="49" fontId="19" fillId="3" borderId="7" xfId="0" applyNumberFormat="1" applyFont="1" applyFill="1" applyBorder="1" applyAlignment="1" applyProtection="1">
      <alignment horizontal="center" vertical="center" shrinkToFit="1"/>
      <protection locked="0"/>
    </xf>
    <xf numFmtId="49" fontId="19" fillId="3" borderId="8" xfId="0" applyNumberFormat="1" applyFont="1" applyFill="1" applyBorder="1" applyAlignment="1" applyProtection="1">
      <alignment horizontal="center" vertical="center" shrinkToFit="1"/>
      <protection locked="0"/>
    </xf>
    <xf numFmtId="49" fontId="19" fillId="3" borderId="9" xfId="0" applyNumberFormat="1" applyFont="1" applyFill="1" applyBorder="1" applyAlignment="1" applyProtection="1">
      <alignment horizontal="center" vertical="center" shrinkToFit="1"/>
      <protection locked="0"/>
    </xf>
    <xf numFmtId="0" fontId="19" fillId="3" borderId="10" xfId="0" applyFont="1" applyFill="1" applyBorder="1" applyAlignment="1" applyProtection="1">
      <alignment horizontal="center" vertical="center" shrinkToFit="1"/>
      <protection locked="0"/>
    </xf>
    <xf numFmtId="0" fontId="17" fillId="0" borderId="0" xfId="0" applyFont="1">
      <alignment vertical="center"/>
    </xf>
    <xf numFmtId="0" fontId="19" fillId="0" borderId="0" xfId="0" applyFont="1" applyFill="1" applyAlignment="1" applyProtection="1">
      <alignment horizontal="center" vertical="center"/>
    </xf>
    <xf numFmtId="0" fontId="19" fillId="0" borderId="0" xfId="0" applyFont="1" applyFill="1" applyAlignment="1" applyProtection="1">
      <alignment horizontal="center" vertical="center" shrinkToFit="1"/>
    </xf>
    <xf numFmtId="0" fontId="19" fillId="0" borderId="0" xfId="0" applyFont="1" applyFill="1" applyProtection="1">
      <alignment vertical="center"/>
    </xf>
    <xf numFmtId="0" fontId="19" fillId="0" borderId="0" xfId="0" applyFont="1" applyFill="1" applyAlignment="1" applyProtection="1">
      <alignment vertical="center" shrinkToFit="1"/>
    </xf>
    <xf numFmtId="0" fontId="19" fillId="0" borderId="0" xfId="0" quotePrefix="1" applyFont="1" applyFill="1" applyProtection="1">
      <alignment vertical="center"/>
    </xf>
    <xf numFmtId="0" fontId="19" fillId="2" borderId="0" xfId="0" applyFont="1" applyFill="1" applyAlignment="1" applyProtection="1">
      <alignment vertical="center" shrinkToFit="1"/>
    </xf>
    <xf numFmtId="0" fontId="19" fillId="2" borderId="0" xfId="0" applyFont="1" applyFill="1" applyAlignment="1" applyProtection="1">
      <alignment horizontal="left" vertical="center"/>
    </xf>
    <xf numFmtId="0" fontId="17" fillId="0" borderId="0" xfId="0" applyNumberFormat="1" applyFont="1">
      <alignment vertical="center"/>
    </xf>
    <xf numFmtId="0" fontId="17" fillId="0" borderId="0" xfId="0" applyFont="1" applyAlignment="1">
      <alignment horizontal="center" vertical="center"/>
    </xf>
    <xf numFmtId="0" fontId="17" fillId="0" borderId="0" xfId="0" applyNumberFormat="1" applyFont="1" applyAlignment="1">
      <alignment horizontal="center"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7" fontId="11" fillId="0" borderId="0" xfId="0" applyNumberFormat="1" applyFont="1" applyBorder="1" applyAlignment="1">
      <alignment vertical="center"/>
    </xf>
    <xf numFmtId="0" fontId="10" fillId="0" borderId="0" xfId="0" applyFont="1" applyBorder="1" applyAlignment="1"/>
    <xf numFmtId="0" fontId="11" fillId="0" borderId="11" xfId="0" applyFont="1" applyBorder="1" applyAlignment="1">
      <alignment vertical="center"/>
    </xf>
    <xf numFmtId="0" fontId="11" fillId="0" borderId="0" xfId="0" applyFont="1" applyBorder="1" applyAlignment="1"/>
    <xf numFmtId="0" fontId="11" fillId="0" borderId="12" xfId="0" applyFont="1" applyBorder="1" applyAlignment="1">
      <alignment vertical="center"/>
    </xf>
    <xf numFmtId="177" fontId="11" fillId="0" borderId="0" xfId="0" applyNumberFormat="1" applyFont="1" applyBorder="1" applyAlignment="1"/>
    <xf numFmtId="0" fontId="11" fillId="0" borderId="13" xfId="0" applyFont="1" applyBorder="1" applyAlignment="1">
      <alignment vertical="center"/>
    </xf>
    <xf numFmtId="177" fontId="11" fillId="0" borderId="13" xfId="0" applyNumberFormat="1" applyFont="1" applyBorder="1" applyAlignment="1">
      <alignment vertical="center"/>
    </xf>
    <xf numFmtId="0" fontId="10" fillId="0" borderId="0" xfId="0" applyFont="1" applyBorder="1" applyAlignment="1">
      <alignment horizontal="center"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0" fillId="0" borderId="11" xfId="0" applyFont="1" applyBorder="1" applyAlignment="1"/>
    <xf numFmtId="0" fontId="10" fillId="0" borderId="12" xfId="0" applyFont="1" applyBorder="1" applyAlignment="1"/>
    <xf numFmtId="177" fontId="10" fillId="0" borderId="0" xfId="0" applyNumberFormat="1" applyFont="1" applyBorder="1" applyAlignment="1">
      <alignment horizontal="center"/>
    </xf>
    <xf numFmtId="0" fontId="10" fillId="0" borderId="0" xfId="0" applyFont="1" applyBorder="1" applyAlignment="1">
      <alignment horizontal="center"/>
    </xf>
    <xf numFmtId="0" fontId="10" fillId="0" borderId="0" xfId="0" applyFont="1" applyAlignment="1"/>
    <xf numFmtId="0" fontId="0" fillId="0" borderId="0" xfId="0" applyFont="1" applyAlignment="1"/>
    <xf numFmtId="0" fontId="20" fillId="0" borderId="16" xfId="0" applyFont="1" applyBorder="1" applyAlignment="1">
      <alignment horizontal="center" vertical="center"/>
    </xf>
    <xf numFmtId="177" fontId="15" fillId="0" borderId="17" xfId="0" applyNumberFormat="1" applyFont="1" applyBorder="1" applyAlignment="1"/>
    <xf numFmtId="0" fontId="14" fillId="0" borderId="0" xfId="0" applyFont="1" applyBorder="1" applyAlignment="1">
      <alignment horizontal="center"/>
    </xf>
    <xf numFmtId="177" fontId="12" fillId="0" borderId="0" xfId="0" applyNumberFormat="1" applyFont="1" applyBorder="1" applyAlignment="1">
      <alignment horizontal="center"/>
    </xf>
    <xf numFmtId="0" fontId="11" fillId="0" borderId="18" xfId="0" applyFont="1" applyBorder="1" applyAlignment="1">
      <alignment vertical="center"/>
    </xf>
    <xf numFmtId="0" fontId="19" fillId="3" borderId="0" xfId="0" applyFont="1" applyFill="1" applyBorder="1" applyProtection="1">
      <alignment vertical="center"/>
    </xf>
    <xf numFmtId="0" fontId="21" fillId="3" borderId="0" xfId="0" applyFont="1" applyFill="1" applyBorder="1" applyAlignment="1" applyProtection="1">
      <alignment horizontal="right" vertical="center"/>
    </xf>
    <xf numFmtId="0" fontId="22" fillId="3" borderId="0" xfId="0" applyFont="1" applyFill="1" applyBorder="1" applyAlignment="1" applyProtection="1">
      <alignment horizontal="center" vertical="center" shrinkToFit="1"/>
    </xf>
    <xf numFmtId="0" fontId="21" fillId="3" borderId="0" xfId="0" applyFont="1" applyFill="1" applyBorder="1" applyAlignment="1" applyProtection="1">
      <alignment horizontal="center" vertical="center"/>
    </xf>
    <xf numFmtId="0" fontId="19" fillId="3" borderId="0" xfId="0" applyFont="1" applyFill="1" applyProtection="1">
      <alignment vertical="center"/>
    </xf>
    <xf numFmtId="0" fontId="0" fillId="0" borderId="0" xfId="0" applyFill="1" applyProtection="1">
      <alignment vertical="center"/>
    </xf>
    <xf numFmtId="0" fontId="19" fillId="0" borderId="0" xfId="0" applyFont="1" applyProtection="1">
      <alignment vertical="center"/>
    </xf>
    <xf numFmtId="0" fontId="0" fillId="0" borderId="0" xfId="0" applyProtection="1">
      <alignment vertical="center"/>
    </xf>
    <xf numFmtId="0" fontId="19" fillId="0" borderId="0" xfId="0" applyFont="1" applyFill="1" applyBorder="1" applyAlignment="1" applyProtection="1">
      <alignment horizontal="center" vertical="center"/>
    </xf>
    <xf numFmtId="0" fontId="19" fillId="3" borderId="19" xfId="0" applyFont="1" applyFill="1" applyBorder="1" applyAlignment="1" applyProtection="1">
      <alignment horizontal="center" vertical="center" shrinkToFit="1"/>
    </xf>
    <xf numFmtId="0" fontId="17" fillId="0" borderId="0" xfId="0" applyFont="1" applyProtection="1">
      <alignment vertical="center"/>
    </xf>
    <xf numFmtId="0" fontId="19" fillId="3" borderId="20" xfId="0" applyFont="1" applyFill="1" applyBorder="1" applyAlignment="1" applyProtection="1">
      <alignment horizontal="center" vertical="center"/>
    </xf>
    <xf numFmtId="0" fontId="0" fillId="2" borderId="0" xfId="0" applyFill="1" applyProtection="1">
      <alignment vertical="center"/>
    </xf>
    <xf numFmtId="0" fontId="19" fillId="3" borderId="21" xfId="0" applyFont="1" applyFill="1" applyBorder="1" applyAlignment="1" applyProtection="1">
      <alignment horizontal="center" vertical="center"/>
    </xf>
    <xf numFmtId="0" fontId="19" fillId="3" borderId="22" xfId="0" applyFont="1" applyFill="1" applyBorder="1" applyAlignment="1" applyProtection="1">
      <alignment horizontal="center" vertical="center"/>
    </xf>
    <xf numFmtId="0" fontId="19" fillId="3" borderId="23" xfId="0" applyFont="1" applyFill="1" applyBorder="1" applyProtection="1">
      <alignment vertical="center"/>
    </xf>
    <xf numFmtId="0" fontId="19" fillId="3" borderId="18" xfId="0" applyFont="1" applyFill="1" applyBorder="1" applyProtection="1">
      <alignment vertical="center"/>
    </xf>
    <xf numFmtId="0" fontId="21" fillId="3" borderId="18" xfId="0" applyFont="1" applyFill="1" applyBorder="1" applyAlignment="1" applyProtection="1">
      <alignment horizontal="right" vertical="center"/>
    </xf>
    <xf numFmtId="0" fontId="21" fillId="3" borderId="24" xfId="0" applyFont="1" applyFill="1" applyBorder="1" applyAlignment="1" applyProtection="1">
      <alignment horizontal="center" vertical="center"/>
    </xf>
    <xf numFmtId="0" fontId="22" fillId="3" borderId="0" xfId="0" applyFont="1" applyFill="1" applyAlignment="1" applyProtection="1">
      <alignment horizontal="right" vertical="center"/>
    </xf>
    <xf numFmtId="0" fontId="21" fillId="3" borderId="0" xfId="0" applyFont="1" applyFill="1" applyAlignment="1" applyProtection="1">
      <alignment horizontal="center" vertical="center"/>
    </xf>
    <xf numFmtId="0" fontId="19" fillId="3" borderId="22" xfId="0" applyFont="1" applyFill="1" applyBorder="1" applyAlignment="1" applyProtection="1">
      <alignment horizontal="center" vertical="center" shrinkToFit="1"/>
    </xf>
    <xf numFmtId="0" fontId="18" fillId="0" borderId="0" xfId="0" applyFont="1" applyProtection="1">
      <alignment vertical="center"/>
    </xf>
    <xf numFmtId="0" fontId="18" fillId="0" borderId="0" xfId="0" applyFont="1" applyFill="1" applyProtection="1">
      <alignment vertical="center"/>
    </xf>
    <xf numFmtId="0" fontId="18" fillId="0" borderId="0" xfId="0" applyFont="1" applyFill="1" applyAlignment="1" applyProtection="1">
      <alignment vertical="center" shrinkToFit="1"/>
    </xf>
    <xf numFmtId="49" fontId="17" fillId="0" borderId="0" xfId="0" applyNumberFormat="1"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177"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0" xfId="0" applyBorder="1">
      <alignment vertical="center"/>
    </xf>
    <xf numFmtId="0" fontId="28" fillId="0" borderId="0" xfId="0" applyFont="1" applyAlignment="1">
      <alignment horizontal="center" vertical="center"/>
    </xf>
    <xf numFmtId="0" fontId="20" fillId="0" borderId="0" xfId="0" applyFont="1" applyBorder="1">
      <alignment vertical="center"/>
    </xf>
    <xf numFmtId="0" fontId="0" fillId="0" borderId="0" xfId="0" applyBorder="1" applyAlignment="1">
      <alignment horizontal="center" vertical="center"/>
    </xf>
    <xf numFmtId="0" fontId="20" fillId="0" borderId="16" xfId="0" applyFont="1" applyBorder="1" applyProtection="1">
      <alignment vertical="center"/>
      <protection locked="0"/>
    </xf>
    <xf numFmtId="0" fontId="20" fillId="0" borderId="0" xfId="0" applyFont="1" applyBorder="1" applyProtection="1">
      <alignment vertical="center"/>
      <protection locked="0"/>
    </xf>
    <xf numFmtId="0" fontId="0" fillId="4" borderId="0" xfId="0" applyFill="1" applyProtection="1">
      <alignment vertical="center"/>
      <protection locked="0"/>
    </xf>
    <xf numFmtId="0" fontId="18" fillId="0" borderId="0" xfId="1" applyProtection="1">
      <alignment vertical="center"/>
    </xf>
    <xf numFmtId="49" fontId="18" fillId="0" borderId="0" xfId="1" applyNumberFormat="1" applyProtection="1">
      <alignment vertical="center"/>
    </xf>
    <xf numFmtId="0" fontId="17" fillId="0" borderId="1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protection locked="0"/>
    </xf>
    <xf numFmtId="0" fontId="30" fillId="0" borderId="0" xfId="0" applyFont="1" applyBorder="1" applyAlignment="1">
      <alignment horizontal="center"/>
    </xf>
    <xf numFmtId="0" fontId="10" fillId="0" borderId="0" xfId="0" applyFont="1" applyBorder="1" applyAlignment="1">
      <alignment vertical="center"/>
    </xf>
    <xf numFmtId="0" fontId="10" fillId="0" borderId="12" xfId="0" applyFont="1" applyBorder="1" applyAlignment="1">
      <alignment vertical="center"/>
    </xf>
    <xf numFmtId="0" fontId="17" fillId="5" borderId="0" xfId="0" applyFont="1" applyFill="1">
      <alignment vertical="center"/>
    </xf>
    <xf numFmtId="0" fontId="17" fillId="6" borderId="0" xfId="0" applyFont="1" applyFill="1">
      <alignment vertical="center"/>
    </xf>
    <xf numFmtId="0" fontId="31" fillId="5" borderId="16" xfId="0" applyFont="1" applyFill="1" applyBorder="1">
      <alignment vertical="center"/>
    </xf>
    <xf numFmtId="0" fontId="31" fillId="6" borderId="16" xfId="0" applyFont="1" applyFill="1" applyBorder="1">
      <alignment vertical="center"/>
    </xf>
    <xf numFmtId="0" fontId="30" fillId="0" borderId="0" xfId="0" applyFont="1" applyBorder="1" applyAlignment="1">
      <alignment horizontal="left"/>
    </xf>
    <xf numFmtId="0" fontId="20" fillId="0" borderId="16" xfId="0" applyFont="1" applyFill="1" applyBorder="1" applyAlignment="1" applyProtection="1">
      <alignment horizontal="center" vertical="center"/>
      <protection locked="0"/>
    </xf>
    <xf numFmtId="0" fontId="20" fillId="2" borderId="16" xfId="0" applyFont="1" applyFill="1" applyBorder="1" applyAlignment="1">
      <alignment horizontal="center" vertical="center"/>
    </xf>
    <xf numFmtId="0" fontId="32" fillId="0" borderId="16" xfId="2" applyFont="1" applyBorder="1" applyProtection="1">
      <alignment vertical="center"/>
      <protection locked="0"/>
    </xf>
    <xf numFmtId="0" fontId="23" fillId="3" borderId="0" xfId="0" applyFont="1" applyFill="1" applyAlignment="1" applyProtection="1">
      <alignment horizontal="center" vertical="center"/>
    </xf>
    <xf numFmtId="49" fontId="33" fillId="0" borderId="0" xfId="0" applyNumberFormat="1" applyFont="1" applyAlignment="1">
      <alignment vertical="center"/>
    </xf>
    <xf numFmtId="0" fontId="0" fillId="0" borderId="0" xfId="0" applyFill="1" applyBorder="1" applyAlignment="1">
      <alignment horizontal="left" vertical="top" wrapText="1"/>
    </xf>
    <xf numFmtId="0" fontId="0" fillId="0" borderId="0" xfId="0" applyFill="1">
      <alignment vertical="center"/>
    </xf>
    <xf numFmtId="0" fontId="11" fillId="0" borderId="13" xfId="0" applyFont="1" applyBorder="1" applyAlignment="1"/>
    <xf numFmtId="177" fontId="11" fillId="0" borderId="13" xfId="0" applyNumberFormat="1" applyFont="1" applyBorder="1" applyAlignment="1"/>
    <xf numFmtId="49" fontId="18" fillId="0" borderId="0" xfId="0" applyNumberFormat="1" applyFont="1" applyFill="1">
      <alignment vertical="center"/>
    </xf>
    <xf numFmtId="0" fontId="18" fillId="0" borderId="0" xfId="0" applyFont="1" applyFill="1">
      <alignment vertical="center"/>
    </xf>
    <xf numFmtId="0" fontId="18" fillId="0" borderId="0" xfId="0" applyNumberFormat="1" applyFont="1" applyAlignment="1">
      <alignment horizontal="center" vertical="center"/>
    </xf>
    <xf numFmtId="0" fontId="18" fillId="7" borderId="0" xfId="0" applyFont="1" applyFill="1">
      <alignment vertical="center"/>
    </xf>
    <xf numFmtId="0" fontId="18" fillId="7" borderId="0" xfId="0" applyNumberFormat="1" applyFont="1" applyFill="1" applyAlignment="1">
      <alignment horizontal="center" vertical="center"/>
    </xf>
    <xf numFmtId="49" fontId="18" fillId="7" borderId="0" xfId="0" applyNumberFormat="1" applyFont="1" applyFill="1">
      <alignment vertical="center"/>
    </xf>
    <xf numFmtId="0" fontId="0" fillId="2" borderId="0" xfId="0" applyFill="1" applyBorder="1" applyAlignment="1">
      <alignment horizontal="left" vertical="top" wrapText="1"/>
    </xf>
    <xf numFmtId="0" fontId="25" fillId="2" borderId="0" xfId="0" applyFont="1" applyFill="1" applyAlignment="1">
      <alignment vertical="center" wrapText="1"/>
    </xf>
    <xf numFmtId="0" fontId="25" fillId="2" borderId="0" xfId="0" applyFont="1" applyFill="1" applyAlignment="1">
      <alignment horizontal="center" vertical="center"/>
    </xf>
    <xf numFmtId="0" fontId="20" fillId="0" borderId="16" xfId="0" applyFont="1" applyBorder="1" applyAlignment="1">
      <alignment horizontal="left" vertical="center"/>
    </xf>
    <xf numFmtId="0" fontId="20" fillId="0" borderId="16" xfId="0" applyFont="1" applyBorder="1" applyAlignment="1">
      <alignment horizontal="left" vertical="center" wrapText="1"/>
    </xf>
    <xf numFmtId="0" fontId="0" fillId="0" borderId="0" xfId="0" applyAlignment="1">
      <alignment horizontal="left" vertical="center" wrapText="1" indent="1"/>
    </xf>
    <xf numFmtId="0" fontId="23" fillId="3" borderId="0" xfId="0" applyFont="1" applyFill="1" applyAlignment="1" applyProtection="1">
      <alignment horizontal="center" vertical="center"/>
    </xf>
    <xf numFmtId="0" fontId="19" fillId="3" borderId="27" xfId="0" applyFont="1" applyFill="1" applyBorder="1" applyAlignment="1" applyProtection="1">
      <alignment horizontal="center" vertical="center" shrinkToFit="1"/>
    </xf>
    <xf numFmtId="0" fontId="19" fillId="3" borderId="19" xfId="0" applyFont="1" applyFill="1" applyBorder="1" applyAlignment="1" applyProtection="1">
      <alignment horizontal="center" vertical="center" shrinkToFit="1"/>
    </xf>
    <xf numFmtId="0" fontId="19" fillId="3" borderId="7" xfId="0" applyFont="1" applyFill="1" applyBorder="1" applyAlignment="1" applyProtection="1">
      <alignment horizontal="left" vertical="center" shrinkToFit="1"/>
      <protection locked="0"/>
    </xf>
    <xf numFmtId="0" fontId="19" fillId="3" borderId="9" xfId="0" applyFont="1" applyFill="1" applyBorder="1" applyAlignment="1" applyProtection="1">
      <alignment horizontal="left" vertical="center" shrinkToFit="1"/>
      <protection locked="0"/>
    </xf>
    <xf numFmtId="0" fontId="19" fillId="3" borderId="28" xfId="0" applyFont="1" applyFill="1" applyBorder="1" applyAlignment="1" applyProtection="1">
      <alignment horizontal="center" vertical="center" shrinkToFit="1"/>
    </xf>
    <xf numFmtId="0" fontId="19" fillId="3" borderId="29" xfId="0" applyFont="1" applyFill="1" applyBorder="1" applyAlignment="1" applyProtection="1">
      <alignment horizontal="center" vertical="center" shrinkToFit="1"/>
    </xf>
    <xf numFmtId="0" fontId="19" fillId="3" borderId="30" xfId="0" applyFont="1" applyFill="1" applyBorder="1" applyAlignment="1" applyProtection="1">
      <alignment horizontal="center" vertical="center" shrinkToFit="1"/>
    </xf>
    <xf numFmtId="0" fontId="19" fillId="3" borderId="31" xfId="0" applyFont="1" applyFill="1" applyBorder="1" applyAlignment="1" applyProtection="1">
      <alignment horizontal="center" vertical="center" shrinkToFit="1"/>
    </xf>
    <xf numFmtId="176" fontId="19" fillId="3" borderId="0" xfId="0" applyNumberFormat="1" applyFont="1" applyFill="1" applyAlignment="1" applyProtection="1">
      <alignment horizontal="right" vertical="center"/>
    </xf>
    <xf numFmtId="0" fontId="22" fillId="3" borderId="18" xfId="0" applyFont="1" applyFill="1" applyBorder="1" applyAlignment="1" applyProtection="1">
      <alignment horizontal="center" vertical="center" shrinkToFit="1"/>
      <protection locked="0"/>
    </xf>
    <xf numFmtId="0" fontId="19" fillId="3" borderId="44" xfId="0" applyFont="1" applyFill="1" applyBorder="1" applyAlignment="1" applyProtection="1">
      <alignment horizontal="left" vertical="center" shrinkToFit="1"/>
      <protection locked="0"/>
    </xf>
    <xf numFmtId="0" fontId="19" fillId="3" borderId="45" xfId="0" applyFont="1" applyFill="1" applyBorder="1" applyAlignment="1" applyProtection="1">
      <alignment horizontal="left" vertical="center" shrinkToFit="1"/>
      <protection locked="0"/>
    </xf>
    <xf numFmtId="0" fontId="19" fillId="3" borderId="37" xfId="0" applyFont="1" applyFill="1" applyBorder="1" applyAlignment="1" applyProtection="1">
      <alignment vertical="center" shrinkToFit="1"/>
    </xf>
    <xf numFmtId="0" fontId="19" fillId="3" borderId="38" xfId="0" applyFont="1" applyFill="1" applyBorder="1" applyAlignment="1" applyProtection="1">
      <alignment vertical="center" shrinkToFit="1"/>
    </xf>
    <xf numFmtId="0" fontId="21" fillId="3" borderId="32"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xf>
    <xf numFmtId="0" fontId="22" fillId="3" borderId="34" xfId="0" applyFont="1" applyFill="1" applyBorder="1" applyAlignment="1" applyProtection="1">
      <alignment horizontal="center" vertical="center" shrinkToFit="1"/>
      <protection locked="0"/>
    </xf>
    <xf numFmtId="0" fontId="22" fillId="3" borderId="26" xfId="0" applyFont="1" applyFill="1" applyBorder="1" applyAlignment="1" applyProtection="1">
      <alignment horizontal="center" vertical="center" shrinkToFit="1"/>
      <protection locked="0"/>
    </xf>
    <xf numFmtId="0" fontId="22" fillId="3" borderId="35" xfId="0" applyFont="1" applyFill="1" applyBorder="1" applyAlignment="1" applyProtection="1">
      <alignment horizontal="center" vertical="center" shrinkToFit="1"/>
      <protection locked="0"/>
    </xf>
    <xf numFmtId="0" fontId="21" fillId="3" borderId="36" xfId="0" applyFont="1" applyFill="1" applyBorder="1" applyAlignment="1" applyProtection="1">
      <alignment horizontal="center" vertical="center" wrapText="1"/>
    </xf>
    <xf numFmtId="0" fontId="21" fillId="3" borderId="26" xfId="0" applyFont="1" applyFill="1" applyBorder="1" applyAlignment="1" applyProtection="1">
      <alignment horizontal="center" vertical="center" wrapText="1"/>
    </xf>
    <xf numFmtId="0" fontId="19" fillId="3" borderId="34" xfId="0" applyNumberFormat="1" applyFont="1" applyFill="1" applyBorder="1" applyAlignment="1" applyProtection="1">
      <alignment horizontal="center" vertical="center" shrinkToFit="1"/>
      <protection locked="0"/>
    </xf>
    <xf numFmtId="0" fontId="19" fillId="3" borderId="26" xfId="0" applyNumberFormat="1" applyFont="1" applyFill="1" applyBorder="1" applyAlignment="1" applyProtection="1">
      <alignment horizontal="center" vertical="center" shrinkToFit="1"/>
      <protection locked="0"/>
    </xf>
    <xf numFmtId="0" fontId="19" fillId="3" borderId="35" xfId="0" applyNumberFormat="1" applyFont="1" applyFill="1" applyBorder="1" applyAlignment="1" applyProtection="1">
      <alignment horizontal="center" vertical="center" shrinkToFit="1"/>
      <protection locked="0"/>
    </xf>
    <xf numFmtId="0" fontId="21" fillId="3" borderId="39" xfId="0" applyFont="1" applyFill="1" applyBorder="1" applyAlignment="1" applyProtection="1">
      <alignment horizontal="center" vertical="center"/>
    </xf>
    <xf numFmtId="0" fontId="21" fillId="3" borderId="25" xfId="0" applyFont="1" applyFill="1" applyBorder="1" applyAlignment="1" applyProtection="1">
      <alignment horizontal="center" vertical="center"/>
    </xf>
    <xf numFmtId="0" fontId="23" fillId="3" borderId="40" xfId="0" applyFont="1" applyFill="1" applyBorder="1" applyAlignment="1" applyProtection="1">
      <alignment horizontal="center" vertical="center" shrinkToFit="1"/>
      <protection locked="0"/>
    </xf>
    <xf numFmtId="0" fontId="23" fillId="3" borderId="25" xfId="0" applyFont="1" applyFill="1" applyBorder="1" applyAlignment="1" applyProtection="1">
      <alignment horizontal="center" vertical="center" shrinkToFit="1"/>
      <protection locked="0"/>
    </xf>
    <xf numFmtId="0" fontId="23" fillId="3" borderId="41" xfId="0" applyFont="1" applyFill="1" applyBorder="1" applyAlignment="1" applyProtection="1">
      <alignment horizontal="center" vertical="center" shrinkToFit="1"/>
      <protection locked="0"/>
    </xf>
    <xf numFmtId="0" fontId="19" fillId="3" borderId="40" xfId="0" applyNumberFormat="1" applyFont="1" applyFill="1" applyBorder="1" applyAlignment="1" applyProtection="1">
      <alignment horizontal="center" vertical="center" shrinkToFit="1"/>
      <protection locked="0"/>
    </xf>
    <xf numFmtId="0" fontId="19" fillId="3" borderId="25" xfId="0" applyNumberFormat="1" applyFont="1" applyFill="1" applyBorder="1" applyAlignment="1" applyProtection="1">
      <alignment horizontal="center" vertical="center" shrinkToFit="1"/>
      <protection locked="0"/>
    </xf>
    <xf numFmtId="0" fontId="19" fillId="3" borderId="41" xfId="0" applyNumberFormat="1" applyFont="1" applyFill="1" applyBorder="1" applyAlignment="1" applyProtection="1">
      <alignment horizontal="center" vertical="center" shrinkToFit="1"/>
      <protection locked="0"/>
    </xf>
    <xf numFmtId="0" fontId="19" fillId="3" borderId="42" xfId="0" applyFont="1" applyFill="1" applyBorder="1" applyAlignment="1" applyProtection="1">
      <alignment horizontal="center" vertical="center" shrinkToFit="1"/>
    </xf>
    <xf numFmtId="0" fontId="19" fillId="3" borderId="43" xfId="0" applyFont="1" applyFill="1" applyBorder="1" applyAlignment="1" applyProtection="1">
      <alignment horizontal="center" vertical="center" shrinkToFit="1"/>
    </xf>
    <xf numFmtId="176" fontId="19" fillId="3" borderId="0" xfId="0" applyNumberFormat="1" applyFont="1" applyFill="1" applyAlignment="1" applyProtection="1">
      <alignment horizontal="right" vertical="center"/>
      <protection locked="0"/>
    </xf>
    <xf numFmtId="0" fontId="23" fillId="3" borderId="0" xfId="0" applyFont="1" applyFill="1" applyAlignment="1" applyProtection="1">
      <alignment horizontal="center" vertical="center" shrinkToFit="1"/>
    </xf>
    <xf numFmtId="0" fontId="19"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shrinkToFit="1"/>
      <protection locked="0"/>
    </xf>
    <xf numFmtId="0" fontId="24" fillId="3" borderId="0" xfId="0" applyFont="1" applyFill="1" applyAlignment="1" applyProtection="1">
      <alignment horizontal="center" vertical="center"/>
    </xf>
    <xf numFmtId="177" fontId="11" fillId="0" borderId="0" xfId="0" applyNumberFormat="1" applyFont="1" applyBorder="1" applyAlignment="1">
      <alignment horizontal="center" vertical="center"/>
    </xf>
    <xf numFmtId="177" fontId="13" fillId="0" borderId="13" xfId="0" applyNumberFormat="1" applyFont="1" applyBorder="1" applyAlignment="1">
      <alignment horizontal="center"/>
    </xf>
    <xf numFmtId="177" fontId="15" fillId="0" borderId="17" xfId="0" applyNumberFormat="1" applyFont="1" applyBorder="1" applyAlignment="1">
      <alignment horizontal="right" wrapText="1"/>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11" fillId="0" borderId="0" xfId="0" applyFont="1" applyBorder="1" applyAlignment="1">
      <alignment horizontal="center"/>
    </xf>
    <xf numFmtId="0" fontId="14" fillId="0" borderId="17" xfId="0" applyFont="1" applyBorder="1" applyAlignment="1">
      <alignment horizontal="center"/>
    </xf>
    <xf numFmtId="177" fontId="12" fillId="0" borderId="8" xfId="0" applyNumberFormat="1" applyFont="1" applyBorder="1" applyAlignment="1">
      <alignment horizontal="center"/>
    </xf>
    <xf numFmtId="0" fontId="11" fillId="0" borderId="0" xfId="0" applyFont="1" applyBorder="1" applyAlignment="1">
      <alignment horizontal="center" vertical="center"/>
    </xf>
    <xf numFmtId="177" fontId="13" fillId="0" borderId="13" xfId="0" applyNumberFormat="1" applyFont="1" applyBorder="1" applyAlignment="1">
      <alignment horizontal="center" vertical="center"/>
    </xf>
    <xf numFmtId="0" fontId="11" fillId="0" borderId="0" xfId="0" applyFont="1" applyBorder="1" applyAlignment="1">
      <alignment horizontal="right" vertical="center"/>
    </xf>
    <xf numFmtId="0" fontId="30" fillId="0" borderId="0" xfId="0" applyFont="1" applyBorder="1" applyAlignment="1">
      <alignment horizontal="right"/>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514350</xdr:colOff>
      <xdr:row>8</xdr:row>
      <xdr:rowOff>9524</xdr:rowOff>
    </xdr:from>
    <xdr:to>
      <xdr:col>4</xdr:col>
      <xdr:colOff>133350</xdr:colOff>
      <xdr:row>13</xdr:row>
      <xdr:rowOff>266699</xdr:rowOff>
    </xdr:to>
    <xdr:sp macro="" textlink="">
      <xdr:nvSpPr>
        <xdr:cNvPr id="2" name="右中かっこ 1">
          <a:extLst>
            <a:ext uri="{FF2B5EF4-FFF2-40B4-BE49-F238E27FC236}">
              <a16:creationId xmlns:a16="http://schemas.microsoft.com/office/drawing/2014/main" id="{27871EBF-D012-4C14-A0D8-921F8D0AC135}"/>
            </a:ext>
          </a:extLst>
        </xdr:cNvPr>
        <xdr:cNvSpPr/>
      </xdr:nvSpPr>
      <xdr:spPr>
        <a:xfrm>
          <a:off x="6229350" y="2257424"/>
          <a:ext cx="161925" cy="16859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38100</xdr:rowOff>
    </xdr:from>
    <xdr:to>
      <xdr:col>12</xdr:col>
      <xdr:colOff>190501</xdr:colOff>
      <xdr:row>79</xdr:row>
      <xdr:rowOff>219075</xdr:rowOff>
    </xdr:to>
    <xdr:sp macro="" textlink="">
      <xdr:nvSpPr>
        <xdr:cNvPr id="12" name="正方形/長方形 11"/>
        <xdr:cNvSpPr/>
      </xdr:nvSpPr>
      <xdr:spPr>
        <a:xfrm>
          <a:off x="6696076" y="207645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57150</xdr:rowOff>
    </xdr:from>
    <xdr:to>
      <xdr:col>12</xdr:col>
      <xdr:colOff>190501</xdr:colOff>
      <xdr:row>119</xdr:row>
      <xdr:rowOff>238125</xdr:rowOff>
    </xdr:to>
    <xdr:sp macro="" textlink="">
      <xdr:nvSpPr>
        <xdr:cNvPr id="14" name="正方形/長方形 13"/>
        <xdr:cNvSpPr/>
      </xdr:nvSpPr>
      <xdr:spPr>
        <a:xfrm>
          <a:off x="6696076" y="3128962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159</xdr:row>
      <xdr:rowOff>47625</xdr:rowOff>
    </xdr:from>
    <xdr:to>
      <xdr:col>12</xdr:col>
      <xdr:colOff>180976</xdr:colOff>
      <xdr:row>159</xdr:row>
      <xdr:rowOff>228600</xdr:rowOff>
    </xdr:to>
    <xdr:sp macro="" textlink="">
      <xdr:nvSpPr>
        <xdr:cNvPr id="16" name="正方形/長方形 15"/>
        <xdr:cNvSpPr/>
      </xdr:nvSpPr>
      <xdr:spPr>
        <a:xfrm>
          <a:off x="668655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YUKISUZUKI/Documents/&#9733;&#22320;&#21306;&#24341;&#12365;&#32153;&#12366;&#12501;&#12449;&#12452;&#12523;/2019/20190420_51&#24375;&#21270;&#35352;&#37682;&#20250;/01_&#35201;&#38917;&#65286;&#30003;&#36796;&#26360;/51&#24375;&#21270;&#35352;&#37682;&#20250;&#30003;&#36796;&#26360;&#12304;&#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
      <sheetName val="申込書（個人種目）"/>
      <sheetName val="申込書（リレー種目）"/>
      <sheetName val="参加料受領書"/>
      <sheetName val="自由シート"/>
      <sheetName val="(種目・作業用)"/>
      <sheetName val="(種目一覧)"/>
      <sheetName val="(種目資料・作業用)"/>
      <sheetName val="kyougisha転記用"/>
      <sheetName val="relay転記用"/>
    </sheetNames>
    <sheetDataSet>
      <sheetData sheetId="0" refreshError="1"/>
      <sheetData sheetId="1">
        <row r="201">
          <cell r="AG201" t="str">
            <v>北海道</v>
          </cell>
        </row>
        <row r="202">
          <cell r="E202">
            <v>1</v>
          </cell>
          <cell r="F202" t="str">
            <v>男</v>
          </cell>
          <cell r="AG202" t="str">
            <v>青森</v>
          </cell>
        </row>
        <row r="203">
          <cell r="E203">
            <v>2</v>
          </cell>
          <cell r="F203" t="str">
            <v>女</v>
          </cell>
          <cell r="AG203" t="str">
            <v>岩手</v>
          </cell>
        </row>
        <row r="204">
          <cell r="E204">
            <v>3</v>
          </cell>
          <cell r="AG204" t="str">
            <v>宮城</v>
          </cell>
        </row>
        <row r="205">
          <cell r="E205">
            <v>4</v>
          </cell>
          <cell r="AG205" t="str">
            <v>秋田</v>
          </cell>
        </row>
        <row r="206">
          <cell r="E206">
            <v>5</v>
          </cell>
          <cell r="AG206" t="str">
            <v>山形</v>
          </cell>
        </row>
        <row r="207">
          <cell r="E207">
            <v>6</v>
          </cell>
          <cell r="AG207" t="str">
            <v>福島</v>
          </cell>
        </row>
        <row r="208">
          <cell r="E208" t="str">
            <v>M1</v>
          </cell>
          <cell r="AG208" t="str">
            <v>茨城</v>
          </cell>
        </row>
        <row r="209">
          <cell r="E209" t="str">
            <v>M2</v>
          </cell>
          <cell r="AG209" t="str">
            <v>栃木</v>
          </cell>
        </row>
        <row r="210">
          <cell r="E210" t="str">
            <v>D1</v>
          </cell>
          <cell r="AG210" t="str">
            <v>群馬</v>
          </cell>
        </row>
        <row r="211">
          <cell r="E211" t="str">
            <v>D2</v>
          </cell>
          <cell r="AG211" t="str">
            <v>埼玉</v>
          </cell>
        </row>
        <row r="212">
          <cell r="E212" t="str">
            <v>D3</v>
          </cell>
          <cell r="AG212" t="str">
            <v>千葉</v>
          </cell>
        </row>
        <row r="213">
          <cell r="E213" t="str">
            <v>H1</v>
          </cell>
          <cell r="AG213" t="str">
            <v>東京</v>
          </cell>
        </row>
        <row r="214">
          <cell r="E214" t="str">
            <v>H2</v>
          </cell>
          <cell r="AG214" t="str">
            <v>神奈川</v>
          </cell>
        </row>
        <row r="215">
          <cell r="E215" t="str">
            <v>H3</v>
          </cell>
          <cell r="AG215" t="str">
            <v>新潟</v>
          </cell>
        </row>
        <row r="216">
          <cell r="E216" t="str">
            <v>J1</v>
          </cell>
          <cell r="AG216" t="str">
            <v>富山</v>
          </cell>
        </row>
        <row r="217">
          <cell r="E217" t="str">
            <v>J2</v>
          </cell>
          <cell r="AG217" t="str">
            <v>石川</v>
          </cell>
        </row>
        <row r="218">
          <cell r="E218" t="str">
            <v>J3</v>
          </cell>
          <cell r="AG218" t="str">
            <v>福井</v>
          </cell>
        </row>
        <row r="219">
          <cell r="AG219" t="str">
            <v>山梨</v>
          </cell>
        </row>
        <row r="220">
          <cell r="AG220" t="str">
            <v>長野</v>
          </cell>
        </row>
        <row r="221">
          <cell r="AG221" t="str">
            <v>岐阜</v>
          </cell>
        </row>
        <row r="222">
          <cell r="AG222" t="str">
            <v>静岡</v>
          </cell>
        </row>
        <row r="223">
          <cell r="AG223" t="str">
            <v>愛知</v>
          </cell>
        </row>
        <row r="224">
          <cell r="AG224" t="str">
            <v>三重</v>
          </cell>
        </row>
        <row r="225">
          <cell r="AG225" t="str">
            <v>滋賀</v>
          </cell>
        </row>
        <row r="226">
          <cell r="AG226" t="str">
            <v>京都</v>
          </cell>
        </row>
        <row r="227">
          <cell r="AG227" t="str">
            <v>大阪</v>
          </cell>
        </row>
        <row r="228">
          <cell r="AG228" t="str">
            <v>兵庫</v>
          </cell>
        </row>
        <row r="229">
          <cell r="AG229" t="str">
            <v>奈良</v>
          </cell>
        </row>
        <row r="230">
          <cell r="AG230" t="str">
            <v>和歌山</v>
          </cell>
        </row>
        <row r="231">
          <cell r="AG231" t="str">
            <v>鳥取</v>
          </cell>
        </row>
        <row r="232">
          <cell r="AG232" t="str">
            <v>島根</v>
          </cell>
        </row>
        <row r="233">
          <cell r="AG233" t="str">
            <v>岡山</v>
          </cell>
        </row>
        <row r="234">
          <cell r="AG234" t="str">
            <v>広島</v>
          </cell>
        </row>
        <row r="235">
          <cell r="AG235" t="str">
            <v>山口</v>
          </cell>
        </row>
        <row r="236">
          <cell r="AG236" t="str">
            <v>徳島</v>
          </cell>
        </row>
        <row r="237">
          <cell r="AG237" t="str">
            <v>香川</v>
          </cell>
        </row>
        <row r="238">
          <cell r="AG238" t="str">
            <v>愛媛</v>
          </cell>
        </row>
        <row r="239">
          <cell r="AG239" t="str">
            <v>高知</v>
          </cell>
        </row>
        <row r="240">
          <cell r="AG240" t="str">
            <v>福岡</v>
          </cell>
        </row>
        <row r="241">
          <cell r="AG241" t="str">
            <v>佐賀</v>
          </cell>
        </row>
        <row r="242">
          <cell r="AG242" t="str">
            <v>長崎</v>
          </cell>
        </row>
        <row r="243">
          <cell r="AG243" t="str">
            <v>熊本</v>
          </cell>
        </row>
        <row r="244">
          <cell r="AG244" t="str">
            <v>大分</v>
          </cell>
        </row>
        <row r="245">
          <cell r="AG245" t="str">
            <v>宮崎</v>
          </cell>
        </row>
        <row r="246">
          <cell r="AG246" t="str">
            <v>鹿児島</v>
          </cell>
        </row>
        <row r="247">
          <cell r="AG247" t="str">
            <v>沖縄</v>
          </cell>
        </row>
        <row r="248">
          <cell r="AG248" t="str">
            <v>学連</v>
          </cell>
        </row>
        <row r="279">
          <cell r="C279" t="str">
            <v>南陽東置賜陸協</v>
          </cell>
          <cell r="E279" t="str">
            <v>060001</v>
          </cell>
          <cell r="F279" t="str">
            <v>一般</v>
          </cell>
        </row>
        <row r="280">
          <cell r="C280" t="str">
            <v>新庄地区陸協</v>
          </cell>
          <cell r="E280" t="str">
            <v>060002</v>
          </cell>
          <cell r="F280" t="str">
            <v>一般</v>
          </cell>
        </row>
        <row r="281">
          <cell r="C281" t="str">
            <v>米沢市陸協</v>
          </cell>
          <cell r="E281" t="str">
            <v>060004</v>
          </cell>
          <cell r="F281" t="str">
            <v>一般</v>
          </cell>
        </row>
        <row r="282">
          <cell r="C282" t="str">
            <v>上山市陸協</v>
          </cell>
          <cell r="E282" t="str">
            <v>060006</v>
          </cell>
          <cell r="F282" t="str">
            <v>一般</v>
          </cell>
        </row>
        <row r="283">
          <cell r="C283" t="str">
            <v>山形市陸協</v>
          </cell>
          <cell r="E283" t="str">
            <v>060007</v>
          </cell>
          <cell r="F283" t="str">
            <v>一般</v>
          </cell>
        </row>
        <row r="284">
          <cell r="C284" t="str">
            <v>鶴岡市陸協</v>
          </cell>
          <cell r="E284" t="str">
            <v>060008</v>
          </cell>
          <cell r="F284" t="str">
            <v>一般</v>
          </cell>
        </row>
        <row r="285">
          <cell r="C285" t="str">
            <v>西置賜地区陸協</v>
          </cell>
          <cell r="E285" t="str">
            <v>060012</v>
          </cell>
          <cell r="F285" t="str">
            <v>一般</v>
          </cell>
        </row>
        <row r="286">
          <cell r="C286" t="str">
            <v>西村山地区陸協</v>
          </cell>
          <cell r="E286" t="str">
            <v>060013</v>
          </cell>
          <cell r="F286" t="str">
            <v>一般</v>
          </cell>
        </row>
        <row r="287">
          <cell r="C287" t="str">
            <v>北村山地区陸協</v>
          </cell>
          <cell r="E287" t="str">
            <v>060014</v>
          </cell>
          <cell r="F287" t="str">
            <v>一般</v>
          </cell>
        </row>
        <row r="288">
          <cell r="C288" t="str">
            <v>酒田市陸協</v>
          </cell>
          <cell r="E288" t="str">
            <v>060016</v>
          </cell>
          <cell r="F288" t="str">
            <v>一般</v>
          </cell>
        </row>
        <row r="289">
          <cell r="C289" t="str">
            <v>天童市陸協</v>
          </cell>
          <cell r="E289" t="str">
            <v>060019</v>
          </cell>
          <cell r="F289" t="str">
            <v>一般</v>
          </cell>
        </row>
        <row r="290">
          <cell r="C290" t="str">
            <v>山形市役所</v>
          </cell>
          <cell r="E290" t="str">
            <v>060023</v>
          </cell>
          <cell r="F290" t="str">
            <v>一般</v>
          </cell>
        </row>
        <row r="291">
          <cell r="C291" t="str">
            <v>スポーツ山形21</v>
          </cell>
          <cell r="E291" t="str">
            <v>060029</v>
          </cell>
          <cell r="F291" t="str">
            <v>一般</v>
          </cell>
        </row>
        <row r="292">
          <cell r="C292" t="str">
            <v>神町自衛隊</v>
          </cell>
          <cell r="E292" t="str">
            <v>060030</v>
          </cell>
          <cell r="F292" t="str">
            <v>一般</v>
          </cell>
        </row>
        <row r="293">
          <cell r="C293" t="str">
            <v>高畠ワイン</v>
          </cell>
          <cell r="E293" t="str">
            <v>060034</v>
          </cell>
          <cell r="F293" t="str">
            <v>一般</v>
          </cell>
        </row>
        <row r="294">
          <cell r="C294" t="str">
            <v>山形ＴＦＣ</v>
          </cell>
          <cell r="E294" t="str">
            <v>060037</v>
          </cell>
          <cell r="F294" t="str">
            <v>一般</v>
          </cell>
        </row>
        <row r="295">
          <cell r="C295" t="str">
            <v>日新製薬</v>
          </cell>
          <cell r="E295" t="str">
            <v>060039</v>
          </cell>
          <cell r="F295" t="str">
            <v>一般</v>
          </cell>
        </row>
        <row r="296">
          <cell r="C296" t="str">
            <v>村山ＡＣ</v>
          </cell>
          <cell r="E296" t="str">
            <v>060040</v>
          </cell>
          <cell r="F296" t="str">
            <v>一般</v>
          </cell>
        </row>
        <row r="297">
          <cell r="C297" t="str">
            <v>ＪＡやまがた</v>
          </cell>
          <cell r="E297" t="str">
            <v>060041</v>
          </cell>
          <cell r="F297" t="str">
            <v>一般</v>
          </cell>
        </row>
        <row r="298">
          <cell r="C298" t="str">
            <v>ＫＡＣ</v>
          </cell>
          <cell r="E298" t="str">
            <v>060042</v>
          </cell>
          <cell r="F298" t="str">
            <v>一般</v>
          </cell>
        </row>
        <row r="299">
          <cell r="C299" t="str">
            <v>山形市体協</v>
          </cell>
          <cell r="E299" t="str">
            <v>060046</v>
          </cell>
          <cell r="F299" t="str">
            <v>一般</v>
          </cell>
        </row>
        <row r="300">
          <cell r="C300" t="str">
            <v>庄内ＡＣ</v>
          </cell>
          <cell r="E300" t="str">
            <v>060047</v>
          </cell>
          <cell r="F300" t="str">
            <v>一般</v>
          </cell>
        </row>
        <row r="301">
          <cell r="C301" t="str">
            <v>ＳＭＡＣ</v>
          </cell>
          <cell r="E301" t="str">
            <v>060048</v>
          </cell>
          <cell r="F301" t="str">
            <v>一般</v>
          </cell>
        </row>
        <row r="302">
          <cell r="C302" t="str">
            <v>協同薬品</v>
          </cell>
          <cell r="E302" t="str">
            <v>060049</v>
          </cell>
          <cell r="F302" t="str">
            <v>一般</v>
          </cell>
        </row>
        <row r="303">
          <cell r="C303" t="str">
            <v>ＮＤソフト</v>
          </cell>
          <cell r="E303" t="str">
            <v>060050</v>
          </cell>
          <cell r="F303" t="str">
            <v>一般</v>
          </cell>
        </row>
        <row r="304">
          <cell r="C304" t="str">
            <v>山形ﾐｰﾄﾗﾝﾄﾞ</v>
          </cell>
          <cell r="E304" t="str">
            <v>060051</v>
          </cell>
          <cell r="F304" t="str">
            <v>一般</v>
          </cell>
        </row>
        <row r="305">
          <cell r="C305" t="str">
            <v>Y-ACTION.TC</v>
          </cell>
          <cell r="E305" t="str">
            <v>060052</v>
          </cell>
          <cell r="F305" t="str">
            <v>一般</v>
          </cell>
        </row>
        <row r="306">
          <cell r="C306" t="str">
            <v>鶴岡高専</v>
          </cell>
          <cell r="E306" t="str">
            <v>063091</v>
          </cell>
          <cell r="F306" t="str">
            <v>一般</v>
          </cell>
        </row>
        <row r="307">
          <cell r="C307" t="str">
            <v>山形東高</v>
          </cell>
          <cell r="E307" t="str">
            <v>063101</v>
          </cell>
          <cell r="F307" t="str">
            <v>高校</v>
          </cell>
        </row>
        <row r="308">
          <cell r="C308" t="str">
            <v>山形南高</v>
          </cell>
          <cell r="E308" t="str">
            <v>063102</v>
          </cell>
          <cell r="F308" t="str">
            <v>高校</v>
          </cell>
        </row>
        <row r="309">
          <cell r="C309" t="str">
            <v>山形西高</v>
          </cell>
          <cell r="E309" t="str">
            <v>063103</v>
          </cell>
          <cell r="F309" t="str">
            <v>高校</v>
          </cell>
        </row>
        <row r="310">
          <cell r="C310" t="str">
            <v>山形北高</v>
          </cell>
          <cell r="E310" t="str">
            <v>063104</v>
          </cell>
          <cell r="F310" t="str">
            <v>高校</v>
          </cell>
        </row>
        <row r="311">
          <cell r="C311" t="str">
            <v>山形工高</v>
          </cell>
          <cell r="E311" t="str">
            <v>063105</v>
          </cell>
          <cell r="F311" t="str">
            <v>高校</v>
          </cell>
        </row>
        <row r="312">
          <cell r="C312" t="str">
            <v>山形中央高</v>
          </cell>
          <cell r="E312" t="str">
            <v>063106</v>
          </cell>
          <cell r="F312" t="str">
            <v>高校</v>
          </cell>
        </row>
        <row r="313">
          <cell r="C313" t="str">
            <v>山形商高</v>
          </cell>
          <cell r="E313" t="str">
            <v>063107</v>
          </cell>
          <cell r="F313" t="str">
            <v>高校</v>
          </cell>
        </row>
        <row r="314">
          <cell r="C314" t="str">
            <v>上山明新館高</v>
          </cell>
          <cell r="E314" t="str">
            <v>063108</v>
          </cell>
          <cell r="F314" t="str">
            <v>高校</v>
          </cell>
        </row>
        <row r="315">
          <cell r="C315" t="str">
            <v>天童高</v>
          </cell>
          <cell r="E315" t="str">
            <v>063110</v>
          </cell>
          <cell r="F315" t="str">
            <v>高校</v>
          </cell>
        </row>
        <row r="316">
          <cell r="C316" t="str">
            <v>山辺高</v>
          </cell>
          <cell r="E316" t="str">
            <v>063111</v>
          </cell>
          <cell r="F316" t="str">
            <v>高校</v>
          </cell>
        </row>
        <row r="317">
          <cell r="C317" t="str">
            <v>寒河江高</v>
          </cell>
          <cell r="E317" t="str">
            <v>063112</v>
          </cell>
          <cell r="F317" t="str">
            <v>高校</v>
          </cell>
        </row>
        <row r="318">
          <cell r="C318" t="str">
            <v>寒河江工高</v>
          </cell>
          <cell r="E318" t="str">
            <v>063113</v>
          </cell>
          <cell r="F318" t="str">
            <v>高校</v>
          </cell>
        </row>
        <row r="319">
          <cell r="C319" t="str">
            <v>谷地高</v>
          </cell>
          <cell r="E319" t="str">
            <v>063114</v>
          </cell>
          <cell r="F319" t="str">
            <v>高校</v>
          </cell>
        </row>
        <row r="320">
          <cell r="C320" t="str">
            <v>東桜学館高</v>
          </cell>
          <cell r="E320" t="str">
            <v>063117</v>
          </cell>
          <cell r="F320" t="str">
            <v>高校</v>
          </cell>
        </row>
        <row r="321">
          <cell r="C321" t="str">
            <v>村山産高</v>
          </cell>
          <cell r="E321" t="str">
            <v>063118</v>
          </cell>
          <cell r="F321" t="str">
            <v>高校</v>
          </cell>
        </row>
        <row r="322">
          <cell r="C322" t="str">
            <v>北村山高</v>
          </cell>
          <cell r="E322" t="str">
            <v>063119</v>
          </cell>
          <cell r="F322" t="str">
            <v>高校</v>
          </cell>
        </row>
        <row r="323">
          <cell r="C323" t="str">
            <v>新庄北高</v>
          </cell>
          <cell r="E323" t="str">
            <v>063121</v>
          </cell>
          <cell r="F323" t="str">
            <v>高校</v>
          </cell>
        </row>
        <row r="324">
          <cell r="C324" t="str">
            <v>新庄南高</v>
          </cell>
          <cell r="E324" t="str">
            <v>063122</v>
          </cell>
          <cell r="F324" t="str">
            <v>高校</v>
          </cell>
        </row>
        <row r="325">
          <cell r="C325" t="str">
            <v>神室産高</v>
          </cell>
          <cell r="E325" t="str">
            <v>063123</v>
          </cell>
          <cell r="F325" t="str">
            <v>高校</v>
          </cell>
        </row>
        <row r="326">
          <cell r="C326" t="str">
            <v>神室高真室川</v>
          </cell>
          <cell r="E326" t="str">
            <v>063126</v>
          </cell>
          <cell r="F326" t="str">
            <v>高校</v>
          </cell>
        </row>
        <row r="327">
          <cell r="C327" t="str">
            <v>米沢興譲館高</v>
          </cell>
          <cell r="E327" t="str">
            <v>063127</v>
          </cell>
          <cell r="F327" t="str">
            <v>高校</v>
          </cell>
        </row>
        <row r="328">
          <cell r="C328" t="str">
            <v>米沢東高</v>
          </cell>
          <cell r="E328" t="str">
            <v>063128</v>
          </cell>
          <cell r="F328" t="str">
            <v>高校</v>
          </cell>
        </row>
        <row r="329">
          <cell r="C329" t="str">
            <v>米沢工高</v>
          </cell>
          <cell r="E329" t="str">
            <v>063129</v>
          </cell>
          <cell r="F329" t="str">
            <v>高校</v>
          </cell>
        </row>
        <row r="330">
          <cell r="C330" t="str">
            <v>米沢商高</v>
          </cell>
          <cell r="E330" t="str">
            <v>063130</v>
          </cell>
          <cell r="F330" t="str">
            <v>高校</v>
          </cell>
        </row>
        <row r="331">
          <cell r="C331" t="str">
            <v>置賜農高</v>
          </cell>
          <cell r="E331" t="str">
            <v>063131</v>
          </cell>
          <cell r="F331" t="str">
            <v>高校</v>
          </cell>
        </row>
        <row r="332">
          <cell r="C332" t="str">
            <v>高畠高</v>
          </cell>
          <cell r="E332" t="str">
            <v>063133</v>
          </cell>
          <cell r="F332" t="str">
            <v>高校</v>
          </cell>
        </row>
        <row r="333">
          <cell r="C333" t="str">
            <v>南陽高</v>
          </cell>
          <cell r="E333" t="str">
            <v>063134</v>
          </cell>
          <cell r="F333" t="str">
            <v>高校</v>
          </cell>
        </row>
        <row r="334">
          <cell r="C334" t="str">
            <v>長井高</v>
          </cell>
          <cell r="E334" t="str">
            <v>063135</v>
          </cell>
          <cell r="F334" t="str">
            <v>高校</v>
          </cell>
        </row>
        <row r="335">
          <cell r="C335" t="str">
            <v>長井工高</v>
          </cell>
          <cell r="E335" t="str">
            <v>063136</v>
          </cell>
          <cell r="F335" t="str">
            <v>高校</v>
          </cell>
        </row>
        <row r="336">
          <cell r="C336" t="str">
            <v>荒砥高</v>
          </cell>
          <cell r="E336" t="str">
            <v>063137</v>
          </cell>
          <cell r="F336" t="str">
            <v>高校</v>
          </cell>
        </row>
        <row r="337">
          <cell r="C337" t="str">
            <v>小国高</v>
          </cell>
          <cell r="E337" t="str">
            <v>063138</v>
          </cell>
          <cell r="F337" t="str">
            <v>高校</v>
          </cell>
        </row>
        <row r="338">
          <cell r="C338" t="str">
            <v>鶴岡南高</v>
          </cell>
          <cell r="E338" t="str">
            <v>063139</v>
          </cell>
          <cell r="F338" t="str">
            <v>高校</v>
          </cell>
        </row>
        <row r="339">
          <cell r="C339" t="str">
            <v>鶴岡北高</v>
          </cell>
          <cell r="E339" t="str">
            <v>063140</v>
          </cell>
          <cell r="F339" t="str">
            <v>高校</v>
          </cell>
        </row>
        <row r="340">
          <cell r="C340" t="str">
            <v>鶴岡工高</v>
          </cell>
          <cell r="E340" t="str">
            <v>063141</v>
          </cell>
          <cell r="F340" t="str">
            <v>高校</v>
          </cell>
        </row>
        <row r="341">
          <cell r="C341" t="str">
            <v>鶴岡中央高</v>
          </cell>
          <cell r="E341" t="str">
            <v>063142</v>
          </cell>
          <cell r="F341" t="str">
            <v>高校</v>
          </cell>
        </row>
        <row r="342">
          <cell r="C342" t="str">
            <v>庄内総合高</v>
          </cell>
          <cell r="E342" t="str">
            <v>063144</v>
          </cell>
          <cell r="F342" t="str">
            <v>高校</v>
          </cell>
        </row>
        <row r="343">
          <cell r="C343" t="str">
            <v>加茂水産高</v>
          </cell>
          <cell r="E343" t="str">
            <v>063147</v>
          </cell>
          <cell r="F343" t="str">
            <v>高校</v>
          </cell>
        </row>
        <row r="344">
          <cell r="C344" t="str">
            <v>酒田東高</v>
          </cell>
          <cell r="E344" t="str">
            <v>063149</v>
          </cell>
          <cell r="F344" t="str">
            <v>高校</v>
          </cell>
        </row>
        <row r="345">
          <cell r="C345" t="str">
            <v>酒田西高</v>
          </cell>
          <cell r="E345" t="str">
            <v>063150</v>
          </cell>
          <cell r="F345" t="str">
            <v>高校</v>
          </cell>
        </row>
        <row r="346">
          <cell r="C346" t="str">
            <v>酒田光陵高</v>
          </cell>
          <cell r="E346" t="str">
            <v>063153</v>
          </cell>
          <cell r="F346" t="str">
            <v>高校</v>
          </cell>
        </row>
        <row r="347">
          <cell r="C347" t="str">
            <v>遊佐高</v>
          </cell>
          <cell r="E347" t="str">
            <v>063155</v>
          </cell>
          <cell r="F347" t="str">
            <v>高校</v>
          </cell>
        </row>
        <row r="348">
          <cell r="C348" t="str">
            <v>山形聾高</v>
          </cell>
          <cell r="E348" t="str">
            <v>063452</v>
          </cell>
          <cell r="F348" t="str">
            <v>高校</v>
          </cell>
        </row>
        <row r="349">
          <cell r="C349" t="str">
            <v>山形城北高</v>
          </cell>
          <cell r="E349" t="str">
            <v>063501</v>
          </cell>
          <cell r="F349" t="str">
            <v>高校</v>
          </cell>
        </row>
        <row r="350">
          <cell r="C350" t="str">
            <v>山形学院高</v>
          </cell>
          <cell r="E350" t="str">
            <v>063502</v>
          </cell>
          <cell r="F350" t="str">
            <v>高校</v>
          </cell>
        </row>
        <row r="351">
          <cell r="C351" t="str">
            <v>日大山形高</v>
          </cell>
          <cell r="E351" t="str">
            <v>063503</v>
          </cell>
          <cell r="F351" t="str">
            <v>高校</v>
          </cell>
        </row>
        <row r="352">
          <cell r="C352" t="str">
            <v>山形明正高</v>
          </cell>
          <cell r="E352" t="str">
            <v>063504</v>
          </cell>
          <cell r="F352" t="str">
            <v>高校</v>
          </cell>
        </row>
        <row r="353">
          <cell r="C353" t="str">
            <v>創学館高</v>
          </cell>
          <cell r="E353" t="str">
            <v>063505</v>
          </cell>
          <cell r="F353" t="str">
            <v>高校</v>
          </cell>
        </row>
        <row r="354">
          <cell r="C354" t="str">
            <v>山本学園高</v>
          </cell>
          <cell r="E354" t="str">
            <v>063506</v>
          </cell>
          <cell r="F354" t="str">
            <v>高校</v>
          </cell>
        </row>
        <row r="355">
          <cell r="C355" t="str">
            <v>東海大山形高</v>
          </cell>
          <cell r="E355" t="str">
            <v>063507</v>
          </cell>
          <cell r="F355" t="str">
            <v>高校</v>
          </cell>
        </row>
        <row r="356">
          <cell r="C356" t="str">
            <v>新庄東高</v>
          </cell>
          <cell r="E356" t="str">
            <v>063508</v>
          </cell>
          <cell r="F356" t="str">
            <v>高校</v>
          </cell>
        </row>
        <row r="357">
          <cell r="C357" t="str">
            <v>九里学園高</v>
          </cell>
          <cell r="E357" t="str">
            <v>063509</v>
          </cell>
          <cell r="F357" t="str">
            <v>高校</v>
          </cell>
        </row>
        <row r="358">
          <cell r="C358" t="str">
            <v>米沢中央高</v>
          </cell>
          <cell r="E358" t="str">
            <v>063510</v>
          </cell>
          <cell r="F358" t="str">
            <v>高校</v>
          </cell>
        </row>
        <row r="359">
          <cell r="C359" t="str">
            <v>鶴岡東高</v>
          </cell>
          <cell r="E359" t="str">
            <v>063513</v>
          </cell>
          <cell r="F359" t="str">
            <v>高校</v>
          </cell>
        </row>
        <row r="360">
          <cell r="C360" t="str">
            <v>天真学園高</v>
          </cell>
          <cell r="E360" t="str">
            <v>063514</v>
          </cell>
          <cell r="F360" t="str">
            <v>高校</v>
          </cell>
        </row>
        <row r="361">
          <cell r="C361" t="str">
            <v>酒田南高</v>
          </cell>
          <cell r="E361" t="str">
            <v>063515</v>
          </cell>
          <cell r="F361" t="str">
            <v>高校</v>
          </cell>
        </row>
        <row r="362">
          <cell r="C362" t="str">
            <v>霞城ⅠⅡⅢ</v>
          </cell>
          <cell r="E362" t="str">
            <v>064121</v>
          </cell>
          <cell r="F362" t="str">
            <v>高校</v>
          </cell>
        </row>
        <row r="363">
          <cell r="C363" t="str">
            <v>霞城学園高IV</v>
          </cell>
          <cell r="E363" t="str">
            <v>064122</v>
          </cell>
          <cell r="F363" t="str">
            <v>高校</v>
          </cell>
        </row>
        <row r="364">
          <cell r="C364" t="str">
            <v>新庄北高定</v>
          </cell>
          <cell r="E364" t="str">
            <v>064123</v>
          </cell>
          <cell r="F364" t="str">
            <v>高校</v>
          </cell>
        </row>
        <row r="365">
          <cell r="C365" t="str">
            <v>米沢工高定</v>
          </cell>
          <cell r="E365" t="str">
            <v>064124</v>
          </cell>
          <cell r="F365" t="str">
            <v>高校</v>
          </cell>
        </row>
        <row r="366">
          <cell r="C366" t="str">
            <v>鶴岡南高通</v>
          </cell>
          <cell r="E366" t="str">
            <v>064125</v>
          </cell>
          <cell r="F366" t="str">
            <v>高校</v>
          </cell>
        </row>
        <row r="367">
          <cell r="C367" t="str">
            <v>酒田西高定</v>
          </cell>
          <cell r="E367" t="str">
            <v>064125</v>
          </cell>
          <cell r="F367" t="str">
            <v>高校</v>
          </cell>
        </row>
        <row r="368">
          <cell r="C368" t="str">
            <v>山形一中</v>
          </cell>
          <cell r="E368" t="str">
            <v>065201</v>
          </cell>
          <cell r="F368" t="str">
            <v>中学</v>
          </cell>
        </row>
        <row r="369">
          <cell r="C369" t="str">
            <v>山形二中</v>
          </cell>
          <cell r="E369" t="str">
            <v>065202</v>
          </cell>
          <cell r="F369" t="str">
            <v>中学</v>
          </cell>
        </row>
        <row r="370">
          <cell r="C370" t="str">
            <v>山形三中</v>
          </cell>
          <cell r="E370" t="str">
            <v>065203</v>
          </cell>
          <cell r="F370" t="str">
            <v>中学</v>
          </cell>
        </row>
        <row r="371">
          <cell r="C371" t="str">
            <v>山形四中</v>
          </cell>
          <cell r="E371" t="str">
            <v>065204</v>
          </cell>
          <cell r="F371" t="str">
            <v>中学</v>
          </cell>
        </row>
        <row r="372">
          <cell r="C372" t="str">
            <v>山形五中</v>
          </cell>
          <cell r="E372" t="str">
            <v>065205</v>
          </cell>
          <cell r="F372" t="str">
            <v>中学</v>
          </cell>
        </row>
        <row r="373">
          <cell r="C373" t="str">
            <v>山形六中</v>
          </cell>
          <cell r="E373" t="str">
            <v>065206</v>
          </cell>
          <cell r="F373" t="str">
            <v>中学</v>
          </cell>
        </row>
        <row r="374">
          <cell r="C374" t="str">
            <v>山形七中</v>
          </cell>
          <cell r="E374" t="str">
            <v>065207</v>
          </cell>
          <cell r="F374" t="str">
            <v>中学</v>
          </cell>
        </row>
        <row r="375">
          <cell r="C375" t="str">
            <v>山形八中</v>
          </cell>
          <cell r="E375" t="str">
            <v>065208</v>
          </cell>
          <cell r="F375" t="str">
            <v>中学</v>
          </cell>
        </row>
        <row r="376">
          <cell r="C376" t="str">
            <v>山形九中</v>
          </cell>
          <cell r="E376" t="str">
            <v>065209</v>
          </cell>
          <cell r="F376" t="str">
            <v>中学</v>
          </cell>
        </row>
        <row r="377">
          <cell r="C377" t="str">
            <v>山形十中</v>
          </cell>
          <cell r="E377" t="str">
            <v>065210</v>
          </cell>
          <cell r="F377" t="str">
            <v>中学</v>
          </cell>
        </row>
        <row r="378">
          <cell r="C378" t="str">
            <v>金井中</v>
          </cell>
          <cell r="E378" t="str">
            <v>065211</v>
          </cell>
          <cell r="F378" t="str">
            <v>中学</v>
          </cell>
        </row>
        <row r="379">
          <cell r="C379" t="str">
            <v>高楯中</v>
          </cell>
          <cell r="E379" t="str">
            <v>065212</v>
          </cell>
          <cell r="F379" t="str">
            <v>中学</v>
          </cell>
        </row>
        <row r="380">
          <cell r="C380" t="str">
            <v>山寺中</v>
          </cell>
          <cell r="E380" t="str">
            <v>065213</v>
          </cell>
          <cell r="F380" t="str">
            <v>中学</v>
          </cell>
        </row>
        <row r="381">
          <cell r="C381" t="str">
            <v>蔵王一中</v>
          </cell>
          <cell r="E381" t="str">
            <v>065214</v>
          </cell>
          <cell r="F381" t="str">
            <v>中学</v>
          </cell>
        </row>
        <row r="382">
          <cell r="C382" t="str">
            <v>蔵王二中</v>
          </cell>
          <cell r="E382" t="str">
            <v>065215</v>
          </cell>
          <cell r="F382" t="str">
            <v>中学</v>
          </cell>
        </row>
        <row r="383">
          <cell r="C383" t="str">
            <v>山形大附中</v>
          </cell>
          <cell r="E383" t="str">
            <v>065216</v>
          </cell>
          <cell r="F383" t="str">
            <v>中学</v>
          </cell>
        </row>
        <row r="384">
          <cell r="C384" t="str">
            <v>山形聾中</v>
          </cell>
          <cell r="E384" t="str">
            <v>065217</v>
          </cell>
          <cell r="F384" t="str">
            <v>中学</v>
          </cell>
        </row>
        <row r="385">
          <cell r="C385" t="str">
            <v>上山南中</v>
          </cell>
          <cell r="E385" t="str">
            <v>065218</v>
          </cell>
          <cell r="F385" t="str">
            <v>中学</v>
          </cell>
        </row>
        <row r="386">
          <cell r="C386" t="str">
            <v>上山北中</v>
          </cell>
          <cell r="E386" t="str">
            <v>065219</v>
          </cell>
          <cell r="F386" t="str">
            <v>中学</v>
          </cell>
        </row>
        <row r="387">
          <cell r="C387" t="str">
            <v>宮川中</v>
          </cell>
          <cell r="E387" t="str">
            <v>065220</v>
          </cell>
          <cell r="F387" t="str">
            <v>中学</v>
          </cell>
        </row>
        <row r="388">
          <cell r="C388" t="str">
            <v>天童一中</v>
          </cell>
          <cell r="E388" t="str">
            <v>065221</v>
          </cell>
          <cell r="F388" t="str">
            <v>中学</v>
          </cell>
        </row>
        <row r="389">
          <cell r="C389" t="str">
            <v>天童二中</v>
          </cell>
          <cell r="E389" t="str">
            <v>065222</v>
          </cell>
          <cell r="F389" t="str">
            <v>中学</v>
          </cell>
        </row>
        <row r="390">
          <cell r="C390" t="str">
            <v>天童三中</v>
          </cell>
          <cell r="E390" t="str">
            <v>065223</v>
          </cell>
          <cell r="F390" t="str">
            <v>中学</v>
          </cell>
        </row>
        <row r="391">
          <cell r="C391" t="str">
            <v>天童四中</v>
          </cell>
          <cell r="E391" t="str">
            <v>065224</v>
          </cell>
          <cell r="F391" t="str">
            <v>中学</v>
          </cell>
        </row>
        <row r="392">
          <cell r="C392" t="str">
            <v>山辺中</v>
          </cell>
          <cell r="E392" t="str">
            <v>065225</v>
          </cell>
          <cell r="F392" t="str">
            <v>中学</v>
          </cell>
        </row>
        <row r="393">
          <cell r="C393" t="str">
            <v>作谷沢中</v>
          </cell>
          <cell r="E393" t="str">
            <v>065226</v>
          </cell>
          <cell r="F393" t="str">
            <v>中学</v>
          </cell>
        </row>
        <row r="394">
          <cell r="C394" t="str">
            <v>中山中</v>
          </cell>
          <cell r="E394" t="str">
            <v>065227</v>
          </cell>
          <cell r="F394" t="str">
            <v>中学</v>
          </cell>
        </row>
        <row r="395">
          <cell r="C395" t="str">
            <v>陵東中</v>
          </cell>
          <cell r="E395" t="str">
            <v>065228</v>
          </cell>
          <cell r="F395" t="str">
            <v>中学</v>
          </cell>
        </row>
        <row r="396">
          <cell r="C396" t="str">
            <v>陵南中</v>
          </cell>
          <cell r="E396" t="str">
            <v>065229</v>
          </cell>
          <cell r="F396" t="str">
            <v>中学</v>
          </cell>
        </row>
        <row r="397">
          <cell r="C397" t="str">
            <v>陵西中</v>
          </cell>
          <cell r="E397" t="str">
            <v>065230</v>
          </cell>
          <cell r="F397" t="str">
            <v>中学</v>
          </cell>
        </row>
        <row r="398">
          <cell r="C398" t="str">
            <v>河北中</v>
          </cell>
          <cell r="E398" t="str">
            <v>065231</v>
          </cell>
          <cell r="F398" t="str">
            <v>中学</v>
          </cell>
        </row>
        <row r="399">
          <cell r="C399" t="str">
            <v>西川中</v>
          </cell>
          <cell r="E399" t="str">
            <v>065232</v>
          </cell>
          <cell r="F399" t="str">
            <v>中学</v>
          </cell>
        </row>
        <row r="400">
          <cell r="C400" t="str">
            <v>町立朝日中</v>
          </cell>
          <cell r="E400" t="str">
            <v>065233</v>
          </cell>
          <cell r="F400" t="str">
            <v>中学</v>
          </cell>
        </row>
        <row r="401">
          <cell r="C401" t="str">
            <v>大江中</v>
          </cell>
          <cell r="E401" t="str">
            <v>065234</v>
          </cell>
          <cell r="F401" t="str">
            <v>中学</v>
          </cell>
        </row>
        <row r="402">
          <cell r="C402" t="str">
            <v>楯岡中</v>
          </cell>
          <cell r="E402" t="str">
            <v>065235</v>
          </cell>
          <cell r="F402" t="str">
            <v>中学</v>
          </cell>
        </row>
        <row r="403">
          <cell r="C403" t="str">
            <v>葉山中</v>
          </cell>
          <cell r="E403" t="str">
            <v>065236</v>
          </cell>
          <cell r="F403" t="str">
            <v>中学</v>
          </cell>
        </row>
        <row r="404">
          <cell r="C404" t="str">
            <v>東根一中</v>
          </cell>
          <cell r="E404" t="str">
            <v>065237</v>
          </cell>
          <cell r="F404" t="str">
            <v>中学</v>
          </cell>
        </row>
        <row r="405">
          <cell r="C405" t="str">
            <v>東根二中</v>
          </cell>
          <cell r="E405" t="str">
            <v>065238</v>
          </cell>
          <cell r="F405" t="str">
            <v>中学</v>
          </cell>
        </row>
        <row r="406">
          <cell r="C406" t="str">
            <v>東根三中</v>
          </cell>
          <cell r="E406" t="str">
            <v>065239</v>
          </cell>
          <cell r="F406" t="str">
            <v>中学</v>
          </cell>
        </row>
        <row r="407">
          <cell r="C407" t="str">
            <v>大富中</v>
          </cell>
          <cell r="E407" t="str">
            <v>065240</v>
          </cell>
          <cell r="F407" t="str">
            <v>中学</v>
          </cell>
        </row>
        <row r="408">
          <cell r="C408" t="str">
            <v>神町中</v>
          </cell>
          <cell r="E408" t="str">
            <v>065241</v>
          </cell>
          <cell r="F408" t="str">
            <v>中学</v>
          </cell>
        </row>
        <row r="409">
          <cell r="C409" t="str">
            <v>福原中</v>
          </cell>
          <cell r="E409" t="str">
            <v>065242</v>
          </cell>
          <cell r="F409" t="str">
            <v>中学</v>
          </cell>
        </row>
        <row r="410">
          <cell r="C410" t="str">
            <v>東桜学館中</v>
          </cell>
          <cell r="E410" t="str">
            <v>065243</v>
          </cell>
          <cell r="F410" t="str">
            <v>中学</v>
          </cell>
        </row>
        <row r="411">
          <cell r="C411" t="str">
            <v>尾花沢中</v>
          </cell>
          <cell r="E411" t="str">
            <v>065244</v>
          </cell>
          <cell r="F411" t="str">
            <v>中学</v>
          </cell>
        </row>
        <row r="412">
          <cell r="C412" t="str">
            <v>玉野中</v>
          </cell>
          <cell r="E412" t="str">
            <v>065245</v>
          </cell>
          <cell r="F412" t="str">
            <v>中学</v>
          </cell>
        </row>
        <row r="413">
          <cell r="C413" t="str">
            <v>大石田中</v>
          </cell>
          <cell r="E413" t="str">
            <v>065246</v>
          </cell>
          <cell r="F413" t="str">
            <v>中学</v>
          </cell>
        </row>
        <row r="414">
          <cell r="C414" t="str">
            <v>新庄中</v>
          </cell>
          <cell r="E414" t="str">
            <v>065247</v>
          </cell>
          <cell r="F414" t="str">
            <v>中学</v>
          </cell>
        </row>
        <row r="415">
          <cell r="C415" t="str">
            <v>明倫中</v>
          </cell>
          <cell r="E415" t="str">
            <v>065248</v>
          </cell>
          <cell r="F415" t="str">
            <v>中学</v>
          </cell>
        </row>
        <row r="416">
          <cell r="C416" t="str">
            <v>日新中</v>
          </cell>
          <cell r="E416" t="str">
            <v>065249</v>
          </cell>
          <cell r="F416" t="str">
            <v>中学</v>
          </cell>
        </row>
        <row r="417">
          <cell r="C417" t="str">
            <v>萩野学園</v>
          </cell>
          <cell r="E417" t="str">
            <v>065250</v>
          </cell>
          <cell r="F417" t="str">
            <v>中学</v>
          </cell>
        </row>
        <row r="418">
          <cell r="C418" t="str">
            <v>八向中</v>
          </cell>
          <cell r="E418" t="str">
            <v>065251</v>
          </cell>
          <cell r="F418" t="str">
            <v>中学</v>
          </cell>
        </row>
        <row r="419">
          <cell r="C419" t="str">
            <v>金山中</v>
          </cell>
          <cell r="E419" t="str">
            <v>065252</v>
          </cell>
          <cell r="F419" t="str">
            <v>中学</v>
          </cell>
        </row>
        <row r="420">
          <cell r="C420" t="str">
            <v>最上中</v>
          </cell>
          <cell r="E420" t="str">
            <v>065253</v>
          </cell>
          <cell r="F420" t="str">
            <v>中学</v>
          </cell>
        </row>
        <row r="421">
          <cell r="C421" t="str">
            <v>舟形中</v>
          </cell>
          <cell r="E421" t="str">
            <v>065254</v>
          </cell>
          <cell r="F421" t="str">
            <v>中学</v>
          </cell>
        </row>
        <row r="422">
          <cell r="C422" t="str">
            <v>真室川中</v>
          </cell>
          <cell r="E422" t="str">
            <v>065255</v>
          </cell>
          <cell r="F422" t="str">
            <v>中学</v>
          </cell>
        </row>
        <row r="423">
          <cell r="C423" t="str">
            <v>大蔵中</v>
          </cell>
          <cell r="E423" t="str">
            <v>065256</v>
          </cell>
          <cell r="F423" t="str">
            <v>中学</v>
          </cell>
        </row>
        <row r="424">
          <cell r="C424" t="str">
            <v>鮭川中</v>
          </cell>
          <cell r="E424" t="str">
            <v>065257</v>
          </cell>
          <cell r="F424" t="str">
            <v>中学</v>
          </cell>
        </row>
        <row r="425">
          <cell r="C425" t="str">
            <v>戸沢中</v>
          </cell>
          <cell r="E425" t="str">
            <v>065258</v>
          </cell>
          <cell r="F425" t="str">
            <v>中学</v>
          </cell>
        </row>
        <row r="426">
          <cell r="C426" t="str">
            <v>米沢一中</v>
          </cell>
          <cell r="E426" t="str">
            <v>065259</v>
          </cell>
          <cell r="F426" t="str">
            <v>中学</v>
          </cell>
        </row>
        <row r="427">
          <cell r="C427" t="str">
            <v>米沢二中</v>
          </cell>
          <cell r="E427" t="str">
            <v>065260</v>
          </cell>
          <cell r="F427" t="str">
            <v>中学</v>
          </cell>
        </row>
        <row r="428">
          <cell r="C428" t="str">
            <v>米沢三中</v>
          </cell>
          <cell r="E428" t="str">
            <v>065261</v>
          </cell>
          <cell r="F428" t="str">
            <v>中学</v>
          </cell>
        </row>
        <row r="429">
          <cell r="C429" t="str">
            <v>米沢四中</v>
          </cell>
          <cell r="E429" t="str">
            <v>065262</v>
          </cell>
          <cell r="F429" t="str">
            <v>中学</v>
          </cell>
        </row>
        <row r="430">
          <cell r="C430" t="str">
            <v>米沢五中</v>
          </cell>
          <cell r="E430" t="str">
            <v>065263</v>
          </cell>
          <cell r="F430" t="str">
            <v>中学</v>
          </cell>
        </row>
        <row r="431">
          <cell r="C431" t="str">
            <v>米沢六中</v>
          </cell>
          <cell r="E431" t="str">
            <v>065264</v>
          </cell>
          <cell r="F431" t="str">
            <v>中学</v>
          </cell>
        </row>
        <row r="432">
          <cell r="C432" t="str">
            <v>米沢七中</v>
          </cell>
          <cell r="E432" t="str">
            <v>065265</v>
          </cell>
          <cell r="F432" t="str">
            <v>中学</v>
          </cell>
        </row>
        <row r="433">
          <cell r="C433" t="str">
            <v>南原中</v>
          </cell>
          <cell r="E433" t="str">
            <v>065266</v>
          </cell>
          <cell r="F433" t="str">
            <v>中学</v>
          </cell>
        </row>
        <row r="434">
          <cell r="C434" t="str">
            <v>赤湯中</v>
          </cell>
          <cell r="E434" t="str">
            <v>065267</v>
          </cell>
          <cell r="F434" t="str">
            <v>中学</v>
          </cell>
        </row>
        <row r="435">
          <cell r="C435" t="str">
            <v>宮内中</v>
          </cell>
          <cell r="E435" t="str">
            <v>065268</v>
          </cell>
          <cell r="F435" t="str">
            <v>中学</v>
          </cell>
        </row>
        <row r="436">
          <cell r="C436" t="str">
            <v>沖郷中</v>
          </cell>
          <cell r="E436" t="str">
            <v>065269</v>
          </cell>
          <cell r="F436" t="str">
            <v>中学</v>
          </cell>
        </row>
        <row r="437">
          <cell r="C437" t="str">
            <v>高畠中</v>
          </cell>
          <cell r="E437" t="str">
            <v>065270</v>
          </cell>
          <cell r="F437" t="str">
            <v>中学</v>
          </cell>
        </row>
        <row r="438">
          <cell r="C438" t="str">
            <v>川西中</v>
          </cell>
          <cell r="E438" t="str">
            <v>065271</v>
          </cell>
          <cell r="F438" t="str">
            <v>中学</v>
          </cell>
        </row>
        <row r="439">
          <cell r="C439" t="str">
            <v>長井南中</v>
          </cell>
          <cell r="E439" t="str">
            <v>065272</v>
          </cell>
          <cell r="F439" t="str">
            <v>中学</v>
          </cell>
        </row>
        <row r="440">
          <cell r="C440" t="str">
            <v>長井北中</v>
          </cell>
          <cell r="E440" t="str">
            <v>065273</v>
          </cell>
          <cell r="F440" t="str">
            <v>中学</v>
          </cell>
        </row>
        <row r="441">
          <cell r="C441" t="str">
            <v>叶水中</v>
          </cell>
          <cell r="E441" t="str">
            <v>065274</v>
          </cell>
          <cell r="F441" t="str">
            <v>中学</v>
          </cell>
        </row>
        <row r="442">
          <cell r="C442" t="str">
            <v>小国中</v>
          </cell>
          <cell r="E442" t="str">
            <v>065275</v>
          </cell>
          <cell r="F442" t="str">
            <v>中学</v>
          </cell>
        </row>
        <row r="443">
          <cell r="C443" t="str">
            <v>白鷹中</v>
          </cell>
          <cell r="E443" t="str">
            <v>065276</v>
          </cell>
          <cell r="F443" t="str">
            <v>中学</v>
          </cell>
        </row>
        <row r="444">
          <cell r="C444" t="str">
            <v>飯豊中</v>
          </cell>
          <cell r="E444" t="str">
            <v>065277</v>
          </cell>
          <cell r="F444" t="str">
            <v>中学</v>
          </cell>
        </row>
        <row r="445">
          <cell r="C445" t="str">
            <v>鶴岡一中</v>
          </cell>
          <cell r="E445" t="str">
            <v>065278</v>
          </cell>
          <cell r="F445" t="str">
            <v>中学</v>
          </cell>
        </row>
        <row r="446">
          <cell r="C446" t="str">
            <v>鶴岡二中</v>
          </cell>
          <cell r="E446" t="str">
            <v>065279</v>
          </cell>
          <cell r="F446" t="str">
            <v>中学</v>
          </cell>
        </row>
        <row r="447">
          <cell r="C447" t="str">
            <v>鶴岡三中</v>
          </cell>
          <cell r="E447" t="str">
            <v>065280</v>
          </cell>
          <cell r="F447" t="str">
            <v>中学</v>
          </cell>
        </row>
        <row r="448">
          <cell r="C448" t="str">
            <v>鶴岡四中</v>
          </cell>
          <cell r="E448" t="str">
            <v>065281</v>
          </cell>
          <cell r="F448" t="str">
            <v>中学</v>
          </cell>
        </row>
        <row r="449">
          <cell r="C449" t="str">
            <v>鶴岡五中</v>
          </cell>
          <cell r="E449" t="str">
            <v>065282</v>
          </cell>
          <cell r="F449" t="str">
            <v>中学</v>
          </cell>
        </row>
        <row r="450">
          <cell r="C450" t="str">
            <v>豊浦中</v>
          </cell>
          <cell r="E450" t="str">
            <v>065283</v>
          </cell>
          <cell r="F450" t="str">
            <v>中学</v>
          </cell>
        </row>
        <row r="451">
          <cell r="C451" t="str">
            <v>藤島中</v>
          </cell>
          <cell r="E451" t="str">
            <v>065284</v>
          </cell>
          <cell r="F451" t="str">
            <v>中学</v>
          </cell>
        </row>
        <row r="452">
          <cell r="C452" t="str">
            <v>羽黒中</v>
          </cell>
          <cell r="E452" t="str">
            <v>065285</v>
          </cell>
          <cell r="F452" t="str">
            <v>中学</v>
          </cell>
        </row>
        <row r="453">
          <cell r="C453" t="str">
            <v>櫛引中</v>
          </cell>
          <cell r="E453" t="str">
            <v>065286</v>
          </cell>
          <cell r="F453" t="str">
            <v>中学</v>
          </cell>
        </row>
        <row r="454">
          <cell r="C454" t="str">
            <v>市立朝日中</v>
          </cell>
          <cell r="E454" t="str">
            <v>065287</v>
          </cell>
          <cell r="F454" t="str">
            <v>中学</v>
          </cell>
        </row>
        <row r="455">
          <cell r="C455" t="str">
            <v>温海中</v>
          </cell>
          <cell r="E455" t="str">
            <v>065288</v>
          </cell>
          <cell r="F455" t="str">
            <v>中学</v>
          </cell>
        </row>
        <row r="456">
          <cell r="C456" t="str">
            <v>三川中</v>
          </cell>
          <cell r="E456" t="str">
            <v>065289</v>
          </cell>
          <cell r="F456" t="str">
            <v>中学</v>
          </cell>
        </row>
        <row r="457">
          <cell r="C457" t="str">
            <v>立川中</v>
          </cell>
          <cell r="E457" t="str">
            <v>065290</v>
          </cell>
          <cell r="F457" t="str">
            <v>中学</v>
          </cell>
        </row>
        <row r="458">
          <cell r="C458" t="str">
            <v>余目中</v>
          </cell>
          <cell r="E458" t="str">
            <v>065291</v>
          </cell>
          <cell r="F458" t="str">
            <v>中学</v>
          </cell>
        </row>
        <row r="459">
          <cell r="C459" t="str">
            <v>酒田一中</v>
          </cell>
          <cell r="E459" t="str">
            <v>065292</v>
          </cell>
          <cell r="F459" t="str">
            <v>中学</v>
          </cell>
        </row>
        <row r="460">
          <cell r="C460" t="str">
            <v>酒田二中</v>
          </cell>
          <cell r="E460" t="str">
            <v>065293</v>
          </cell>
          <cell r="F460" t="str">
            <v>中学</v>
          </cell>
        </row>
        <row r="461">
          <cell r="C461" t="str">
            <v>酒田三中</v>
          </cell>
          <cell r="E461" t="str">
            <v>065294</v>
          </cell>
          <cell r="F461" t="str">
            <v>中学</v>
          </cell>
        </row>
        <row r="462">
          <cell r="C462" t="str">
            <v>酒田四中</v>
          </cell>
          <cell r="E462" t="str">
            <v>065295</v>
          </cell>
          <cell r="F462" t="str">
            <v>中学</v>
          </cell>
        </row>
        <row r="463">
          <cell r="C463" t="str">
            <v>酒田六中</v>
          </cell>
          <cell r="E463" t="str">
            <v>065296</v>
          </cell>
          <cell r="F463" t="str">
            <v>中学</v>
          </cell>
        </row>
        <row r="464">
          <cell r="C464" t="str">
            <v>飛島中</v>
          </cell>
          <cell r="E464" t="str">
            <v>065297</v>
          </cell>
          <cell r="F464" t="str">
            <v>中学</v>
          </cell>
        </row>
        <row r="465">
          <cell r="C465" t="str">
            <v>鳥海八幡中</v>
          </cell>
          <cell r="E465" t="str">
            <v>065298</v>
          </cell>
          <cell r="F465" t="str">
            <v>中学</v>
          </cell>
        </row>
        <row r="466">
          <cell r="C466" t="str">
            <v>東部中</v>
          </cell>
          <cell r="E466" t="str">
            <v>065299</v>
          </cell>
          <cell r="F466" t="str">
            <v>中学</v>
          </cell>
        </row>
        <row r="467">
          <cell r="C467" t="str">
            <v>遊佐中</v>
          </cell>
          <cell r="E467" t="str">
            <v>065300</v>
          </cell>
          <cell r="F467" t="str">
            <v>中学</v>
          </cell>
        </row>
        <row r="468">
          <cell r="C468" t="str">
            <v>山形酒田特支中</v>
          </cell>
          <cell r="E468" t="str">
            <v>065301</v>
          </cell>
          <cell r="F468" t="str">
            <v>中学</v>
          </cell>
        </row>
        <row r="469">
          <cell r="C469" t="str">
            <v>北海道大</v>
          </cell>
          <cell r="E469" t="str">
            <v>490001</v>
          </cell>
          <cell r="F469" t="str">
            <v>大学</v>
          </cell>
        </row>
        <row r="470">
          <cell r="C470" t="str">
            <v>岩手大</v>
          </cell>
          <cell r="E470" t="str">
            <v>490009</v>
          </cell>
          <cell r="F470" t="str">
            <v>大学</v>
          </cell>
        </row>
        <row r="471">
          <cell r="C471" t="str">
            <v>東北大</v>
          </cell>
          <cell r="E471" t="str">
            <v>490010</v>
          </cell>
          <cell r="F471" t="str">
            <v>大学</v>
          </cell>
        </row>
        <row r="472">
          <cell r="C472" t="str">
            <v>宮城教育大</v>
          </cell>
          <cell r="E472" t="str">
            <v>490011</v>
          </cell>
          <cell r="F472" t="str">
            <v>大学</v>
          </cell>
        </row>
        <row r="473">
          <cell r="C473" t="str">
            <v>秋田大</v>
          </cell>
          <cell r="E473" t="str">
            <v>490012</v>
          </cell>
          <cell r="F473" t="str">
            <v>大学</v>
          </cell>
        </row>
        <row r="474">
          <cell r="C474" t="str">
            <v>山形大</v>
          </cell>
          <cell r="E474" t="str">
            <v>490013</v>
          </cell>
          <cell r="F474" t="str">
            <v>大学</v>
          </cell>
        </row>
        <row r="475">
          <cell r="C475" t="str">
            <v>福島大</v>
          </cell>
          <cell r="E475" t="str">
            <v>490014</v>
          </cell>
          <cell r="F475" t="str">
            <v>大学</v>
          </cell>
        </row>
        <row r="476">
          <cell r="C476" t="str">
            <v>茨城大</v>
          </cell>
          <cell r="E476" t="str">
            <v>490015</v>
          </cell>
          <cell r="F476" t="str">
            <v>大学</v>
          </cell>
        </row>
        <row r="477">
          <cell r="C477" t="str">
            <v>筑波大</v>
          </cell>
          <cell r="E477" t="str">
            <v>490016</v>
          </cell>
          <cell r="F477" t="str">
            <v>大学</v>
          </cell>
        </row>
        <row r="478">
          <cell r="C478" t="str">
            <v>埼玉大</v>
          </cell>
          <cell r="E478" t="str">
            <v>490019</v>
          </cell>
          <cell r="F478" t="str">
            <v>大学</v>
          </cell>
        </row>
        <row r="479">
          <cell r="C479" t="str">
            <v>千葉大</v>
          </cell>
          <cell r="E479" t="str">
            <v>490020</v>
          </cell>
          <cell r="F479" t="str">
            <v>大学</v>
          </cell>
        </row>
        <row r="480">
          <cell r="C480" t="str">
            <v>東京大</v>
          </cell>
          <cell r="E480" t="str">
            <v>490021</v>
          </cell>
          <cell r="F480" t="str">
            <v>大学</v>
          </cell>
        </row>
        <row r="481">
          <cell r="C481" t="str">
            <v>東京外国語大</v>
          </cell>
          <cell r="E481" t="str">
            <v>490023</v>
          </cell>
          <cell r="F481" t="str">
            <v>大学</v>
          </cell>
        </row>
        <row r="482">
          <cell r="C482" t="str">
            <v>東京学芸大</v>
          </cell>
          <cell r="E482" t="str">
            <v>490024</v>
          </cell>
          <cell r="F482" t="str">
            <v>大学</v>
          </cell>
        </row>
        <row r="483">
          <cell r="C483" t="str">
            <v>東京農工大</v>
          </cell>
          <cell r="E483" t="str">
            <v>490025</v>
          </cell>
          <cell r="F483" t="str">
            <v>大学</v>
          </cell>
        </row>
        <row r="484">
          <cell r="C484" t="str">
            <v>一橋大</v>
          </cell>
          <cell r="E484" t="str">
            <v>490033</v>
          </cell>
          <cell r="F484" t="str">
            <v>大学</v>
          </cell>
        </row>
        <row r="485">
          <cell r="C485" t="str">
            <v>横浜国立大</v>
          </cell>
          <cell r="E485" t="str">
            <v>490034</v>
          </cell>
          <cell r="F485" t="str">
            <v>大学</v>
          </cell>
        </row>
        <row r="486">
          <cell r="C486" t="str">
            <v>新潟大</v>
          </cell>
          <cell r="E486" t="str">
            <v>490035</v>
          </cell>
          <cell r="F486" t="str">
            <v>大学</v>
          </cell>
        </row>
        <row r="487">
          <cell r="C487" t="str">
            <v>信州大</v>
          </cell>
          <cell r="E487" t="str">
            <v>490040</v>
          </cell>
          <cell r="F487" t="str">
            <v>大学</v>
          </cell>
        </row>
        <row r="488">
          <cell r="C488" t="str">
            <v>上越教育大</v>
          </cell>
          <cell r="E488" t="str">
            <v>490089</v>
          </cell>
          <cell r="F488" t="str">
            <v>大学</v>
          </cell>
        </row>
        <row r="489">
          <cell r="C489" t="str">
            <v>高崎経済大</v>
          </cell>
          <cell r="E489" t="str">
            <v>491003</v>
          </cell>
          <cell r="F489" t="str">
            <v>大学</v>
          </cell>
        </row>
        <row r="490">
          <cell r="C490" t="str">
            <v>釧路公立大</v>
          </cell>
          <cell r="E490" t="str">
            <v>491038</v>
          </cell>
          <cell r="F490" t="str">
            <v>大学</v>
          </cell>
        </row>
        <row r="491">
          <cell r="C491" t="str">
            <v>仙台大</v>
          </cell>
          <cell r="E491" t="str">
            <v>492018</v>
          </cell>
          <cell r="F491" t="str">
            <v>大学</v>
          </cell>
        </row>
        <row r="492">
          <cell r="C492" t="str">
            <v>東北学院大</v>
          </cell>
          <cell r="E492" t="str">
            <v>492019</v>
          </cell>
          <cell r="F492" t="str">
            <v>大学</v>
          </cell>
        </row>
        <row r="493">
          <cell r="C493" t="str">
            <v>東北工業大</v>
          </cell>
          <cell r="E493" t="str">
            <v>492020</v>
          </cell>
          <cell r="F493" t="str">
            <v>大学</v>
          </cell>
        </row>
        <row r="494">
          <cell r="C494" t="str">
            <v>東北福祉大</v>
          </cell>
          <cell r="E494" t="str">
            <v>492021</v>
          </cell>
          <cell r="F494" t="str">
            <v>大学</v>
          </cell>
        </row>
        <row r="495">
          <cell r="C495" t="str">
            <v>流通経済大</v>
          </cell>
          <cell r="E495" t="str">
            <v>492029</v>
          </cell>
          <cell r="F495" t="str">
            <v>大学</v>
          </cell>
        </row>
        <row r="496">
          <cell r="C496" t="str">
            <v>上武大</v>
          </cell>
          <cell r="E496" t="str">
            <v>492033</v>
          </cell>
          <cell r="F496" t="str">
            <v>大学</v>
          </cell>
        </row>
        <row r="497">
          <cell r="C497" t="str">
            <v>東京国際大</v>
          </cell>
          <cell r="E497" t="str">
            <v>492035</v>
          </cell>
          <cell r="F497" t="str">
            <v>大学</v>
          </cell>
        </row>
        <row r="498">
          <cell r="C498" t="str">
            <v>城西大</v>
          </cell>
          <cell r="E498" t="str">
            <v>492037</v>
          </cell>
          <cell r="F498" t="str">
            <v>大学</v>
          </cell>
        </row>
        <row r="499">
          <cell r="C499" t="str">
            <v>千葉工業大</v>
          </cell>
          <cell r="E499" t="str">
            <v>492045</v>
          </cell>
          <cell r="F499" t="str">
            <v>大学</v>
          </cell>
        </row>
        <row r="500">
          <cell r="C500" t="str">
            <v>中央学院大</v>
          </cell>
          <cell r="E500" t="str">
            <v>492047</v>
          </cell>
          <cell r="F500" t="str">
            <v>大学</v>
          </cell>
        </row>
        <row r="501">
          <cell r="C501" t="str">
            <v>青山学院大</v>
          </cell>
          <cell r="E501" t="str">
            <v>492051</v>
          </cell>
          <cell r="F501" t="str">
            <v>大学</v>
          </cell>
        </row>
        <row r="502">
          <cell r="C502" t="str">
            <v>亜細亜大</v>
          </cell>
          <cell r="E502" t="str">
            <v>492052</v>
          </cell>
          <cell r="F502" t="str">
            <v>大学</v>
          </cell>
        </row>
        <row r="503">
          <cell r="C503" t="str">
            <v>桜美林大</v>
          </cell>
          <cell r="E503" t="str">
            <v>492055</v>
          </cell>
          <cell r="F503" t="str">
            <v>大学</v>
          </cell>
        </row>
        <row r="504">
          <cell r="C504" t="str">
            <v>慶應義塾大</v>
          </cell>
          <cell r="E504" t="str">
            <v>492062</v>
          </cell>
          <cell r="F504" t="str">
            <v>大学</v>
          </cell>
        </row>
        <row r="505">
          <cell r="C505" t="str">
            <v>國學院大</v>
          </cell>
          <cell r="E505" t="str">
            <v>492064</v>
          </cell>
          <cell r="F505" t="str">
            <v>大学</v>
          </cell>
        </row>
        <row r="506">
          <cell r="C506" t="str">
            <v>国士舘大</v>
          </cell>
          <cell r="E506" t="str">
            <v>492066</v>
          </cell>
          <cell r="F506" t="str">
            <v>大学</v>
          </cell>
        </row>
        <row r="507">
          <cell r="C507" t="str">
            <v>順天堂大</v>
          </cell>
          <cell r="E507" t="str">
            <v>492070</v>
          </cell>
          <cell r="F507" t="str">
            <v>大学</v>
          </cell>
        </row>
        <row r="508">
          <cell r="C508" t="str">
            <v>創価大</v>
          </cell>
          <cell r="E508" t="str">
            <v>492085</v>
          </cell>
          <cell r="F508" t="str">
            <v>大学</v>
          </cell>
        </row>
        <row r="509">
          <cell r="C509" t="str">
            <v>大東文化大</v>
          </cell>
          <cell r="E509" t="str">
            <v>492087</v>
          </cell>
          <cell r="F509" t="str">
            <v>大学</v>
          </cell>
        </row>
        <row r="510">
          <cell r="C510" t="str">
            <v>拓殖大</v>
          </cell>
          <cell r="E510" t="str">
            <v>492089</v>
          </cell>
          <cell r="F510" t="str">
            <v>大学</v>
          </cell>
        </row>
        <row r="511">
          <cell r="C511" t="str">
            <v>玉川大</v>
          </cell>
          <cell r="E511" t="str">
            <v>492090</v>
          </cell>
          <cell r="F511" t="str">
            <v>大学</v>
          </cell>
        </row>
        <row r="512">
          <cell r="C512" t="str">
            <v>中央大</v>
          </cell>
          <cell r="E512" t="str">
            <v>492092</v>
          </cell>
          <cell r="F512" t="str">
            <v>大学</v>
          </cell>
        </row>
        <row r="513">
          <cell r="C513" t="str">
            <v>帝京大</v>
          </cell>
          <cell r="E513" t="str">
            <v>492094</v>
          </cell>
          <cell r="F513" t="str">
            <v>大学</v>
          </cell>
        </row>
        <row r="514">
          <cell r="C514" t="str">
            <v>東海大</v>
          </cell>
          <cell r="E514" t="str">
            <v>492095</v>
          </cell>
          <cell r="F514" t="str">
            <v>大学</v>
          </cell>
        </row>
        <row r="515">
          <cell r="C515" t="str">
            <v>東京経済大</v>
          </cell>
          <cell r="E515" t="str">
            <v>492100</v>
          </cell>
          <cell r="F515" t="str">
            <v>大学</v>
          </cell>
        </row>
        <row r="516">
          <cell r="C516" t="str">
            <v>東京女子体育大</v>
          </cell>
          <cell r="E516" t="str">
            <v>492105</v>
          </cell>
          <cell r="F516" t="str">
            <v>大学</v>
          </cell>
        </row>
        <row r="517">
          <cell r="C517" t="str">
            <v>東京農業大</v>
          </cell>
          <cell r="E517" t="str">
            <v>492109</v>
          </cell>
          <cell r="F517" t="str">
            <v>大学</v>
          </cell>
        </row>
        <row r="518">
          <cell r="C518" t="str">
            <v>東京薬科大</v>
          </cell>
          <cell r="E518" t="str">
            <v>492110</v>
          </cell>
          <cell r="F518" t="str">
            <v>大学</v>
          </cell>
        </row>
        <row r="519">
          <cell r="C519" t="str">
            <v>東洋大</v>
          </cell>
          <cell r="E519" t="str">
            <v>492114</v>
          </cell>
          <cell r="F519" t="str">
            <v>大学</v>
          </cell>
        </row>
        <row r="520">
          <cell r="C520" t="str">
            <v>日本大</v>
          </cell>
          <cell r="E520" t="str">
            <v>492116</v>
          </cell>
          <cell r="F520" t="str">
            <v>大学</v>
          </cell>
        </row>
        <row r="521">
          <cell r="C521" t="str">
            <v>日本女子体育大</v>
          </cell>
          <cell r="E521" t="str">
            <v>492122</v>
          </cell>
          <cell r="F521" t="str">
            <v>大学</v>
          </cell>
        </row>
        <row r="522">
          <cell r="C522" t="str">
            <v>日本体育大</v>
          </cell>
          <cell r="E522" t="str">
            <v>492123</v>
          </cell>
          <cell r="F522" t="str">
            <v>大学</v>
          </cell>
        </row>
        <row r="523">
          <cell r="C523" t="str">
            <v>法政大</v>
          </cell>
          <cell r="E523" t="str">
            <v>492126</v>
          </cell>
          <cell r="F523" t="str">
            <v>大学</v>
          </cell>
        </row>
        <row r="524">
          <cell r="C524" t="str">
            <v>明治大</v>
          </cell>
          <cell r="E524" t="str">
            <v>492133</v>
          </cell>
          <cell r="F524" t="str">
            <v>大学</v>
          </cell>
        </row>
        <row r="525">
          <cell r="C525" t="str">
            <v>明治薬科大</v>
          </cell>
          <cell r="E525" t="str">
            <v>492135</v>
          </cell>
          <cell r="F525" t="str">
            <v>大学</v>
          </cell>
        </row>
        <row r="526">
          <cell r="C526" t="str">
            <v>立教大</v>
          </cell>
          <cell r="E526" t="str">
            <v>492137</v>
          </cell>
          <cell r="F526" t="str">
            <v>大学</v>
          </cell>
        </row>
        <row r="527">
          <cell r="C527" t="str">
            <v>早稲田大</v>
          </cell>
          <cell r="E527" t="str">
            <v>492140</v>
          </cell>
          <cell r="F527" t="str">
            <v>大学</v>
          </cell>
        </row>
        <row r="528">
          <cell r="C528" t="str">
            <v>金沢工業大</v>
          </cell>
          <cell r="E528" t="str">
            <v>492156</v>
          </cell>
          <cell r="F528" t="str">
            <v>大学</v>
          </cell>
        </row>
        <row r="529">
          <cell r="C529" t="str">
            <v>山梨学院大</v>
          </cell>
          <cell r="E529" t="str">
            <v>492158</v>
          </cell>
          <cell r="F529" t="str">
            <v>大学</v>
          </cell>
        </row>
        <row r="530">
          <cell r="C530" t="str">
            <v>岐阜経済大</v>
          </cell>
          <cell r="E530" t="str">
            <v>492161</v>
          </cell>
          <cell r="F530" t="str">
            <v>大学</v>
          </cell>
        </row>
        <row r="531">
          <cell r="C531" t="str">
            <v>中京大</v>
          </cell>
          <cell r="E531" t="str">
            <v>492173</v>
          </cell>
          <cell r="F531" t="str">
            <v>大学</v>
          </cell>
        </row>
        <row r="532">
          <cell r="C532" t="str">
            <v>至学館大</v>
          </cell>
          <cell r="E532" t="str">
            <v>492174</v>
          </cell>
          <cell r="F532" t="str">
            <v>大学</v>
          </cell>
        </row>
        <row r="533">
          <cell r="C533" t="str">
            <v>大阪芸術大</v>
          </cell>
          <cell r="E533" t="str">
            <v>492207</v>
          </cell>
          <cell r="F533" t="str">
            <v>大学</v>
          </cell>
        </row>
        <row r="534">
          <cell r="C534" t="str">
            <v>八戸学院大</v>
          </cell>
          <cell r="E534" t="str">
            <v>492321</v>
          </cell>
          <cell r="F534" t="str">
            <v>大学</v>
          </cell>
        </row>
        <row r="535">
          <cell r="C535" t="str">
            <v>国際武道大</v>
          </cell>
          <cell r="E535" t="str">
            <v>492330</v>
          </cell>
          <cell r="F535" t="str">
            <v>大学</v>
          </cell>
        </row>
        <row r="536">
          <cell r="C536" t="str">
            <v>白鴎大</v>
          </cell>
          <cell r="E536" t="str">
            <v>492333</v>
          </cell>
          <cell r="F536" t="str">
            <v>大学</v>
          </cell>
        </row>
        <row r="537">
          <cell r="C537" t="str">
            <v>駿河台大</v>
          </cell>
          <cell r="E537" t="str">
            <v>492337</v>
          </cell>
          <cell r="F537" t="str">
            <v>大学</v>
          </cell>
        </row>
        <row r="538">
          <cell r="C538" t="str">
            <v>帝京平成大</v>
          </cell>
          <cell r="E538" t="str">
            <v>492339</v>
          </cell>
          <cell r="F538" t="str">
            <v>大学</v>
          </cell>
        </row>
        <row r="539">
          <cell r="C539" t="str">
            <v>平成国際大</v>
          </cell>
          <cell r="E539" t="str">
            <v>492420</v>
          </cell>
          <cell r="F539" t="str">
            <v>大学</v>
          </cell>
        </row>
        <row r="540">
          <cell r="C540" t="str">
            <v>東北文化学園大</v>
          </cell>
          <cell r="E540" t="str">
            <v>492448</v>
          </cell>
          <cell r="F540" t="str">
            <v>大学</v>
          </cell>
        </row>
        <row r="541">
          <cell r="C541" t="str">
            <v>松蔭大</v>
          </cell>
          <cell r="E541" t="str">
            <v>492465</v>
          </cell>
          <cell r="F541" t="str">
            <v>大学</v>
          </cell>
        </row>
        <row r="542">
          <cell r="C542" t="str">
            <v>新潟医療福祉大</v>
          </cell>
          <cell r="E542" t="str">
            <v>492489</v>
          </cell>
          <cell r="F542" t="str">
            <v>大学</v>
          </cell>
        </row>
        <row r="543">
          <cell r="C543" t="str">
            <v>武蔵野学院大</v>
          </cell>
          <cell r="E543" t="str">
            <v>492532</v>
          </cell>
          <cell r="F543" t="str">
            <v>大学</v>
          </cell>
        </row>
        <row r="544">
          <cell r="C544" t="str">
            <v>東北文教大</v>
          </cell>
          <cell r="E544" t="str">
            <v>492607</v>
          </cell>
          <cell r="F544" t="str">
            <v>大学</v>
          </cell>
        </row>
        <row r="545">
          <cell r="C545" t="str">
            <v>日本薬科大</v>
          </cell>
          <cell r="E545" t="str">
            <v>492901</v>
          </cell>
          <cell r="F545" t="str">
            <v>大学</v>
          </cell>
        </row>
        <row r="546">
          <cell r="C546" t="str">
            <v>米沢女短大</v>
          </cell>
          <cell r="E546" t="str">
            <v>494005</v>
          </cell>
          <cell r="F546" t="str">
            <v>大学</v>
          </cell>
        </row>
        <row r="547">
          <cell r="C547" t="str">
            <v>東北公益大</v>
          </cell>
          <cell r="E547" t="str">
            <v>494006</v>
          </cell>
          <cell r="F547" t="str">
            <v>大学</v>
          </cell>
        </row>
        <row r="548">
          <cell r="C548" t="str">
            <v>米沢栄養大</v>
          </cell>
          <cell r="E548" t="str">
            <v>494007</v>
          </cell>
          <cell r="F548" t="str">
            <v>大学</v>
          </cell>
        </row>
      </sheetData>
      <sheetData sheetId="2">
        <row r="119">
          <cell r="AG119" t="str">
            <v>北海道</v>
          </cell>
        </row>
        <row r="120">
          <cell r="C120" t="str">
            <v>男子 4×100mR</v>
          </cell>
          <cell r="D120" t="str">
            <v>Ａ</v>
          </cell>
          <cell r="M120">
            <v>1</v>
          </cell>
          <cell r="AG120" t="str">
            <v>青森</v>
          </cell>
        </row>
        <row r="121">
          <cell r="C121" t="str">
            <v>女子 4×100mR</v>
          </cell>
          <cell r="D121" t="str">
            <v>Ｂ</v>
          </cell>
          <cell r="M121">
            <v>2</v>
          </cell>
          <cell r="AG121" t="str">
            <v>岩手</v>
          </cell>
        </row>
        <row r="122">
          <cell r="D122" t="str">
            <v>Ｃ</v>
          </cell>
          <cell r="M122">
            <v>3</v>
          </cell>
          <cell r="AG122" t="str">
            <v>宮城</v>
          </cell>
        </row>
        <row r="123">
          <cell r="D123" t="str">
            <v>Ｄ</v>
          </cell>
          <cell r="M123">
            <v>4</v>
          </cell>
          <cell r="AG123" t="str">
            <v>秋田</v>
          </cell>
        </row>
        <row r="124">
          <cell r="D124" t="str">
            <v>Ｅ</v>
          </cell>
          <cell r="M124">
            <v>5</v>
          </cell>
          <cell r="AG124" t="str">
            <v>山形</v>
          </cell>
        </row>
        <row r="125">
          <cell r="M125">
            <v>6</v>
          </cell>
          <cell r="AG125" t="str">
            <v>福島</v>
          </cell>
        </row>
        <row r="126">
          <cell r="M126" t="str">
            <v>M1</v>
          </cell>
          <cell r="AG126" t="str">
            <v>茨城</v>
          </cell>
        </row>
        <row r="127">
          <cell r="M127" t="str">
            <v>M2</v>
          </cell>
          <cell r="AG127" t="str">
            <v>栃木</v>
          </cell>
        </row>
        <row r="128">
          <cell r="M128" t="str">
            <v>D1</v>
          </cell>
          <cell r="AG128" t="str">
            <v>群馬</v>
          </cell>
        </row>
        <row r="129">
          <cell r="M129" t="str">
            <v>D2</v>
          </cell>
          <cell r="AG129" t="str">
            <v>埼玉</v>
          </cell>
        </row>
        <row r="130">
          <cell r="M130" t="str">
            <v>D3</v>
          </cell>
          <cell r="AG130" t="str">
            <v>千葉</v>
          </cell>
        </row>
        <row r="131">
          <cell r="M131" t="str">
            <v>H1</v>
          </cell>
          <cell r="AG131" t="str">
            <v>東京</v>
          </cell>
        </row>
        <row r="132">
          <cell r="M132" t="str">
            <v>H2</v>
          </cell>
          <cell r="AG132" t="str">
            <v>神奈川</v>
          </cell>
        </row>
        <row r="133">
          <cell r="M133" t="str">
            <v>H3</v>
          </cell>
          <cell r="AG133" t="str">
            <v>新潟</v>
          </cell>
        </row>
        <row r="134">
          <cell r="M134" t="str">
            <v>J1</v>
          </cell>
          <cell r="AG134" t="str">
            <v>富山</v>
          </cell>
        </row>
        <row r="135">
          <cell r="M135" t="str">
            <v>J2</v>
          </cell>
          <cell r="AG135" t="str">
            <v>石川</v>
          </cell>
        </row>
        <row r="136">
          <cell r="M136" t="str">
            <v>J3</v>
          </cell>
          <cell r="AG136" t="str">
            <v>福井</v>
          </cell>
        </row>
        <row r="137">
          <cell r="AG137" t="str">
            <v>山梨</v>
          </cell>
        </row>
        <row r="138">
          <cell r="AG138" t="str">
            <v>長野</v>
          </cell>
        </row>
        <row r="139">
          <cell r="AG139" t="str">
            <v>岐阜</v>
          </cell>
        </row>
        <row r="140">
          <cell r="AG140" t="str">
            <v>静岡</v>
          </cell>
        </row>
        <row r="141">
          <cell r="AG141" t="str">
            <v>愛知</v>
          </cell>
        </row>
        <row r="142">
          <cell r="AG142" t="str">
            <v>三重</v>
          </cell>
        </row>
        <row r="143">
          <cell r="AG143" t="str">
            <v>滋賀</v>
          </cell>
        </row>
        <row r="144">
          <cell r="AG144" t="str">
            <v>京都</v>
          </cell>
        </row>
        <row r="145">
          <cell r="AG145" t="str">
            <v>大阪</v>
          </cell>
        </row>
        <row r="146">
          <cell r="AG146" t="str">
            <v>兵庫</v>
          </cell>
        </row>
        <row r="147">
          <cell r="AG147" t="str">
            <v>奈良</v>
          </cell>
        </row>
        <row r="148">
          <cell r="AG148" t="str">
            <v>和歌山</v>
          </cell>
        </row>
        <row r="149">
          <cell r="AG149" t="str">
            <v>鳥取</v>
          </cell>
        </row>
        <row r="150">
          <cell r="AG150" t="str">
            <v>島根</v>
          </cell>
        </row>
        <row r="151">
          <cell r="AG151" t="str">
            <v>岡山</v>
          </cell>
        </row>
        <row r="152">
          <cell r="AG152" t="str">
            <v>広島</v>
          </cell>
        </row>
        <row r="153">
          <cell r="AG153" t="str">
            <v>山口</v>
          </cell>
        </row>
        <row r="154">
          <cell r="AG154" t="str">
            <v>徳島</v>
          </cell>
        </row>
        <row r="155">
          <cell r="AG155" t="str">
            <v>香川</v>
          </cell>
        </row>
        <row r="156">
          <cell r="AG156" t="str">
            <v>愛媛</v>
          </cell>
        </row>
        <row r="157">
          <cell r="AG157" t="str">
            <v>高知</v>
          </cell>
        </row>
        <row r="158">
          <cell r="AG158" t="str">
            <v>福岡</v>
          </cell>
        </row>
        <row r="159">
          <cell r="AG159" t="str">
            <v>佐賀</v>
          </cell>
        </row>
        <row r="160">
          <cell r="AG160" t="str">
            <v>長崎</v>
          </cell>
        </row>
        <row r="161">
          <cell r="AG161" t="str">
            <v>熊本</v>
          </cell>
        </row>
        <row r="162">
          <cell r="AG162" t="str">
            <v>大分</v>
          </cell>
        </row>
        <row r="163">
          <cell r="AG163" t="str">
            <v>宮崎</v>
          </cell>
        </row>
        <row r="164">
          <cell r="AG164" t="str">
            <v>鹿児島</v>
          </cell>
        </row>
        <row r="165">
          <cell r="AG165" t="str">
            <v>沖縄</v>
          </cell>
        </row>
        <row r="166">
          <cell r="AG166" t="str">
            <v>学連</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1"/>
  <sheetViews>
    <sheetView tabSelected="1" view="pageBreakPreview" zoomScaleNormal="100" zoomScaleSheetLayoutView="100" workbookViewId="0">
      <selection activeCell="C3" sqref="C3"/>
    </sheetView>
  </sheetViews>
  <sheetFormatPr defaultRowHeight="13.5" x14ac:dyDescent="0.15"/>
  <cols>
    <col min="1" max="1" width="26.375" customWidth="1"/>
    <col min="2" max="2" width="11.25" customWidth="1"/>
    <col min="3" max="3" width="37.375" customWidth="1"/>
    <col min="4" max="4" width="7.125" customWidth="1"/>
    <col min="5" max="5" width="19.125" customWidth="1"/>
    <col min="6" max="6" width="17.25" customWidth="1"/>
    <col min="7" max="7" width="28.25" customWidth="1"/>
  </cols>
  <sheetData>
    <row r="1" spans="1:7" ht="19.5" customHeight="1" x14ac:dyDescent="0.15">
      <c r="A1" s="123" t="s">
        <v>571</v>
      </c>
      <c r="B1" s="123"/>
      <c r="C1" s="123"/>
      <c r="F1" s="122" t="s">
        <v>572</v>
      </c>
      <c r="G1" s="122"/>
    </row>
    <row r="2" spans="1:7" ht="22.5" customHeight="1" x14ac:dyDescent="0.15">
      <c r="A2" s="124" t="s">
        <v>588</v>
      </c>
      <c r="B2" s="124"/>
      <c r="C2" s="91"/>
      <c r="F2" s="122"/>
      <c r="G2" s="122"/>
    </row>
    <row r="3" spans="1:7" ht="22.5" customHeight="1" x14ac:dyDescent="0.15">
      <c r="A3" s="124" t="s">
        <v>589</v>
      </c>
      <c r="B3" s="124"/>
      <c r="C3" s="91"/>
      <c r="F3" s="122"/>
      <c r="G3" s="122"/>
    </row>
    <row r="4" spans="1:7" ht="22.5" customHeight="1" x14ac:dyDescent="0.15">
      <c r="A4" s="124" t="s">
        <v>574</v>
      </c>
      <c r="B4" s="124"/>
      <c r="C4" s="91"/>
      <c r="F4" s="50" t="s">
        <v>2</v>
      </c>
      <c r="G4" s="50" t="s">
        <v>573</v>
      </c>
    </row>
    <row r="5" spans="1:7" ht="22.5" customHeight="1" x14ac:dyDescent="0.15">
      <c r="A5" s="124" t="s">
        <v>580</v>
      </c>
      <c r="B5" s="124"/>
      <c r="C5" s="91"/>
      <c r="F5" s="91"/>
      <c r="G5" s="91"/>
    </row>
    <row r="6" spans="1:7" ht="22.5" customHeight="1" x14ac:dyDescent="0.15">
      <c r="A6" s="124" t="s">
        <v>599</v>
      </c>
      <c r="B6" s="124"/>
      <c r="C6" s="91"/>
      <c r="F6" s="91"/>
      <c r="G6" s="91"/>
    </row>
    <row r="7" spans="1:7" ht="22.5" customHeight="1" x14ac:dyDescent="0.15">
      <c r="A7" s="124" t="s">
        <v>600</v>
      </c>
      <c r="B7" s="124"/>
      <c r="C7" s="91"/>
      <c r="F7" s="91"/>
      <c r="G7" s="91"/>
    </row>
    <row r="8" spans="1:7" ht="22.5" customHeight="1" x14ac:dyDescent="0.15">
      <c r="A8" s="124" t="s">
        <v>601</v>
      </c>
      <c r="B8" s="124"/>
      <c r="C8" s="108"/>
      <c r="D8" s="85"/>
      <c r="E8" s="86"/>
      <c r="F8" s="91"/>
      <c r="G8" s="91"/>
    </row>
    <row r="9" spans="1:7" ht="22.5" customHeight="1" x14ac:dyDescent="0.15">
      <c r="A9" s="124" t="s">
        <v>575</v>
      </c>
      <c r="B9" s="50" t="s">
        <v>576</v>
      </c>
      <c r="C9" s="106"/>
      <c r="D9" s="88">
        <f>kyougisha転記用!P2</f>
        <v>0</v>
      </c>
      <c r="E9" s="126" t="s">
        <v>678</v>
      </c>
      <c r="F9" s="91"/>
      <c r="G9" s="91"/>
    </row>
    <row r="10" spans="1:7" ht="22.5" customHeight="1" x14ac:dyDescent="0.15">
      <c r="A10" s="124"/>
      <c r="B10" s="50" t="s">
        <v>577</v>
      </c>
      <c r="C10" s="106"/>
      <c r="D10" s="88">
        <f>kyougisha転記用!S2</f>
        <v>0</v>
      </c>
      <c r="E10" s="126"/>
    </row>
    <row r="11" spans="1:7" ht="22.5" customHeight="1" x14ac:dyDescent="0.15">
      <c r="A11" s="124"/>
      <c r="B11" s="50" t="s">
        <v>578</v>
      </c>
      <c r="C11" s="107">
        <f>C9+C10</f>
        <v>0</v>
      </c>
      <c r="D11" s="88">
        <f>D9+D10</f>
        <v>0</v>
      </c>
      <c r="E11" s="126"/>
      <c r="F11" s="92"/>
      <c r="G11" s="92"/>
    </row>
    <row r="12" spans="1:7" ht="22.5" customHeight="1" x14ac:dyDescent="0.15">
      <c r="A12" s="125" t="s">
        <v>679</v>
      </c>
      <c r="B12" s="50" t="s">
        <v>576</v>
      </c>
      <c r="C12" s="106"/>
      <c r="D12" s="88">
        <f>'申込書（個人種目）'!Q3+'申込書（個人種目）'!Q43+'申込書（個人種目）'!Q83+'申込書（個人種目）'!Q123</f>
        <v>0</v>
      </c>
      <c r="E12" s="126"/>
      <c r="F12" s="89"/>
      <c r="G12" s="89"/>
    </row>
    <row r="13" spans="1:7" ht="22.5" customHeight="1" x14ac:dyDescent="0.15">
      <c r="A13" s="124"/>
      <c r="B13" s="50" t="s">
        <v>577</v>
      </c>
      <c r="C13" s="106"/>
      <c r="D13" s="88">
        <f>'申込書（個人種目）'!Q4+'申込書（個人種目）'!Q44+'申込書（個人種目）'!Q84+'申込書（個人種目）'!Q124</f>
        <v>0</v>
      </c>
      <c r="E13" s="126"/>
      <c r="F13" s="87"/>
      <c r="G13" s="87"/>
    </row>
    <row r="14" spans="1:7" ht="22.5" customHeight="1" x14ac:dyDescent="0.15">
      <c r="A14" s="124"/>
      <c r="B14" s="50" t="s">
        <v>578</v>
      </c>
      <c r="C14" s="107">
        <f>C12+C13</f>
        <v>0</v>
      </c>
      <c r="D14" s="88">
        <f>D12+D13</f>
        <v>0</v>
      </c>
      <c r="E14" s="126"/>
      <c r="F14" s="87"/>
      <c r="G14" s="87"/>
    </row>
    <row r="15" spans="1:7" ht="19.5" customHeight="1" x14ac:dyDescent="0.15">
      <c r="C15" s="90" t="s">
        <v>579</v>
      </c>
      <c r="D15" s="121" t="s">
        <v>598</v>
      </c>
      <c r="E15" s="121"/>
      <c r="F15" s="87"/>
    </row>
    <row r="16" spans="1:7" x14ac:dyDescent="0.15">
      <c r="D16" s="121"/>
      <c r="E16" s="121"/>
    </row>
    <row r="17" spans="3:5" x14ac:dyDescent="0.15">
      <c r="D17" s="121"/>
      <c r="E17" s="121"/>
    </row>
    <row r="18" spans="3:5" x14ac:dyDescent="0.15">
      <c r="D18" s="121"/>
      <c r="E18" s="121"/>
    </row>
    <row r="19" spans="3:5" x14ac:dyDescent="0.15">
      <c r="D19" s="121"/>
      <c r="E19" s="121"/>
    </row>
    <row r="20" spans="3:5" x14ac:dyDescent="0.15">
      <c r="D20" s="111"/>
      <c r="E20" s="111"/>
    </row>
    <row r="21" spans="3:5" x14ac:dyDescent="0.15">
      <c r="D21" s="111"/>
      <c r="E21" s="111"/>
    </row>
    <row r="22" spans="3:5" x14ac:dyDescent="0.15">
      <c r="D22" s="112"/>
      <c r="E22" s="112"/>
    </row>
    <row r="25" spans="3:5" x14ac:dyDescent="0.15">
      <c r="C25" s="93"/>
    </row>
    <row r="26" spans="3:5" x14ac:dyDescent="0.15">
      <c r="C26" t="s">
        <v>30</v>
      </c>
    </row>
    <row r="27" spans="3:5" x14ac:dyDescent="0.15">
      <c r="C27" t="s">
        <v>59</v>
      </c>
    </row>
    <row r="28" spans="3:5" x14ac:dyDescent="0.15">
      <c r="C28" t="s">
        <v>28</v>
      </c>
    </row>
    <row r="29" spans="3:5" x14ac:dyDescent="0.15">
      <c r="C29" t="s">
        <v>36</v>
      </c>
    </row>
    <row r="30" spans="3:5" x14ac:dyDescent="0.15">
      <c r="C30" t="s">
        <v>38</v>
      </c>
    </row>
    <row r="31" spans="3:5" x14ac:dyDescent="0.15">
      <c r="C31" t="s">
        <v>45</v>
      </c>
    </row>
    <row r="32" spans="3:5" x14ac:dyDescent="0.15">
      <c r="C32" t="s">
        <v>32</v>
      </c>
    </row>
    <row r="33" spans="3:3" x14ac:dyDescent="0.15">
      <c r="C33" t="s">
        <v>41</v>
      </c>
    </row>
    <row r="34" spans="3:3" x14ac:dyDescent="0.15">
      <c r="C34" t="s">
        <v>43</v>
      </c>
    </row>
    <row r="35" spans="3:3" x14ac:dyDescent="0.15">
      <c r="C35" t="s">
        <v>48</v>
      </c>
    </row>
    <row r="36" spans="3:3" x14ac:dyDescent="0.15">
      <c r="C36" t="s">
        <v>680</v>
      </c>
    </row>
    <row r="37" spans="3:3" x14ac:dyDescent="0.15">
      <c r="C37" t="s">
        <v>53</v>
      </c>
    </row>
    <row r="38" spans="3:3" x14ac:dyDescent="0.15">
      <c r="C38" t="s">
        <v>528</v>
      </c>
    </row>
    <row r="39" spans="3:3" x14ac:dyDescent="0.15">
      <c r="C39" t="s">
        <v>50</v>
      </c>
    </row>
    <row r="40" spans="3:3" x14ac:dyDescent="0.15">
      <c r="C40" t="s">
        <v>57</v>
      </c>
    </row>
    <row r="41" spans="3:3" x14ac:dyDescent="0.15">
      <c r="C41" t="s">
        <v>529</v>
      </c>
    </row>
    <row r="42" spans="3:3" x14ac:dyDescent="0.15">
      <c r="C42" t="s">
        <v>62</v>
      </c>
    </row>
    <row r="43" spans="3:3" x14ac:dyDescent="0.15">
      <c r="C43" t="s">
        <v>530</v>
      </c>
    </row>
    <row r="44" spans="3:3" x14ac:dyDescent="0.15">
      <c r="C44" t="s">
        <v>531</v>
      </c>
    </row>
    <row r="45" spans="3:3" x14ac:dyDescent="0.15">
      <c r="C45" t="s">
        <v>532</v>
      </c>
    </row>
    <row r="46" spans="3:3" x14ac:dyDescent="0.15">
      <c r="C46" t="s">
        <v>55</v>
      </c>
    </row>
    <row r="47" spans="3:3" x14ac:dyDescent="0.15">
      <c r="C47" t="s">
        <v>533</v>
      </c>
    </row>
    <row r="48" spans="3:3" x14ac:dyDescent="0.15">
      <c r="C48" t="s">
        <v>534</v>
      </c>
    </row>
    <row r="49" spans="3:3" x14ac:dyDescent="0.15">
      <c r="C49" t="s">
        <v>34</v>
      </c>
    </row>
    <row r="50" spans="3:3" x14ac:dyDescent="0.15">
      <c r="C50" t="s">
        <v>535</v>
      </c>
    </row>
    <row r="51" spans="3:3" x14ac:dyDescent="0.15">
      <c r="C51" t="s">
        <v>411</v>
      </c>
    </row>
    <row r="52" spans="3:3" x14ac:dyDescent="0.15">
      <c r="C52" t="s">
        <v>536</v>
      </c>
    </row>
    <row r="53" spans="3:3" x14ac:dyDescent="0.15">
      <c r="C53" t="s">
        <v>681</v>
      </c>
    </row>
    <row r="54" spans="3:3" x14ac:dyDescent="0.15">
      <c r="C54" t="s">
        <v>69</v>
      </c>
    </row>
    <row r="55" spans="3:3" x14ac:dyDescent="0.15">
      <c r="C55" t="s">
        <v>71</v>
      </c>
    </row>
    <row r="56" spans="3:3" x14ac:dyDescent="0.15">
      <c r="C56" t="s">
        <v>296</v>
      </c>
    </row>
    <row r="57" spans="3:3" x14ac:dyDescent="0.15">
      <c r="C57" t="s">
        <v>298</v>
      </c>
    </row>
    <row r="58" spans="3:3" x14ac:dyDescent="0.15">
      <c r="C58" t="s">
        <v>73</v>
      </c>
    </row>
    <row r="59" spans="3:3" x14ac:dyDescent="0.15">
      <c r="C59" t="s">
        <v>75</v>
      </c>
    </row>
    <row r="60" spans="3:3" x14ac:dyDescent="0.15">
      <c r="C60" t="s">
        <v>683</v>
      </c>
    </row>
    <row r="61" spans="3:3" x14ac:dyDescent="0.15">
      <c r="C61" t="s">
        <v>78</v>
      </c>
    </row>
    <row r="62" spans="3:3" x14ac:dyDescent="0.15">
      <c r="C62" t="s">
        <v>80</v>
      </c>
    </row>
    <row r="63" spans="3:3" x14ac:dyDescent="0.15">
      <c r="C63" t="s">
        <v>82</v>
      </c>
    </row>
    <row r="64" spans="3:3" x14ac:dyDescent="0.15">
      <c r="C64" t="s">
        <v>84</v>
      </c>
    </row>
    <row r="65" spans="3:3" x14ac:dyDescent="0.15">
      <c r="C65" t="s">
        <v>538</v>
      </c>
    </row>
    <row r="66" spans="3:3" x14ac:dyDescent="0.15">
      <c r="C66" t="s">
        <v>86</v>
      </c>
    </row>
    <row r="67" spans="3:3" x14ac:dyDescent="0.15">
      <c r="C67" t="s">
        <v>669</v>
      </c>
    </row>
    <row r="68" spans="3:3" x14ac:dyDescent="0.15">
      <c r="C68" t="s">
        <v>102</v>
      </c>
    </row>
    <row r="69" spans="3:3" x14ac:dyDescent="0.15">
      <c r="C69" t="s">
        <v>103</v>
      </c>
    </row>
    <row r="70" spans="3:3" x14ac:dyDescent="0.15">
      <c r="C70" t="s">
        <v>109</v>
      </c>
    </row>
    <row r="71" spans="3:3" x14ac:dyDescent="0.15">
      <c r="C71" t="s">
        <v>107</v>
      </c>
    </row>
    <row r="72" spans="3:3" x14ac:dyDescent="0.15">
      <c r="C72" t="s">
        <v>105</v>
      </c>
    </row>
    <row r="73" spans="3:3" x14ac:dyDescent="0.15">
      <c r="C73" t="s">
        <v>670</v>
      </c>
    </row>
    <row r="74" spans="3:3" x14ac:dyDescent="0.15">
      <c r="C74" t="s">
        <v>116</v>
      </c>
    </row>
    <row r="75" spans="3:3" x14ac:dyDescent="0.15">
      <c r="C75" t="s">
        <v>118</v>
      </c>
    </row>
    <row r="76" spans="3:3" x14ac:dyDescent="0.15">
      <c r="C76" t="s">
        <v>139</v>
      </c>
    </row>
    <row r="77" spans="3:3" x14ac:dyDescent="0.15">
      <c r="C77" t="s">
        <v>133</v>
      </c>
    </row>
    <row r="78" spans="3:3" x14ac:dyDescent="0.15">
      <c r="C78" t="s">
        <v>122</v>
      </c>
    </row>
    <row r="79" spans="3:3" x14ac:dyDescent="0.15">
      <c r="C79" t="s">
        <v>125</v>
      </c>
    </row>
    <row r="80" spans="3:3" x14ac:dyDescent="0.15">
      <c r="C80" t="s">
        <v>123</v>
      </c>
    </row>
    <row r="81" spans="3:3" x14ac:dyDescent="0.15">
      <c r="C81" t="s">
        <v>127</v>
      </c>
    </row>
    <row r="82" spans="3:3" x14ac:dyDescent="0.15">
      <c r="C82" t="s">
        <v>129</v>
      </c>
    </row>
    <row r="83" spans="3:3" x14ac:dyDescent="0.15">
      <c r="C83" t="s">
        <v>137</v>
      </c>
    </row>
    <row r="84" spans="3:3" x14ac:dyDescent="0.15">
      <c r="C84" t="s">
        <v>131</v>
      </c>
    </row>
    <row r="85" spans="3:3" x14ac:dyDescent="0.15">
      <c r="C85" t="s">
        <v>141</v>
      </c>
    </row>
    <row r="86" spans="3:3" x14ac:dyDescent="0.15">
      <c r="C86" t="s">
        <v>300</v>
      </c>
    </row>
    <row r="87" spans="3:3" x14ac:dyDescent="0.15">
      <c r="C87" t="s">
        <v>144</v>
      </c>
    </row>
    <row r="88" spans="3:3" x14ac:dyDescent="0.15">
      <c r="C88" t="s">
        <v>142</v>
      </c>
    </row>
    <row r="89" spans="3:3" x14ac:dyDescent="0.15">
      <c r="C89" t="s">
        <v>148</v>
      </c>
    </row>
    <row r="90" spans="3:3" x14ac:dyDescent="0.15">
      <c r="C90" t="s">
        <v>146</v>
      </c>
    </row>
    <row r="91" spans="3:3" x14ac:dyDescent="0.15">
      <c r="C91" t="s">
        <v>160</v>
      </c>
    </row>
    <row r="92" spans="3:3" x14ac:dyDescent="0.15">
      <c r="C92" t="s">
        <v>158</v>
      </c>
    </row>
    <row r="93" spans="3:3" x14ac:dyDescent="0.15">
      <c r="C93" t="s">
        <v>156</v>
      </c>
    </row>
    <row r="94" spans="3:3" x14ac:dyDescent="0.15">
      <c r="C94" t="s">
        <v>154</v>
      </c>
    </row>
    <row r="95" spans="3:3" x14ac:dyDescent="0.15">
      <c r="C95" t="s">
        <v>671</v>
      </c>
    </row>
    <row r="96" spans="3:3" x14ac:dyDescent="0.15">
      <c r="C96" t="s">
        <v>89</v>
      </c>
    </row>
    <row r="97" spans="3:3" x14ac:dyDescent="0.15">
      <c r="C97" t="s">
        <v>91</v>
      </c>
    </row>
    <row r="98" spans="3:3" x14ac:dyDescent="0.15">
      <c r="C98" t="s">
        <v>93</v>
      </c>
    </row>
    <row r="99" spans="3:3" x14ac:dyDescent="0.15">
      <c r="C99" t="s">
        <v>95</v>
      </c>
    </row>
    <row r="100" spans="3:3" x14ac:dyDescent="0.15">
      <c r="C100" t="s">
        <v>668</v>
      </c>
    </row>
    <row r="101" spans="3:3" x14ac:dyDescent="0.15">
      <c r="C101" t="s">
        <v>98</v>
      </c>
    </row>
    <row r="102" spans="3:3" x14ac:dyDescent="0.15">
      <c r="C102" t="s">
        <v>100</v>
      </c>
    </row>
    <row r="103" spans="3:3" x14ac:dyDescent="0.15">
      <c r="C103" t="s">
        <v>111</v>
      </c>
    </row>
    <row r="104" spans="3:3" x14ac:dyDescent="0.15">
      <c r="C104" t="s">
        <v>120</v>
      </c>
    </row>
    <row r="105" spans="3:3" x14ac:dyDescent="0.15">
      <c r="C105" t="s">
        <v>135</v>
      </c>
    </row>
    <row r="106" spans="3:3" x14ac:dyDescent="0.15">
      <c r="C106" t="s">
        <v>149</v>
      </c>
    </row>
    <row r="107" spans="3:3" x14ac:dyDescent="0.15">
      <c r="C107" t="s">
        <v>161</v>
      </c>
    </row>
    <row r="108" spans="3:3" x14ac:dyDescent="0.15">
      <c r="C108" t="s">
        <v>150</v>
      </c>
    </row>
    <row r="109" spans="3:3" x14ac:dyDescent="0.15">
      <c r="C109" t="s">
        <v>542</v>
      </c>
    </row>
    <row r="110" spans="3:3" x14ac:dyDescent="0.15">
      <c r="C110" t="s">
        <v>167</v>
      </c>
    </row>
    <row r="111" spans="3:3" x14ac:dyDescent="0.15">
      <c r="C111" t="s">
        <v>114</v>
      </c>
    </row>
    <row r="112" spans="3:3" x14ac:dyDescent="0.15">
      <c r="C112" t="s">
        <v>164</v>
      </c>
    </row>
    <row r="113" spans="3:3" x14ac:dyDescent="0.15">
      <c r="C113" t="s">
        <v>152</v>
      </c>
    </row>
    <row r="114" spans="3:3" x14ac:dyDescent="0.15">
      <c r="C114" t="s">
        <v>162</v>
      </c>
    </row>
    <row r="115" spans="3:3" x14ac:dyDescent="0.15">
      <c r="C115" t="s">
        <v>203</v>
      </c>
    </row>
    <row r="116" spans="3:3" x14ac:dyDescent="0.15">
      <c r="C116" t="s">
        <v>205</v>
      </c>
    </row>
    <row r="117" spans="3:3" x14ac:dyDescent="0.15">
      <c r="C117" t="s">
        <v>207</v>
      </c>
    </row>
    <row r="118" spans="3:3" x14ac:dyDescent="0.15">
      <c r="C118" t="s">
        <v>209</v>
      </c>
    </row>
    <row r="119" spans="3:3" x14ac:dyDescent="0.15">
      <c r="C119" t="s">
        <v>211</v>
      </c>
    </row>
    <row r="120" spans="3:3" x14ac:dyDescent="0.15">
      <c r="C120" t="s">
        <v>213</v>
      </c>
    </row>
    <row r="121" spans="3:3" x14ac:dyDescent="0.15">
      <c r="C121" t="s">
        <v>215</v>
      </c>
    </row>
    <row r="122" spans="3:3" x14ac:dyDescent="0.15">
      <c r="C122" t="s">
        <v>471</v>
      </c>
    </row>
    <row r="123" spans="3:3" x14ac:dyDescent="0.15">
      <c r="C123" t="s">
        <v>303</v>
      </c>
    </row>
    <row r="124" spans="3:3" x14ac:dyDescent="0.15">
      <c r="C124" t="s">
        <v>217</v>
      </c>
    </row>
    <row r="125" spans="3:3" x14ac:dyDescent="0.15">
      <c r="C125" t="s">
        <v>450</v>
      </c>
    </row>
    <row r="126" spans="3:3" x14ac:dyDescent="0.15">
      <c r="C126" t="s">
        <v>451</v>
      </c>
    </row>
    <row r="127" spans="3:3" x14ac:dyDescent="0.15">
      <c r="C127" t="s">
        <v>452</v>
      </c>
    </row>
    <row r="128" spans="3:3" x14ac:dyDescent="0.15">
      <c r="C128" t="s">
        <v>453</v>
      </c>
    </row>
    <row r="129" spans="3:3" x14ac:dyDescent="0.15">
      <c r="C129" t="s">
        <v>454</v>
      </c>
    </row>
    <row r="130" spans="3:3" x14ac:dyDescent="0.15">
      <c r="C130" t="s">
        <v>223</v>
      </c>
    </row>
    <row r="131" spans="3:3" x14ac:dyDescent="0.15">
      <c r="C131" t="s">
        <v>306</v>
      </c>
    </row>
    <row r="132" spans="3:3" x14ac:dyDescent="0.15">
      <c r="C132" t="s">
        <v>198</v>
      </c>
    </row>
    <row r="133" spans="3:3" x14ac:dyDescent="0.15">
      <c r="C133" t="s">
        <v>200</v>
      </c>
    </row>
    <row r="134" spans="3:3" x14ac:dyDescent="0.15">
      <c r="C134" t="s">
        <v>543</v>
      </c>
    </row>
    <row r="135" spans="3:3" x14ac:dyDescent="0.15">
      <c r="C135" t="s">
        <v>455</v>
      </c>
    </row>
    <row r="136" spans="3:3" x14ac:dyDescent="0.15">
      <c r="C136" t="s">
        <v>225</v>
      </c>
    </row>
    <row r="137" spans="3:3" x14ac:dyDescent="0.15">
      <c r="C137" t="s">
        <v>227</v>
      </c>
    </row>
    <row r="138" spans="3:3" x14ac:dyDescent="0.15">
      <c r="C138" t="s">
        <v>229</v>
      </c>
    </row>
    <row r="139" spans="3:3" x14ac:dyDescent="0.15">
      <c r="C139" t="s">
        <v>231</v>
      </c>
    </row>
    <row r="140" spans="3:3" x14ac:dyDescent="0.15">
      <c r="C140" t="s">
        <v>472</v>
      </c>
    </row>
    <row r="141" spans="3:3" x14ac:dyDescent="0.15">
      <c r="C141" t="s">
        <v>233</v>
      </c>
    </row>
    <row r="142" spans="3:3" x14ac:dyDescent="0.15">
      <c r="C142" t="s">
        <v>456</v>
      </c>
    </row>
    <row r="143" spans="3:3" x14ac:dyDescent="0.15">
      <c r="C143" t="s">
        <v>457</v>
      </c>
    </row>
    <row r="144" spans="3:3" x14ac:dyDescent="0.15">
      <c r="C144" t="s">
        <v>458</v>
      </c>
    </row>
    <row r="145" spans="3:3" x14ac:dyDescent="0.15">
      <c r="C145" t="s">
        <v>238</v>
      </c>
    </row>
    <row r="146" spans="3:3" x14ac:dyDescent="0.15">
      <c r="C146" t="s">
        <v>308</v>
      </c>
    </row>
    <row r="147" spans="3:3" x14ac:dyDescent="0.15">
      <c r="C147" t="s">
        <v>473</v>
      </c>
    </row>
    <row r="148" spans="3:3" x14ac:dyDescent="0.15">
      <c r="C148" t="s">
        <v>240</v>
      </c>
    </row>
    <row r="149" spans="3:3" x14ac:dyDescent="0.15">
      <c r="C149" t="s">
        <v>459</v>
      </c>
    </row>
    <row r="150" spans="3:3" x14ac:dyDescent="0.15">
      <c r="C150" t="s">
        <v>460</v>
      </c>
    </row>
    <row r="151" spans="3:3" x14ac:dyDescent="0.15">
      <c r="C151" t="s">
        <v>244</v>
      </c>
    </row>
    <row r="152" spans="3:3" x14ac:dyDescent="0.15">
      <c r="C152" t="s">
        <v>544</v>
      </c>
    </row>
    <row r="153" spans="3:3" x14ac:dyDescent="0.15">
      <c r="C153" t="s">
        <v>474</v>
      </c>
    </row>
    <row r="154" spans="3:3" x14ac:dyDescent="0.15">
      <c r="C154" t="s">
        <v>461</v>
      </c>
    </row>
    <row r="155" spans="3:3" x14ac:dyDescent="0.15">
      <c r="C155" t="s">
        <v>462</v>
      </c>
    </row>
    <row r="156" spans="3:3" x14ac:dyDescent="0.15">
      <c r="C156" t="s">
        <v>545</v>
      </c>
    </row>
    <row r="157" spans="3:3" x14ac:dyDescent="0.15">
      <c r="C157" t="s">
        <v>582</v>
      </c>
    </row>
    <row r="158" spans="3:3" x14ac:dyDescent="0.15">
      <c r="C158" t="s">
        <v>249</v>
      </c>
    </row>
    <row r="159" spans="3:3" x14ac:dyDescent="0.15">
      <c r="C159" t="s">
        <v>546</v>
      </c>
    </row>
    <row r="160" spans="3:3" x14ac:dyDescent="0.15">
      <c r="C160" t="s">
        <v>252</v>
      </c>
    </row>
    <row r="161" spans="3:3" x14ac:dyDescent="0.15">
      <c r="C161" t="s">
        <v>255</v>
      </c>
    </row>
    <row r="162" spans="3:3" x14ac:dyDescent="0.15">
      <c r="C162" t="s">
        <v>463</v>
      </c>
    </row>
    <row r="163" spans="3:3" x14ac:dyDescent="0.15">
      <c r="C163" t="s">
        <v>475</v>
      </c>
    </row>
    <row r="164" spans="3:3" x14ac:dyDescent="0.15">
      <c r="C164" t="s">
        <v>677</v>
      </c>
    </row>
    <row r="165" spans="3:3" x14ac:dyDescent="0.15">
      <c r="C165" t="s">
        <v>476</v>
      </c>
    </row>
    <row r="166" spans="3:3" x14ac:dyDescent="0.15">
      <c r="C166" t="s">
        <v>477</v>
      </c>
    </row>
    <row r="167" spans="3:3" x14ac:dyDescent="0.15">
      <c r="C167" t="s">
        <v>258</v>
      </c>
    </row>
    <row r="168" spans="3:3" x14ac:dyDescent="0.15">
      <c r="C168" t="s">
        <v>311</v>
      </c>
    </row>
    <row r="169" spans="3:3" x14ac:dyDescent="0.15">
      <c r="C169" t="s">
        <v>260</v>
      </c>
    </row>
    <row r="170" spans="3:3" x14ac:dyDescent="0.15">
      <c r="C170" t="s">
        <v>478</v>
      </c>
    </row>
    <row r="171" spans="3:3" x14ac:dyDescent="0.15">
      <c r="C171" t="s">
        <v>479</v>
      </c>
    </row>
    <row r="172" spans="3:3" x14ac:dyDescent="0.15">
      <c r="C172" t="s">
        <v>480</v>
      </c>
    </row>
    <row r="173" spans="3:3" x14ac:dyDescent="0.15">
      <c r="C173" t="s">
        <v>169</v>
      </c>
    </row>
    <row r="174" spans="3:3" x14ac:dyDescent="0.15">
      <c r="C174" t="s">
        <v>171</v>
      </c>
    </row>
    <row r="175" spans="3:3" x14ac:dyDescent="0.15">
      <c r="C175" t="s">
        <v>173</v>
      </c>
    </row>
    <row r="176" spans="3:3" x14ac:dyDescent="0.15">
      <c r="C176" t="s">
        <v>175</v>
      </c>
    </row>
    <row r="177" spans="3:3" x14ac:dyDescent="0.15">
      <c r="C177" t="s">
        <v>177</v>
      </c>
    </row>
    <row r="178" spans="3:3" x14ac:dyDescent="0.15">
      <c r="C178" t="s">
        <v>179</v>
      </c>
    </row>
    <row r="179" spans="3:3" x14ac:dyDescent="0.15">
      <c r="C179" t="s">
        <v>481</v>
      </c>
    </row>
    <row r="180" spans="3:3" x14ac:dyDescent="0.15">
      <c r="C180" t="s">
        <v>547</v>
      </c>
    </row>
    <row r="181" spans="3:3" x14ac:dyDescent="0.15">
      <c r="C181" t="s">
        <v>548</v>
      </c>
    </row>
    <row r="182" spans="3:3" x14ac:dyDescent="0.15">
      <c r="C182" t="s">
        <v>549</v>
      </c>
    </row>
    <row r="183" spans="3:3" x14ac:dyDescent="0.15">
      <c r="C183" t="s">
        <v>482</v>
      </c>
    </row>
    <row r="184" spans="3:3" x14ac:dyDescent="0.15">
      <c r="C184" t="s">
        <v>550</v>
      </c>
    </row>
    <row r="185" spans="3:3" x14ac:dyDescent="0.15">
      <c r="C185" t="s">
        <v>184</v>
      </c>
    </row>
    <row r="186" spans="3:3" x14ac:dyDescent="0.15">
      <c r="C186" t="s">
        <v>189</v>
      </c>
    </row>
    <row r="187" spans="3:3" x14ac:dyDescent="0.15">
      <c r="C187" t="s">
        <v>191</v>
      </c>
    </row>
    <row r="188" spans="3:3" x14ac:dyDescent="0.15">
      <c r="C188" t="s">
        <v>551</v>
      </c>
    </row>
    <row r="189" spans="3:3" x14ac:dyDescent="0.15">
      <c r="C189" t="s">
        <v>195</v>
      </c>
    </row>
    <row r="190" spans="3:3" x14ac:dyDescent="0.15">
      <c r="C190" t="s">
        <v>552</v>
      </c>
    </row>
    <row r="191" spans="3:3" x14ac:dyDescent="0.15">
      <c r="C191" t="s">
        <v>193</v>
      </c>
    </row>
    <row r="192" spans="3:3" x14ac:dyDescent="0.15">
      <c r="C192" t="s">
        <v>262</v>
      </c>
    </row>
    <row r="193" spans="3:3" x14ac:dyDescent="0.15">
      <c r="C193" t="s">
        <v>264</v>
      </c>
    </row>
    <row r="194" spans="3:3" x14ac:dyDescent="0.15">
      <c r="C194" t="s">
        <v>266</v>
      </c>
    </row>
    <row r="195" spans="3:3" x14ac:dyDescent="0.15">
      <c r="C195" t="s">
        <v>268</v>
      </c>
    </row>
    <row r="196" spans="3:3" x14ac:dyDescent="0.15">
      <c r="C196" t="s">
        <v>270</v>
      </c>
    </row>
    <row r="197" spans="3:3" x14ac:dyDescent="0.15">
      <c r="C197" t="s">
        <v>464</v>
      </c>
    </row>
    <row r="198" spans="3:3" x14ac:dyDescent="0.15">
      <c r="C198" t="s">
        <v>465</v>
      </c>
    </row>
    <row r="199" spans="3:3" x14ac:dyDescent="0.15">
      <c r="C199" t="s">
        <v>466</v>
      </c>
    </row>
    <row r="200" spans="3:3" x14ac:dyDescent="0.15">
      <c r="C200" t="s">
        <v>467</v>
      </c>
    </row>
    <row r="201" spans="3:3" x14ac:dyDescent="0.15">
      <c r="C201" t="s">
        <v>583</v>
      </c>
    </row>
    <row r="202" spans="3:3" x14ac:dyDescent="0.15">
      <c r="C202" t="s">
        <v>468</v>
      </c>
    </row>
    <row r="203" spans="3:3" x14ac:dyDescent="0.15">
      <c r="C203" t="s">
        <v>292</v>
      </c>
    </row>
    <row r="204" spans="3:3" x14ac:dyDescent="0.15">
      <c r="C204" t="s">
        <v>469</v>
      </c>
    </row>
    <row r="205" spans="3:3" x14ac:dyDescent="0.15">
      <c r="C205" t="s">
        <v>470</v>
      </c>
    </row>
    <row r="206" spans="3:3" x14ac:dyDescent="0.15">
      <c r="C206" t="s">
        <v>274</v>
      </c>
    </row>
    <row r="207" spans="3:3" x14ac:dyDescent="0.15">
      <c r="C207" t="s">
        <v>276</v>
      </c>
    </row>
    <row r="208" spans="3:3" x14ac:dyDescent="0.15">
      <c r="C208" t="s">
        <v>278</v>
      </c>
    </row>
    <row r="209" spans="3:3" x14ac:dyDescent="0.15">
      <c r="C209" t="s">
        <v>280</v>
      </c>
    </row>
    <row r="210" spans="3:3" x14ac:dyDescent="0.15">
      <c r="C210" t="s">
        <v>282</v>
      </c>
    </row>
    <row r="211" spans="3:3" x14ac:dyDescent="0.15">
      <c r="C211" t="s">
        <v>553</v>
      </c>
    </row>
    <row r="212" spans="3:3" x14ac:dyDescent="0.15">
      <c r="C212" t="s">
        <v>554</v>
      </c>
    </row>
    <row r="213" spans="3:3" x14ac:dyDescent="0.15">
      <c r="C213" t="s">
        <v>555</v>
      </c>
    </row>
    <row r="214" spans="3:3" x14ac:dyDescent="0.15">
      <c r="C214" t="s">
        <v>286</v>
      </c>
    </row>
    <row r="215" spans="3:3" x14ac:dyDescent="0.15">
      <c r="C215" t="s">
        <v>556</v>
      </c>
    </row>
    <row r="216" spans="3:3" x14ac:dyDescent="0.15">
      <c r="C216" t="s">
        <v>585</v>
      </c>
    </row>
    <row r="217" spans="3:3" x14ac:dyDescent="0.15">
      <c r="C217" t="s">
        <v>656</v>
      </c>
    </row>
    <row r="218" spans="3:3" x14ac:dyDescent="0.15">
      <c r="C218" t="s">
        <v>413</v>
      </c>
    </row>
    <row r="219" spans="3:3" x14ac:dyDescent="0.15">
      <c r="C219" t="s">
        <v>414</v>
      </c>
    </row>
    <row r="220" spans="3:3" x14ac:dyDescent="0.15">
      <c r="C220" t="s">
        <v>67</v>
      </c>
    </row>
    <row r="221" spans="3:3" x14ac:dyDescent="0.15">
      <c r="C221" t="s">
        <v>416</v>
      </c>
    </row>
    <row r="222" spans="3:3" x14ac:dyDescent="0.15">
      <c r="C222" t="s">
        <v>417</v>
      </c>
    </row>
    <row r="223" spans="3:3" x14ac:dyDescent="0.15">
      <c r="C223" t="s">
        <v>657</v>
      </c>
    </row>
    <row r="224" spans="3:3" x14ac:dyDescent="0.15">
      <c r="C224" t="s">
        <v>428</v>
      </c>
    </row>
    <row r="225" spans="3:3" x14ac:dyDescent="0.15">
      <c r="C225" t="s">
        <v>439</v>
      </c>
    </row>
    <row r="226" spans="3:3" x14ac:dyDescent="0.15">
      <c r="C226" t="s">
        <v>436</v>
      </c>
    </row>
    <row r="227" spans="3:3" x14ac:dyDescent="0.15">
      <c r="C227" t="s">
        <v>557</v>
      </c>
    </row>
    <row r="228" spans="3:3" x14ac:dyDescent="0.15">
      <c r="C228" t="s">
        <v>446</v>
      </c>
    </row>
    <row r="229" spans="3:3" x14ac:dyDescent="0.15">
      <c r="C229" t="s">
        <v>448</v>
      </c>
    </row>
    <row r="230" spans="3:3" x14ac:dyDescent="0.15">
      <c r="C230" t="s">
        <v>658</v>
      </c>
    </row>
    <row r="231" spans="3:3" x14ac:dyDescent="0.15">
      <c r="C231" t="s">
        <v>418</v>
      </c>
    </row>
    <row r="232" spans="3:3" x14ac:dyDescent="0.15">
      <c r="C232" t="s">
        <v>412</v>
      </c>
    </row>
    <row r="233" spans="3:3" x14ac:dyDescent="0.15">
      <c r="C233" t="s">
        <v>659</v>
      </c>
    </row>
    <row r="234" spans="3:3" x14ac:dyDescent="0.15">
      <c r="C234" t="s">
        <v>660</v>
      </c>
    </row>
    <row r="235" spans="3:3" x14ac:dyDescent="0.15">
      <c r="C235" t="s">
        <v>558</v>
      </c>
    </row>
    <row r="236" spans="3:3" x14ac:dyDescent="0.15">
      <c r="C236" t="s">
        <v>422</v>
      </c>
    </row>
    <row r="237" spans="3:3" x14ac:dyDescent="0.15">
      <c r="C237" t="s">
        <v>419</v>
      </c>
    </row>
    <row r="238" spans="3:3" x14ac:dyDescent="0.15">
      <c r="C238" t="s">
        <v>429</v>
      </c>
    </row>
    <row r="239" spans="3:3" x14ac:dyDescent="0.15">
      <c r="C239" t="s">
        <v>430</v>
      </c>
    </row>
    <row r="240" spans="3:3" x14ac:dyDescent="0.15">
      <c r="C240" t="s">
        <v>431</v>
      </c>
    </row>
    <row r="241" spans="3:3" x14ac:dyDescent="0.15">
      <c r="C241" t="s">
        <v>586</v>
      </c>
    </row>
    <row r="242" spans="3:3" x14ac:dyDescent="0.15">
      <c r="C242" t="s">
        <v>432</v>
      </c>
    </row>
    <row r="243" spans="3:3" x14ac:dyDescent="0.15">
      <c r="C243" t="s">
        <v>433</v>
      </c>
    </row>
    <row r="244" spans="3:3" x14ac:dyDescent="0.15">
      <c r="C244" t="s">
        <v>427</v>
      </c>
    </row>
    <row r="245" spans="3:3" x14ac:dyDescent="0.15">
      <c r="C245" t="s">
        <v>661</v>
      </c>
    </row>
    <row r="246" spans="3:3" x14ac:dyDescent="0.15">
      <c r="C246" t="s">
        <v>434</v>
      </c>
    </row>
    <row r="247" spans="3:3" x14ac:dyDescent="0.15">
      <c r="C247" t="s">
        <v>421</v>
      </c>
    </row>
    <row r="248" spans="3:3" x14ac:dyDescent="0.15">
      <c r="C248" t="s">
        <v>435</v>
      </c>
    </row>
    <row r="249" spans="3:3" x14ac:dyDescent="0.15">
      <c r="C249" t="s">
        <v>444</v>
      </c>
    </row>
    <row r="250" spans="3:3" x14ac:dyDescent="0.15">
      <c r="C250" t="s">
        <v>437</v>
      </c>
    </row>
    <row r="251" spans="3:3" x14ac:dyDescent="0.15">
      <c r="C251" t="s">
        <v>438</v>
      </c>
    </row>
    <row r="252" spans="3:3" x14ac:dyDescent="0.15">
      <c r="C252" t="s">
        <v>440</v>
      </c>
    </row>
    <row r="253" spans="3:3" x14ac:dyDescent="0.15">
      <c r="C253" t="s">
        <v>441</v>
      </c>
    </row>
    <row r="254" spans="3:3" x14ac:dyDescent="0.15">
      <c r="C254" t="s">
        <v>423</v>
      </c>
    </row>
    <row r="255" spans="3:3" x14ac:dyDescent="0.15">
      <c r="C255" t="s">
        <v>442</v>
      </c>
    </row>
    <row r="256" spans="3:3" x14ac:dyDescent="0.15">
      <c r="C256" t="s">
        <v>662</v>
      </c>
    </row>
    <row r="257" spans="3:3" x14ac:dyDescent="0.15">
      <c r="C257" t="s">
        <v>445</v>
      </c>
    </row>
    <row r="258" spans="3:3" x14ac:dyDescent="0.15">
      <c r="C258" t="s">
        <v>443</v>
      </c>
    </row>
    <row r="259" spans="3:3" x14ac:dyDescent="0.15">
      <c r="C259" t="s">
        <v>449</v>
      </c>
    </row>
    <row r="260" spans="3:3" x14ac:dyDescent="0.15">
      <c r="C260" t="s">
        <v>587</v>
      </c>
    </row>
    <row r="261" spans="3:3" x14ac:dyDescent="0.15">
      <c r="C261" t="s">
        <v>663</v>
      </c>
    </row>
    <row r="262" spans="3:3" x14ac:dyDescent="0.15">
      <c r="C262" t="s">
        <v>426</v>
      </c>
    </row>
    <row r="263" spans="3:3" x14ac:dyDescent="0.15">
      <c r="C263" t="s">
        <v>664</v>
      </c>
    </row>
    <row r="264" spans="3:3" x14ac:dyDescent="0.15">
      <c r="C264" t="s">
        <v>420</v>
      </c>
    </row>
    <row r="265" spans="3:3" x14ac:dyDescent="0.15">
      <c r="C265" t="s">
        <v>665</v>
      </c>
    </row>
    <row r="266" spans="3:3" x14ac:dyDescent="0.15">
      <c r="C266" t="s">
        <v>666</v>
      </c>
    </row>
    <row r="267" spans="3:3" x14ac:dyDescent="0.15">
      <c r="C267" t="s">
        <v>424</v>
      </c>
    </row>
    <row r="268" spans="3:3" x14ac:dyDescent="0.15">
      <c r="C268" t="s">
        <v>667</v>
      </c>
    </row>
    <row r="269" spans="3:3" x14ac:dyDescent="0.15">
      <c r="C269" t="s">
        <v>447</v>
      </c>
    </row>
    <row r="270" spans="3:3" x14ac:dyDescent="0.15">
      <c r="C270" t="s">
        <v>425</v>
      </c>
    </row>
    <row r="271" spans="3:3" x14ac:dyDescent="0.15">
      <c r="C271" t="s">
        <v>415</v>
      </c>
    </row>
  </sheetData>
  <sheetProtection algorithmName="SHA-512" hashValue="vcYosP1EkwZioe4EDS9NRZ7bZ/+DZSRyUJXNmicBKYHHTERJY6DvBH5H0Dsz50m7Jfw4rPROGAO4qazuxMNVKQ==" saltValue="5Qn2SWXwWcGK/vAScTXn3Q==" spinCount="100000" sheet="1" objects="1" scenarios="1"/>
  <mergeCells count="13">
    <mergeCell ref="D15:E19"/>
    <mergeCell ref="F1:G3"/>
    <mergeCell ref="A1:C1"/>
    <mergeCell ref="A3:B3"/>
    <mergeCell ref="A4:B4"/>
    <mergeCell ref="A5:B5"/>
    <mergeCell ref="A12:A14"/>
    <mergeCell ref="A6:B6"/>
    <mergeCell ref="E9:E14"/>
    <mergeCell ref="A2:B2"/>
    <mergeCell ref="A7:B7"/>
    <mergeCell ref="A8:B8"/>
    <mergeCell ref="A9:A11"/>
  </mergeCells>
  <phoneticPr fontId="26"/>
  <dataValidations count="2">
    <dataValidation type="list" allowBlank="1" showInputMessage="1" showErrorMessage="1" prompt="リストから選んでください。_x000a_リストに無い場合はこのシートの「Ｃ２５」のセルに全角７文字以内で入力してください。" sqref="C3">
      <formula1>$C$25:$C$283</formula1>
    </dataValidation>
    <dataValidation imeMode="disabled" allowBlank="1" showInputMessage="1" showErrorMessage="1" sqref="C6:C8"/>
  </dataValidations>
  <pageMargins left="0.70866141732283472" right="0.70866141732283472" top="0.74803149606299213" bottom="0.74803149606299213" header="0.31496062992125984" footer="0.31496062992125984"/>
  <pageSetup paperSize="9" scale="91" orientation="landscape" verticalDpi="36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547"/>
  <sheetViews>
    <sheetView view="pageBreakPreview" zoomScale="90" zoomScaleNormal="80" zoomScaleSheetLayoutView="90" workbookViewId="0">
      <selection activeCell="C39" sqref="C39"/>
    </sheetView>
  </sheetViews>
  <sheetFormatPr defaultColWidth="3.625" defaultRowHeight="13.5" x14ac:dyDescent="0.15"/>
  <cols>
    <col min="1" max="1" width="4.625" style="61" bestFit="1" customWidth="1"/>
    <col min="2" max="2" width="7.625" style="61" customWidth="1"/>
    <col min="3" max="3" width="13.75" style="61" customWidth="1"/>
    <col min="4" max="4" width="12.25" style="61" customWidth="1"/>
    <col min="5" max="5" width="5.875" style="61" customWidth="1"/>
    <col min="6" max="6" width="4.375" style="61" customWidth="1"/>
    <col min="7" max="7" width="19.875" style="61" customWidth="1"/>
    <col min="8" max="8" width="9.25" style="61" customWidth="1"/>
    <col min="9" max="9" width="3.125" style="61" customWidth="1"/>
    <col min="10" max="10" width="2.375" style="61" customWidth="1"/>
    <col min="11" max="11" width="3.125" style="61" customWidth="1"/>
    <col min="12" max="12" width="2.375" style="61" customWidth="1"/>
    <col min="13" max="13" width="3.125" style="61" customWidth="1"/>
    <col min="14" max="14" width="6.875" style="61" customWidth="1"/>
    <col min="15" max="17" width="3.625" style="61"/>
    <col min="18" max="18" width="12.25" style="20" bestFit="1" customWidth="1"/>
    <col min="19" max="19" width="31.625" style="21" bestFit="1" customWidth="1"/>
    <col min="20" max="20" width="9.375" style="20" bestFit="1" customWidth="1"/>
    <col min="21" max="22" width="11" style="20" bestFit="1" customWidth="1"/>
    <col min="23" max="23" width="8.625" style="20" bestFit="1" customWidth="1"/>
    <col min="24" max="24" width="15" style="20" customWidth="1"/>
    <col min="25" max="25" width="5.25" style="20" bestFit="1" customWidth="1"/>
    <col min="26" max="26" width="20" style="20" bestFit="1" customWidth="1"/>
    <col min="27" max="27" width="12.25" style="20" customWidth="1"/>
    <col min="28" max="28" width="5.375" style="20" bestFit="1" customWidth="1"/>
    <col min="29" max="29" width="7.375" style="20" bestFit="1" customWidth="1"/>
    <col min="30" max="31" width="4.125" style="20" bestFit="1" customWidth="1"/>
    <col min="32" max="32" width="13" style="20" customWidth="1"/>
    <col min="33" max="33" width="8.125" style="60" bestFit="1" customWidth="1"/>
    <col min="34" max="34" width="4.125" style="60" bestFit="1" customWidth="1"/>
    <col min="35" max="35" width="16.125" style="62" bestFit="1" customWidth="1"/>
    <col min="36" max="37" width="6.25" style="62" customWidth="1"/>
    <col min="38" max="16384" width="3.625" style="61"/>
  </cols>
  <sheetData>
    <row r="1" spans="1:35" ht="32.25" customHeight="1" x14ac:dyDescent="0.15">
      <c r="A1" s="166" t="s">
        <v>1049</v>
      </c>
      <c r="B1" s="166"/>
      <c r="C1" s="166"/>
      <c r="D1" s="166"/>
      <c r="E1" s="166"/>
      <c r="F1" s="166"/>
      <c r="G1" s="166"/>
      <c r="H1" s="166"/>
      <c r="I1" s="166"/>
      <c r="J1" s="166"/>
      <c r="K1" s="166"/>
      <c r="L1" s="166"/>
      <c r="M1" s="166"/>
      <c r="N1" s="166"/>
    </row>
    <row r="2" spans="1:35" ht="7.5" customHeight="1" x14ac:dyDescent="0.15">
      <c r="A2" s="59"/>
      <c r="B2" s="59"/>
      <c r="C2" s="59"/>
      <c r="D2" s="59"/>
      <c r="E2" s="59"/>
      <c r="F2" s="59"/>
      <c r="G2" s="59"/>
      <c r="H2" s="59"/>
      <c r="I2" s="59"/>
      <c r="J2" s="59"/>
      <c r="K2" s="59"/>
      <c r="L2" s="59"/>
      <c r="M2" s="59"/>
      <c r="N2" s="59"/>
    </row>
    <row r="3" spans="1:35" ht="22.5" customHeight="1" x14ac:dyDescent="0.15">
      <c r="A3" s="152" t="s">
        <v>0</v>
      </c>
      <c r="B3" s="153"/>
      <c r="C3" s="154">
        <f>基礎データ!$C$2</f>
        <v>0</v>
      </c>
      <c r="D3" s="155"/>
      <c r="E3" s="155"/>
      <c r="F3" s="155"/>
      <c r="G3" s="156"/>
      <c r="H3" s="152" t="s">
        <v>12</v>
      </c>
      <c r="I3" s="153"/>
      <c r="J3" s="157">
        <f>基礎データ!$C$6</f>
        <v>0</v>
      </c>
      <c r="K3" s="158"/>
      <c r="L3" s="158"/>
      <c r="M3" s="158"/>
      <c r="N3" s="159"/>
      <c r="P3" s="61" t="s">
        <v>590</v>
      </c>
      <c r="Q3" s="61">
        <f>COUNTIF(F7:F31,"男")</f>
        <v>0</v>
      </c>
      <c r="Y3" s="164"/>
      <c r="Z3" s="164"/>
      <c r="AA3" s="96" t="s">
        <v>315</v>
      </c>
      <c r="AB3" s="96" t="s">
        <v>322</v>
      </c>
      <c r="AC3" s="96" t="s">
        <v>317</v>
      </c>
      <c r="AD3" s="63"/>
    </row>
    <row r="4" spans="1:35" ht="22.5" customHeight="1" x14ac:dyDescent="0.15">
      <c r="A4" s="142" t="s">
        <v>13</v>
      </c>
      <c r="B4" s="143"/>
      <c r="C4" s="144">
        <f>基礎データ!$C$8</f>
        <v>0</v>
      </c>
      <c r="D4" s="145"/>
      <c r="E4" s="145"/>
      <c r="F4" s="145"/>
      <c r="G4" s="146"/>
      <c r="H4" s="147" t="s">
        <v>16</v>
      </c>
      <c r="I4" s="148"/>
      <c r="J4" s="149">
        <f>基礎データ!$C$7</f>
        <v>0</v>
      </c>
      <c r="K4" s="150"/>
      <c r="L4" s="150"/>
      <c r="M4" s="150"/>
      <c r="N4" s="151"/>
      <c r="P4" s="61" t="s">
        <v>591</v>
      </c>
      <c r="Q4" s="61">
        <f>COUNTIF(F7:F31,"女")</f>
        <v>0</v>
      </c>
      <c r="Y4" s="165"/>
      <c r="Z4" s="165"/>
      <c r="AA4" s="96">
        <f>基礎データ!$C$3</f>
        <v>0</v>
      </c>
      <c r="AB4" s="96" t="e">
        <f>VLOOKUP(AA4,shozoku1,4,FALSE)</f>
        <v>#N/A</v>
      </c>
      <c r="AC4" s="96" t="e">
        <f>VLOOKUP(AA4,shozoku1,3,FALSE)</f>
        <v>#N/A</v>
      </c>
      <c r="AD4" s="63"/>
    </row>
    <row r="5" spans="1:35" ht="17.25" customHeight="1" x14ac:dyDescent="0.15">
      <c r="A5" s="140"/>
      <c r="B5" s="128" t="s">
        <v>1</v>
      </c>
      <c r="C5" s="128" t="s">
        <v>2</v>
      </c>
      <c r="D5" s="128"/>
      <c r="E5" s="128" t="s">
        <v>3</v>
      </c>
      <c r="F5" s="128" t="s">
        <v>4</v>
      </c>
      <c r="G5" s="132" t="s">
        <v>339</v>
      </c>
      <c r="H5" s="133"/>
      <c r="I5" s="128" t="s">
        <v>9</v>
      </c>
      <c r="J5" s="128"/>
      <c r="K5" s="128"/>
      <c r="L5" s="128"/>
      <c r="M5" s="128"/>
      <c r="N5" s="160" t="s">
        <v>6</v>
      </c>
    </row>
    <row r="6" spans="1:35" ht="17.25" customHeight="1" thickBot="1" x14ac:dyDescent="0.2">
      <c r="A6" s="141"/>
      <c r="B6" s="129"/>
      <c r="C6" s="64" t="s">
        <v>11</v>
      </c>
      <c r="D6" s="64" t="s">
        <v>10</v>
      </c>
      <c r="E6" s="129"/>
      <c r="F6" s="129"/>
      <c r="G6" s="134"/>
      <c r="H6" s="135"/>
      <c r="I6" s="129"/>
      <c r="J6" s="129"/>
      <c r="K6" s="129"/>
      <c r="L6" s="129"/>
      <c r="M6" s="129"/>
      <c r="N6" s="161"/>
      <c r="R6" s="18" t="s">
        <v>18</v>
      </c>
      <c r="S6" s="19" t="s">
        <v>319</v>
      </c>
      <c r="T6" s="18" t="s">
        <v>354</v>
      </c>
      <c r="U6" s="18" t="s">
        <v>341</v>
      </c>
      <c r="V6" s="18" t="s">
        <v>342</v>
      </c>
      <c r="W6" s="18" t="s">
        <v>19</v>
      </c>
      <c r="X6" s="18" t="s">
        <v>20</v>
      </c>
      <c r="Y6" s="18" t="s">
        <v>21</v>
      </c>
      <c r="Z6" s="18" t="s">
        <v>22</v>
      </c>
      <c r="AA6" s="18" t="s">
        <v>23</v>
      </c>
      <c r="AB6" s="18" t="s">
        <v>314</v>
      </c>
      <c r="AC6" s="18" t="s">
        <v>24</v>
      </c>
      <c r="AD6" s="18" t="s">
        <v>521</v>
      </c>
      <c r="AE6" s="18" t="s">
        <v>318</v>
      </c>
      <c r="AF6" s="18" t="s">
        <v>505</v>
      </c>
      <c r="AG6" s="60" t="s">
        <v>408</v>
      </c>
      <c r="AI6" s="65" t="s">
        <v>506</v>
      </c>
    </row>
    <row r="7" spans="1:35" ht="22.5" customHeight="1" thickTop="1" x14ac:dyDescent="0.15">
      <c r="A7" s="66">
        <v>1</v>
      </c>
      <c r="B7" s="7"/>
      <c r="C7" s="7"/>
      <c r="D7" s="7"/>
      <c r="E7" s="7"/>
      <c r="F7" s="7"/>
      <c r="G7" s="138"/>
      <c r="H7" s="139"/>
      <c r="I7" s="8"/>
      <c r="J7" s="9"/>
      <c r="K7" s="9"/>
      <c r="L7" s="9"/>
      <c r="M7" s="10"/>
      <c r="N7" s="11"/>
      <c r="R7" s="2" t="str">
        <f>IF(ISBLANK(B7),"",VLOOKUP(CONCATENATE($AB$4,F7),$R$202:$S$211,2,FALSE)+B7*100)</f>
        <v/>
      </c>
      <c r="S7" s="23" t="str">
        <f>IF(ISBLANK(G7),"",G7)</f>
        <v/>
      </c>
      <c r="T7" s="1" t="str">
        <f>IF($S7="","",VLOOKUP($S7,'(種目・作業用)'!$A$2:$D$32,2,FALSE))</f>
        <v/>
      </c>
      <c r="U7" s="1" t="str">
        <f>IF($S7="","",VLOOKUP($S7,'(種目・作業用)'!$A$2:$D$32,3,FALSE))</f>
        <v/>
      </c>
      <c r="V7" s="1" t="str">
        <f>IF($S7="","",VLOOKUP($S7,'(種目・作業用)'!$A$2:$D$32,4,FALSE))</f>
        <v/>
      </c>
      <c r="W7" s="24" t="str">
        <f>IF(ISNUMBER(R7),IF(LEN(I7)=2,CONCATENATE("0",I7,K7,M7),IF(LEN(I7)=1,CONCATENATE("00",I7,K7,M7),CONCATENATE("000",K7,M7))),"")</f>
        <v/>
      </c>
      <c r="X7" s="2" t="str">
        <f>IF(W7="000",V7,CONCATENATE(V7," ",W7))</f>
        <v xml:space="preserve"> </v>
      </c>
      <c r="Y7" s="2" t="str">
        <f>IF(ISBLANK(B7),"",B7)</f>
        <v/>
      </c>
      <c r="Z7" s="2" t="str">
        <f t="shared" ref="Z7" si="0">IF(ISNUMBER(Y7),IF(ISBLANK(E7),AI7,CONCATENATE(AI7,"(",E7,")")),"")</f>
        <v/>
      </c>
      <c r="AA7" s="2" t="str">
        <f>IF(ISNUMBER(Y7),D7,"")</f>
        <v/>
      </c>
      <c r="AB7" s="3" t="str">
        <f>IF(ISNUMBER(Y7),VLOOKUP(AG7,$AG$201:$AH$248,2,FALSE),"")</f>
        <v/>
      </c>
      <c r="AC7" s="2" t="str">
        <f>IF(ISNUMBER(Y7),$AC$4,"")</f>
        <v/>
      </c>
      <c r="AD7" s="2" t="str">
        <f>IF(ISBLANK(F7),"",IF(F7="男",1,2))</f>
        <v/>
      </c>
      <c r="AE7" s="2"/>
      <c r="AF7" s="2" t="str">
        <f>IF(ISNUMBER(Y7),$AA$4,"")</f>
        <v/>
      </c>
      <c r="AG7" s="67" t="s">
        <v>368</v>
      </c>
      <c r="AI7" s="65" t="str">
        <f>IF(LEN(C7)&gt;6,SUBSTITUTE(C7,"　",""),IF(LEN(C7)=6,C7,IF(LEN(C7)=5,CONCATENATE(C7,"　"),IF(LEN(C7)=4,CONCATENATE(SUBSTITUTE(C7,"　","　　"),"　"),CONCATENATE(SUBSTITUTE(C7,"　","　　　"),"　")))))</f>
        <v>　</v>
      </c>
    </row>
    <row r="8" spans="1:35" ht="22.5" customHeight="1" x14ac:dyDescent="0.15">
      <c r="A8" s="68">
        <v>2</v>
      </c>
      <c r="B8" s="12"/>
      <c r="C8" s="12"/>
      <c r="D8" s="12"/>
      <c r="E8" s="7"/>
      <c r="F8" s="12"/>
      <c r="G8" s="130"/>
      <c r="H8" s="131"/>
      <c r="I8" s="13"/>
      <c r="J8" s="14"/>
      <c r="K8" s="14"/>
      <c r="L8" s="14"/>
      <c r="M8" s="15"/>
      <c r="N8" s="16"/>
      <c r="R8" s="2" t="str">
        <f t="shared" ref="R8:R71" si="1">IF(ISBLANK(B8),"",VLOOKUP(CONCATENATE($AB$4,F8),$R$202:$S$211,2,FALSE)+B8*100)</f>
        <v/>
      </c>
      <c r="S8" s="23" t="str">
        <f t="shared" ref="S8:S71" si="2">IF(ISBLANK(G8),"",G8)</f>
        <v/>
      </c>
      <c r="T8" s="1" t="str">
        <f>IF($S8="","",VLOOKUP($S8,'(種目・作業用)'!$A$2:$D$32,2,FALSE))</f>
        <v/>
      </c>
      <c r="U8" s="1" t="str">
        <f>IF($S8="","",VLOOKUP($S8,'(種目・作業用)'!$A$2:$D$32,3,FALSE))</f>
        <v/>
      </c>
      <c r="V8" s="1" t="str">
        <f>IF($S8="","",VLOOKUP($S8,'(種目・作業用)'!$A$2:$D$32,4,FALSE))</f>
        <v/>
      </c>
      <c r="W8" s="24" t="str">
        <f t="shared" ref="W8:W71" si="3">IF(ISNUMBER(R8),IF(LEN(I8)=2,CONCATENATE("0",I8,K8,M8),IF(LEN(I8)=1,CONCATENATE("00",I8,K8,M8),CONCATENATE("000",K8,M8))),"")</f>
        <v/>
      </c>
      <c r="X8" s="2" t="str">
        <f t="shared" ref="X8:X71" si="4">IF(W8="000",V8,CONCATENATE(V8," ",W8))</f>
        <v xml:space="preserve"> </v>
      </c>
      <c r="Y8" s="2" t="str">
        <f t="shared" ref="Y8:Y71" si="5">IF(ISBLANK(B8),"",B8)</f>
        <v/>
      </c>
      <c r="Z8" s="2" t="str">
        <f t="shared" ref="Z8:Z71" si="6">IF(ISNUMBER(Y8),IF(ISBLANK(E8),AI8,CONCATENATE(AI8,"(",E8,")")),"")</f>
        <v/>
      </c>
      <c r="AA8" s="2" t="str">
        <f t="shared" ref="AA8:AA71" si="7">IF(ISNUMBER(Y8),D8,"")</f>
        <v/>
      </c>
      <c r="AB8" s="3" t="str">
        <f t="shared" ref="AB8:AB71" si="8">IF(ISNUMBER(Y8),VLOOKUP(AG8,$AG$201:$AH$248,2,FALSE),"")</f>
        <v/>
      </c>
      <c r="AC8" s="2" t="str">
        <f t="shared" ref="AC8:AC71" si="9">IF(ISNUMBER(Y8),$AC$4,"")</f>
        <v/>
      </c>
      <c r="AD8" s="2" t="str">
        <f t="shared" ref="AD8:AD71" si="10">IF(ISBLANK(F8),"",IF(F8="男",1,2))</f>
        <v/>
      </c>
      <c r="AE8" s="2"/>
      <c r="AF8" s="2" t="str">
        <f t="shared" ref="AF8:AF71" si="11">IF(ISNUMBER(Y8),$AA$4,"")</f>
        <v/>
      </c>
      <c r="AG8" s="67" t="s">
        <v>368</v>
      </c>
      <c r="AI8" s="65" t="str">
        <f t="shared" ref="AI8:AI71" si="12">IF(LEN(C8)&gt;6,SUBSTITUTE(C8,"　",""),IF(LEN(C8)=6,C8,IF(LEN(C8)=5,CONCATENATE(C8,"　"),IF(LEN(C8)=4,CONCATENATE(SUBSTITUTE(C8,"　","　　"),"　"),CONCATENATE(SUBSTITUTE(C8,"　","　　　"),"　")))))</f>
        <v>　</v>
      </c>
    </row>
    <row r="9" spans="1:35" ht="22.5" customHeight="1" x14ac:dyDescent="0.15">
      <c r="A9" s="68">
        <v>3</v>
      </c>
      <c r="B9" s="12"/>
      <c r="C9" s="12"/>
      <c r="D9" s="12"/>
      <c r="E9" s="7"/>
      <c r="F9" s="12"/>
      <c r="G9" s="130"/>
      <c r="H9" s="131"/>
      <c r="I9" s="13"/>
      <c r="J9" s="14"/>
      <c r="K9" s="14"/>
      <c r="L9" s="14"/>
      <c r="M9" s="15"/>
      <c r="N9" s="16"/>
      <c r="R9" s="2" t="str">
        <f t="shared" si="1"/>
        <v/>
      </c>
      <c r="S9" s="23" t="str">
        <f t="shared" si="2"/>
        <v/>
      </c>
      <c r="T9" s="1" t="str">
        <f>IF($S9="","",VLOOKUP($S9,'(種目・作業用)'!$A$2:$D$32,2,FALSE))</f>
        <v/>
      </c>
      <c r="U9" s="1" t="str">
        <f>IF($S9="","",VLOOKUP($S9,'(種目・作業用)'!$A$2:$D$32,3,FALSE))</f>
        <v/>
      </c>
      <c r="V9" s="1" t="str">
        <f>IF($S9="","",VLOOKUP($S9,'(種目・作業用)'!$A$2:$D$32,4,FALSE))</f>
        <v/>
      </c>
      <c r="W9" s="24" t="str">
        <f t="shared" si="3"/>
        <v/>
      </c>
      <c r="X9" s="2" t="str">
        <f t="shared" si="4"/>
        <v xml:space="preserve"> </v>
      </c>
      <c r="Y9" s="2" t="str">
        <f t="shared" si="5"/>
        <v/>
      </c>
      <c r="Z9" s="2" t="str">
        <f t="shared" si="6"/>
        <v/>
      </c>
      <c r="AA9" s="2" t="str">
        <f t="shared" si="7"/>
        <v/>
      </c>
      <c r="AB9" s="3" t="str">
        <f t="shared" si="8"/>
        <v/>
      </c>
      <c r="AC9" s="2" t="str">
        <f t="shared" si="9"/>
        <v/>
      </c>
      <c r="AD9" s="2" t="str">
        <f t="shared" si="10"/>
        <v/>
      </c>
      <c r="AE9" s="2"/>
      <c r="AF9" s="2" t="str">
        <f t="shared" si="11"/>
        <v/>
      </c>
      <c r="AG9" s="67" t="s">
        <v>368</v>
      </c>
      <c r="AI9" s="65" t="str">
        <f t="shared" si="12"/>
        <v>　</v>
      </c>
    </row>
    <row r="10" spans="1:35" ht="22.5" customHeight="1" x14ac:dyDescent="0.15">
      <c r="A10" s="68">
        <v>4</v>
      </c>
      <c r="B10" s="12"/>
      <c r="C10" s="12"/>
      <c r="D10" s="12"/>
      <c r="E10" s="7"/>
      <c r="F10" s="12"/>
      <c r="G10" s="130"/>
      <c r="H10" s="131"/>
      <c r="I10" s="13"/>
      <c r="J10" s="14"/>
      <c r="K10" s="14"/>
      <c r="L10" s="14"/>
      <c r="M10" s="15"/>
      <c r="N10" s="16"/>
      <c r="R10" s="2" t="str">
        <f t="shared" si="1"/>
        <v/>
      </c>
      <c r="S10" s="23" t="str">
        <f t="shared" si="2"/>
        <v/>
      </c>
      <c r="T10" s="1" t="str">
        <f>IF($S10="","",VLOOKUP($S10,'(種目・作業用)'!$A$2:$D$32,2,FALSE))</f>
        <v/>
      </c>
      <c r="U10" s="1" t="str">
        <f>IF($S10="","",VLOOKUP($S10,'(種目・作業用)'!$A$2:$D$32,3,FALSE))</f>
        <v/>
      </c>
      <c r="V10" s="1" t="str">
        <f>IF($S10="","",VLOOKUP($S10,'(種目・作業用)'!$A$2:$D$32,4,FALSE))</f>
        <v/>
      </c>
      <c r="W10" s="24" t="str">
        <f t="shared" si="3"/>
        <v/>
      </c>
      <c r="X10" s="2" t="str">
        <f t="shared" si="4"/>
        <v xml:space="preserve"> </v>
      </c>
      <c r="Y10" s="2" t="str">
        <f t="shared" si="5"/>
        <v/>
      </c>
      <c r="Z10" s="2" t="str">
        <f t="shared" si="6"/>
        <v/>
      </c>
      <c r="AA10" s="2" t="str">
        <f t="shared" si="7"/>
        <v/>
      </c>
      <c r="AB10" s="3" t="str">
        <f t="shared" si="8"/>
        <v/>
      </c>
      <c r="AC10" s="2" t="str">
        <f t="shared" si="9"/>
        <v/>
      </c>
      <c r="AD10" s="2" t="str">
        <f t="shared" si="10"/>
        <v/>
      </c>
      <c r="AE10" s="2"/>
      <c r="AF10" s="2" t="str">
        <f t="shared" si="11"/>
        <v/>
      </c>
      <c r="AG10" s="67" t="s">
        <v>368</v>
      </c>
      <c r="AI10" s="65" t="str">
        <f t="shared" si="12"/>
        <v>　</v>
      </c>
    </row>
    <row r="11" spans="1:35" ht="22.5" customHeight="1" x14ac:dyDescent="0.15">
      <c r="A11" s="68">
        <v>5</v>
      </c>
      <c r="B11" s="12"/>
      <c r="C11" s="12"/>
      <c r="D11" s="12"/>
      <c r="E11" s="7"/>
      <c r="F11" s="12"/>
      <c r="G11" s="130"/>
      <c r="H11" s="131"/>
      <c r="I11" s="13"/>
      <c r="J11" s="14"/>
      <c r="K11" s="14"/>
      <c r="L11" s="14"/>
      <c r="M11" s="15"/>
      <c r="N11" s="16"/>
      <c r="R11" s="2" t="str">
        <f t="shared" si="1"/>
        <v/>
      </c>
      <c r="S11" s="23" t="str">
        <f t="shared" si="2"/>
        <v/>
      </c>
      <c r="T11" s="1" t="str">
        <f>IF($S11="","",VLOOKUP($S11,'(種目・作業用)'!$A$2:$D$32,2,FALSE))</f>
        <v/>
      </c>
      <c r="U11" s="1" t="str">
        <f>IF($S11="","",VLOOKUP($S11,'(種目・作業用)'!$A$2:$D$32,3,FALSE))</f>
        <v/>
      </c>
      <c r="V11" s="1" t="str">
        <f>IF($S11="","",VLOOKUP($S11,'(種目・作業用)'!$A$2:$D$32,4,FALSE))</f>
        <v/>
      </c>
      <c r="W11" s="24" t="str">
        <f t="shared" si="3"/>
        <v/>
      </c>
      <c r="X11" s="2" t="str">
        <f t="shared" si="4"/>
        <v xml:space="preserve"> </v>
      </c>
      <c r="Y11" s="2" t="str">
        <f t="shared" si="5"/>
        <v/>
      </c>
      <c r="Z11" s="2" t="str">
        <f t="shared" si="6"/>
        <v/>
      </c>
      <c r="AA11" s="2" t="str">
        <f t="shared" si="7"/>
        <v/>
      </c>
      <c r="AB11" s="3" t="str">
        <f t="shared" si="8"/>
        <v/>
      </c>
      <c r="AC11" s="2" t="str">
        <f t="shared" si="9"/>
        <v/>
      </c>
      <c r="AD11" s="2" t="str">
        <f t="shared" si="10"/>
        <v/>
      </c>
      <c r="AE11" s="2"/>
      <c r="AF11" s="2" t="str">
        <f t="shared" si="11"/>
        <v/>
      </c>
      <c r="AG11" s="67" t="s">
        <v>368</v>
      </c>
      <c r="AI11" s="65" t="str">
        <f t="shared" si="12"/>
        <v>　</v>
      </c>
    </row>
    <row r="12" spans="1:35" ht="22.5" customHeight="1" x14ac:dyDescent="0.15">
      <c r="A12" s="68">
        <v>6</v>
      </c>
      <c r="B12" s="12"/>
      <c r="C12" s="12"/>
      <c r="D12" s="12"/>
      <c r="E12" s="7"/>
      <c r="F12" s="12"/>
      <c r="G12" s="130"/>
      <c r="H12" s="131"/>
      <c r="I12" s="13"/>
      <c r="J12" s="14"/>
      <c r="K12" s="14"/>
      <c r="L12" s="14"/>
      <c r="M12" s="15"/>
      <c r="N12" s="16"/>
      <c r="R12" s="2" t="str">
        <f t="shared" si="1"/>
        <v/>
      </c>
      <c r="S12" s="23" t="str">
        <f t="shared" si="2"/>
        <v/>
      </c>
      <c r="T12" s="1" t="str">
        <f>IF($S12="","",VLOOKUP($S12,'(種目・作業用)'!$A$2:$D$32,2,FALSE))</f>
        <v/>
      </c>
      <c r="U12" s="1" t="str">
        <f>IF($S12="","",VLOOKUP($S12,'(種目・作業用)'!$A$2:$D$32,3,FALSE))</f>
        <v/>
      </c>
      <c r="V12" s="1" t="str">
        <f>IF($S12="","",VLOOKUP($S12,'(種目・作業用)'!$A$2:$D$32,4,FALSE))</f>
        <v/>
      </c>
      <c r="W12" s="24" t="str">
        <f t="shared" si="3"/>
        <v/>
      </c>
      <c r="X12" s="2" t="str">
        <f t="shared" si="4"/>
        <v xml:space="preserve"> </v>
      </c>
      <c r="Y12" s="2" t="str">
        <f t="shared" si="5"/>
        <v/>
      </c>
      <c r="Z12" s="2" t="str">
        <f t="shared" si="6"/>
        <v/>
      </c>
      <c r="AA12" s="2" t="str">
        <f t="shared" si="7"/>
        <v/>
      </c>
      <c r="AB12" s="3" t="str">
        <f t="shared" si="8"/>
        <v/>
      </c>
      <c r="AC12" s="2" t="str">
        <f t="shared" si="9"/>
        <v/>
      </c>
      <c r="AD12" s="2" t="str">
        <f t="shared" si="10"/>
        <v/>
      </c>
      <c r="AE12" s="2"/>
      <c r="AF12" s="2" t="str">
        <f t="shared" si="11"/>
        <v/>
      </c>
      <c r="AG12" s="67" t="s">
        <v>368</v>
      </c>
      <c r="AI12" s="65" t="str">
        <f t="shared" si="12"/>
        <v>　</v>
      </c>
    </row>
    <row r="13" spans="1:35" ht="22.5" customHeight="1" x14ac:dyDescent="0.15">
      <c r="A13" s="68">
        <v>7</v>
      </c>
      <c r="B13" s="12"/>
      <c r="C13" s="12"/>
      <c r="D13" s="12"/>
      <c r="E13" s="7"/>
      <c r="F13" s="12"/>
      <c r="G13" s="130"/>
      <c r="H13" s="131"/>
      <c r="I13" s="13"/>
      <c r="J13" s="14"/>
      <c r="K13" s="14"/>
      <c r="L13" s="14"/>
      <c r="M13" s="15"/>
      <c r="N13" s="16"/>
      <c r="R13" s="2" t="str">
        <f t="shared" si="1"/>
        <v/>
      </c>
      <c r="S13" s="23" t="str">
        <f t="shared" si="2"/>
        <v/>
      </c>
      <c r="T13" s="1" t="str">
        <f>IF($S13="","",VLOOKUP($S13,'(種目・作業用)'!$A$2:$D$32,2,FALSE))</f>
        <v/>
      </c>
      <c r="U13" s="1" t="str">
        <f>IF($S13="","",VLOOKUP($S13,'(種目・作業用)'!$A$2:$D$32,3,FALSE))</f>
        <v/>
      </c>
      <c r="V13" s="1" t="str">
        <f>IF($S13="","",VLOOKUP($S13,'(種目・作業用)'!$A$2:$D$32,4,FALSE))</f>
        <v/>
      </c>
      <c r="W13" s="24" t="str">
        <f t="shared" si="3"/>
        <v/>
      </c>
      <c r="X13" s="2" t="str">
        <f t="shared" si="4"/>
        <v xml:space="preserve"> </v>
      </c>
      <c r="Y13" s="2" t="str">
        <f t="shared" si="5"/>
        <v/>
      </c>
      <c r="Z13" s="2" t="str">
        <f t="shared" si="6"/>
        <v/>
      </c>
      <c r="AA13" s="2" t="str">
        <f t="shared" si="7"/>
        <v/>
      </c>
      <c r="AB13" s="3" t="str">
        <f t="shared" si="8"/>
        <v/>
      </c>
      <c r="AC13" s="2" t="str">
        <f t="shared" si="9"/>
        <v/>
      </c>
      <c r="AD13" s="2" t="str">
        <f t="shared" si="10"/>
        <v/>
      </c>
      <c r="AE13" s="2"/>
      <c r="AF13" s="2" t="str">
        <f t="shared" si="11"/>
        <v/>
      </c>
      <c r="AG13" s="67" t="s">
        <v>368</v>
      </c>
      <c r="AI13" s="65" t="str">
        <f t="shared" si="12"/>
        <v>　</v>
      </c>
    </row>
    <row r="14" spans="1:35" ht="22.5" customHeight="1" x14ac:dyDescent="0.15">
      <c r="A14" s="68">
        <v>8</v>
      </c>
      <c r="B14" s="12"/>
      <c r="C14" s="12"/>
      <c r="D14" s="12"/>
      <c r="E14" s="7"/>
      <c r="F14" s="12"/>
      <c r="G14" s="130"/>
      <c r="H14" s="131"/>
      <c r="I14" s="13"/>
      <c r="J14" s="14"/>
      <c r="K14" s="14"/>
      <c r="L14" s="14"/>
      <c r="M14" s="15"/>
      <c r="N14" s="16"/>
      <c r="R14" s="2" t="str">
        <f t="shared" si="1"/>
        <v/>
      </c>
      <c r="S14" s="23" t="str">
        <f t="shared" si="2"/>
        <v/>
      </c>
      <c r="T14" s="1" t="str">
        <f>IF($S14="","",VLOOKUP($S14,'(種目・作業用)'!$A$2:$D$32,2,FALSE))</f>
        <v/>
      </c>
      <c r="U14" s="1" t="str">
        <f>IF($S14="","",VLOOKUP($S14,'(種目・作業用)'!$A$2:$D$32,3,FALSE))</f>
        <v/>
      </c>
      <c r="V14" s="1" t="str">
        <f>IF($S14="","",VLOOKUP($S14,'(種目・作業用)'!$A$2:$D$32,4,FALSE))</f>
        <v/>
      </c>
      <c r="W14" s="24" t="str">
        <f t="shared" si="3"/>
        <v/>
      </c>
      <c r="X14" s="2" t="str">
        <f t="shared" si="4"/>
        <v xml:space="preserve"> </v>
      </c>
      <c r="Y14" s="2" t="str">
        <f t="shared" si="5"/>
        <v/>
      </c>
      <c r="Z14" s="2" t="str">
        <f t="shared" si="6"/>
        <v/>
      </c>
      <c r="AA14" s="2" t="str">
        <f t="shared" si="7"/>
        <v/>
      </c>
      <c r="AB14" s="3" t="str">
        <f t="shared" si="8"/>
        <v/>
      </c>
      <c r="AC14" s="2" t="str">
        <f t="shared" si="9"/>
        <v/>
      </c>
      <c r="AD14" s="2" t="str">
        <f t="shared" si="10"/>
        <v/>
      </c>
      <c r="AE14" s="2"/>
      <c r="AF14" s="2" t="str">
        <f t="shared" si="11"/>
        <v/>
      </c>
      <c r="AG14" s="67" t="s">
        <v>368</v>
      </c>
      <c r="AI14" s="65" t="str">
        <f t="shared" si="12"/>
        <v>　</v>
      </c>
    </row>
    <row r="15" spans="1:35" ht="22.5" customHeight="1" x14ac:dyDescent="0.15">
      <c r="A15" s="68">
        <v>9</v>
      </c>
      <c r="B15" s="12"/>
      <c r="C15" s="12"/>
      <c r="D15" s="12"/>
      <c r="E15" s="7"/>
      <c r="F15" s="12"/>
      <c r="G15" s="130"/>
      <c r="H15" s="131"/>
      <c r="I15" s="13"/>
      <c r="J15" s="14"/>
      <c r="K15" s="14"/>
      <c r="L15" s="14"/>
      <c r="M15" s="15"/>
      <c r="N15" s="16"/>
      <c r="R15" s="2" t="str">
        <f t="shared" si="1"/>
        <v/>
      </c>
      <c r="S15" s="23" t="str">
        <f t="shared" si="2"/>
        <v/>
      </c>
      <c r="T15" s="1" t="str">
        <f>IF($S15="","",VLOOKUP($S15,'(種目・作業用)'!$A$2:$D$32,2,FALSE))</f>
        <v/>
      </c>
      <c r="U15" s="1" t="str">
        <f>IF($S15="","",VLOOKUP($S15,'(種目・作業用)'!$A$2:$D$32,3,FALSE))</f>
        <v/>
      </c>
      <c r="V15" s="1" t="str">
        <f>IF($S15="","",VLOOKUP($S15,'(種目・作業用)'!$A$2:$D$32,4,FALSE))</f>
        <v/>
      </c>
      <c r="W15" s="24" t="str">
        <f t="shared" si="3"/>
        <v/>
      </c>
      <c r="X15" s="2" t="str">
        <f t="shared" si="4"/>
        <v xml:space="preserve"> </v>
      </c>
      <c r="Y15" s="2" t="str">
        <f t="shared" si="5"/>
        <v/>
      </c>
      <c r="Z15" s="2" t="str">
        <f t="shared" si="6"/>
        <v/>
      </c>
      <c r="AA15" s="2" t="str">
        <f t="shared" si="7"/>
        <v/>
      </c>
      <c r="AB15" s="3" t="str">
        <f t="shared" si="8"/>
        <v/>
      </c>
      <c r="AC15" s="2" t="str">
        <f t="shared" si="9"/>
        <v/>
      </c>
      <c r="AD15" s="2" t="str">
        <f t="shared" si="10"/>
        <v/>
      </c>
      <c r="AE15" s="2"/>
      <c r="AF15" s="2" t="str">
        <f t="shared" si="11"/>
        <v/>
      </c>
      <c r="AG15" s="67" t="s">
        <v>368</v>
      </c>
      <c r="AI15" s="65" t="str">
        <f t="shared" si="12"/>
        <v>　</v>
      </c>
    </row>
    <row r="16" spans="1:35" ht="22.5" customHeight="1" x14ac:dyDescent="0.15">
      <c r="A16" s="68">
        <v>10</v>
      </c>
      <c r="B16" s="12"/>
      <c r="C16" s="12"/>
      <c r="D16" s="12"/>
      <c r="E16" s="7"/>
      <c r="F16" s="12"/>
      <c r="G16" s="130"/>
      <c r="H16" s="131"/>
      <c r="I16" s="13"/>
      <c r="J16" s="14"/>
      <c r="K16" s="14"/>
      <c r="L16" s="14"/>
      <c r="M16" s="15"/>
      <c r="N16" s="16"/>
      <c r="R16" s="2" t="str">
        <f t="shared" si="1"/>
        <v/>
      </c>
      <c r="S16" s="23" t="str">
        <f t="shared" si="2"/>
        <v/>
      </c>
      <c r="T16" s="1" t="str">
        <f>IF($S16="","",VLOOKUP($S16,'(種目・作業用)'!$A$2:$D$32,2,FALSE))</f>
        <v/>
      </c>
      <c r="U16" s="1" t="str">
        <f>IF($S16="","",VLOOKUP($S16,'(種目・作業用)'!$A$2:$D$32,3,FALSE))</f>
        <v/>
      </c>
      <c r="V16" s="1" t="str">
        <f>IF($S16="","",VLOOKUP($S16,'(種目・作業用)'!$A$2:$D$32,4,FALSE))</f>
        <v/>
      </c>
      <c r="W16" s="24" t="str">
        <f t="shared" si="3"/>
        <v/>
      </c>
      <c r="X16" s="2" t="str">
        <f t="shared" si="4"/>
        <v xml:space="preserve"> </v>
      </c>
      <c r="Y16" s="2" t="str">
        <f t="shared" si="5"/>
        <v/>
      </c>
      <c r="Z16" s="2" t="str">
        <f t="shared" si="6"/>
        <v/>
      </c>
      <c r="AA16" s="2" t="str">
        <f t="shared" si="7"/>
        <v/>
      </c>
      <c r="AB16" s="3" t="str">
        <f t="shared" si="8"/>
        <v/>
      </c>
      <c r="AC16" s="2" t="str">
        <f t="shared" si="9"/>
        <v/>
      </c>
      <c r="AD16" s="2" t="str">
        <f t="shared" si="10"/>
        <v/>
      </c>
      <c r="AE16" s="2"/>
      <c r="AF16" s="2" t="str">
        <f t="shared" si="11"/>
        <v/>
      </c>
      <c r="AG16" s="67" t="s">
        <v>368</v>
      </c>
      <c r="AI16" s="65" t="str">
        <f t="shared" si="12"/>
        <v>　</v>
      </c>
    </row>
    <row r="17" spans="1:35" ht="22.5" customHeight="1" x14ac:dyDescent="0.15">
      <c r="A17" s="68">
        <v>11</v>
      </c>
      <c r="B17" s="12"/>
      <c r="C17" s="12"/>
      <c r="D17" s="12"/>
      <c r="E17" s="7"/>
      <c r="F17" s="12"/>
      <c r="G17" s="130"/>
      <c r="H17" s="131"/>
      <c r="I17" s="13"/>
      <c r="J17" s="14"/>
      <c r="K17" s="14"/>
      <c r="L17" s="14"/>
      <c r="M17" s="15"/>
      <c r="N17" s="16"/>
      <c r="R17" s="2" t="str">
        <f t="shared" si="1"/>
        <v/>
      </c>
      <c r="S17" s="23" t="str">
        <f t="shared" si="2"/>
        <v/>
      </c>
      <c r="T17" s="1" t="str">
        <f>IF($S17="","",VLOOKUP($S17,'(種目・作業用)'!$A$2:$D$32,2,FALSE))</f>
        <v/>
      </c>
      <c r="U17" s="1" t="str">
        <f>IF($S17="","",VLOOKUP($S17,'(種目・作業用)'!$A$2:$D$32,3,FALSE))</f>
        <v/>
      </c>
      <c r="V17" s="1" t="str">
        <f>IF($S17="","",VLOOKUP($S17,'(種目・作業用)'!$A$2:$D$32,4,FALSE))</f>
        <v/>
      </c>
      <c r="W17" s="24" t="str">
        <f t="shared" si="3"/>
        <v/>
      </c>
      <c r="X17" s="2" t="str">
        <f t="shared" si="4"/>
        <v xml:space="preserve"> </v>
      </c>
      <c r="Y17" s="2" t="str">
        <f t="shared" si="5"/>
        <v/>
      </c>
      <c r="Z17" s="2" t="str">
        <f t="shared" si="6"/>
        <v/>
      </c>
      <c r="AA17" s="2" t="str">
        <f t="shared" si="7"/>
        <v/>
      </c>
      <c r="AB17" s="3" t="str">
        <f t="shared" si="8"/>
        <v/>
      </c>
      <c r="AC17" s="2" t="str">
        <f t="shared" si="9"/>
        <v/>
      </c>
      <c r="AD17" s="2" t="str">
        <f t="shared" si="10"/>
        <v/>
      </c>
      <c r="AE17" s="2"/>
      <c r="AF17" s="2" t="str">
        <f t="shared" si="11"/>
        <v/>
      </c>
      <c r="AG17" s="67" t="s">
        <v>368</v>
      </c>
      <c r="AI17" s="65" t="str">
        <f t="shared" si="12"/>
        <v>　</v>
      </c>
    </row>
    <row r="18" spans="1:35" ht="22.5" customHeight="1" x14ac:dyDescent="0.15">
      <c r="A18" s="68">
        <v>12</v>
      </c>
      <c r="B18" s="12"/>
      <c r="C18" s="12"/>
      <c r="D18" s="12"/>
      <c r="E18" s="7"/>
      <c r="F18" s="12"/>
      <c r="G18" s="130"/>
      <c r="H18" s="131"/>
      <c r="I18" s="13"/>
      <c r="J18" s="14"/>
      <c r="K18" s="14"/>
      <c r="L18" s="14"/>
      <c r="M18" s="15"/>
      <c r="N18" s="16"/>
      <c r="R18" s="2" t="str">
        <f t="shared" si="1"/>
        <v/>
      </c>
      <c r="S18" s="23" t="str">
        <f t="shared" si="2"/>
        <v/>
      </c>
      <c r="T18" s="1" t="str">
        <f>IF($S18="","",VLOOKUP($S18,'(種目・作業用)'!$A$2:$D$32,2,FALSE))</f>
        <v/>
      </c>
      <c r="U18" s="1" t="str">
        <f>IF($S18="","",VLOOKUP($S18,'(種目・作業用)'!$A$2:$D$32,3,FALSE))</f>
        <v/>
      </c>
      <c r="V18" s="1" t="str">
        <f>IF($S18="","",VLOOKUP($S18,'(種目・作業用)'!$A$2:$D$32,4,FALSE))</f>
        <v/>
      </c>
      <c r="W18" s="24" t="str">
        <f t="shared" si="3"/>
        <v/>
      </c>
      <c r="X18" s="2" t="str">
        <f t="shared" si="4"/>
        <v xml:space="preserve"> </v>
      </c>
      <c r="Y18" s="2" t="str">
        <f t="shared" si="5"/>
        <v/>
      </c>
      <c r="Z18" s="2" t="str">
        <f t="shared" si="6"/>
        <v/>
      </c>
      <c r="AA18" s="2" t="str">
        <f t="shared" si="7"/>
        <v/>
      </c>
      <c r="AB18" s="3" t="str">
        <f t="shared" si="8"/>
        <v/>
      </c>
      <c r="AC18" s="2" t="str">
        <f t="shared" si="9"/>
        <v/>
      </c>
      <c r="AD18" s="2" t="str">
        <f t="shared" si="10"/>
        <v/>
      </c>
      <c r="AE18" s="2"/>
      <c r="AF18" s="2" t="str">
        <f t="shared" si="11"/>
        <v/>
      </c>
      <c r="AG18" s="67" t="s">
        <v>368</v>
      </c>
      <c r="AI18" s="65" t="str">
        <f t="shared" si="12"/>
        <v>　</v>
      </c>
    </row>
    <row r="19" spans="1:35" ht="22.5" customHeight="1" x14ac:dyDescent="0.15">
      <c r="A19" s="68">
        <v>13</v>
      </c>
      <c r="B19" s="12"/>
      <c r="C19" s="12"/>
      <c r="D19" s="12"/>
      <c r="E19" s="7"/>
      <c r="F19" s="12"/>
      <c r="G19" s="130"/>
      <c r="H19" s="131"/>
      <c r="I19" s="13"/>
      <c r="J19" s="14"/>
      <c r="K19" s="14"/>
      <c r="L19" s="14"/>
      <c r="M19" s="15"/>
      <c r="N19" s="16"/>
      <c r="R19" s="2" t="str">
        <f t="shared" si="1"/>
        <v/>
      </c>
      <c r="S19" s="23" t="str">
        <f t="shared" si="2"/>
        <v/>
      </c>
      <c r="T19" s="1" t="str">
        <f>IF($S19="","",VLOOKUP($S19,'(種目・作業用)'!$A$2:$D$32,2,FALSE))</f>
        <v/>
      </c>
      <c r="U19" s="1" t="str">
        <f>IF($S19="","",VLOOKUP($S19,'(種目・作業用)'!$A$2:$D$32,3,FALSE))</f>
        <v/>
      </c>
      <c r="V19" s="1" t="str">
        <f>IF($S19="","",VLOOKUP($S19,'(種目・作業用)'!$A$2:$D$32,4,FALSE))</f>
        <v/>
      </c>
      <c r="W19" s="24" t="str">
        <f t="shared" si="3"/>
        <v/>
      </c>
      <c r="X19" s="2" t="str">
        <f t="shared" si="4"/>
        <v xml:space="preserve"> </v>
      </c>
      <c r="Y19" s="2" t="str">
        <f t="shared" si="5"/>
        <v/>
      </c>
      <c r="Z19" s="2" t="str">
        <f t="shared" si="6"/>
        <v/>
      </c>
      <c r="AA19" s="2" t="str">
        <f t="shared" si="7"/>
        <v/>
      </c>
      <c r="AB19" s="3" t="str">
        <f t="shared" si="8"/>
        <v/>
      </c>
      <c r="AC19" s="2" t="str">
        <f t="shared" si="9"/>
        <v/>
      </c>
      <c r="AD19" s="2" t="str">
        <f t="shared" si="10"/>
        <v/>
      </c>
      <c r="AE19" s="2"/>
      <c r="AF19" s="2" t="str">
        <f t="shared" si="11"/>
        <v/>
      </c>
      <c r="AG19" s="67" t="s">
        <v>368</v>
      </c>
      <c r="AI19" s="65" t="str">
        <f t="shared" si="12"/>
        <v>　</v>
      </c>
    </row>
    <row r="20" spans="1:35" ht="22.5" customHeight="1" x14ac:dyDescent="0.15">
      <c r="A20" s="68">
        <v>14</v>
      </c>
      <c r="B20" s="12"/>
      <c r="C20" s="12"/>
      <c r="D20" s="12"/>
      <c r="E20" s="7"/>
      <c r="F20" s="12"/>
      <c r="G20" s="130"/>
      <c r="H20" s="131"/>
      <c r="I20" s="13"/>
      <c r="J20" s="14"/>
      <c r="K20" s="14"/>
      <c r="L20" s="14"/>
      <c r="M20" s="15"/>
      <c r="N20" s="16"/>
      <c r="R20" s="2" t="str">
        <f t="shared" si="1"/>
        <v/>
      </c>
      <c r="S20" s="23" t="str">
        <f t="shared" si="2"/>
        <v/>
      </c>
      <c r="T20" s="1" t="str">
        <f>IF($S20="","",VLOOKUP($S20,'(種目・作業用)'!$A$2:$D$32,2,FALSE))</f>
        <v/>
      </c>
      <c r="U20" s="1" t="str">
        <f>IF($S20="","",VLOOKUP($S20,'(種目・作業用)'!$A$2:$D$32,3,FALSE))</f>
        <v/>
      </c>
      <c r="V20" s="1" t="str">
        <f>IF($S20="","",VLOOKUP($S20,'(種目・作業用)'!$A$2:$D$32,4,FALSE))</f>
        <v/>
      </c>
      <c r="W20" s="24" t="str">
        <f t="shared" si="3"/>
        <v/>
      </c>
      <c r="X20" s="2" t="str">
        <f t="shared" si="4"/>
        <v xml:space="preserve"> </v>
      </c>
      <c r="Y20" s="2" t="str">
        <f t="shared" si="5"/>
        <v/>
      </c>
      <c r="Z20" s="2" t="str">
        <f t="shared" si="6"/>
        <v/>
      </c>
      <c r="AA20" s="2" t="str">
        <f t="shared" si="7"/>
        <v/>
      </c>
      <c r="AB20" s="3" t="str">
        <f t="shared" si="8"/>
        <v/>
      </c>
      <c r="AC20" s="2" t="str">
        <f t="shared" si="9"/>
        <v/>
      </c>
      <c r="AD20" s="2" t="str">
        <f t="shared" si="10"/>
        <v/>
      </c>
      <c r="AE20" s="2"/>
      <c r="AF20" s="2" t="str">
        <f t="shared" si="11"/>
        <v/>
      </c>
      <c r="AG20" s="67" t="s">
        <v>368</v>
      </c>
      <c r="AI20" s="65" t="str">
        <f t="shared" si="12"/>
        <v>　</v>
      </c>
    </row>
    <row r="21" spans="1:35" ht="22.5" customHeight="1" x14ac:dyDescent="0.15">
      <c r="A21" s="68">
        <v>15</v>
      </c>
      <c r="B21" s="12"/>
      <c r="C21" s="12"/>
      <c r="D21" s="12"/>
      <c r="E21" s="7"/>
      <c r="F21" s="12"/>
      <c r="G21" s="130"/>
      <c r="H21" s="131"/>
      <c r="I21" s="13"/>
      <c r="J21" s="14"/>
      <c r="K21" s="14"/>
      <c r="L21" s="14"/>
      <c r="M21" s="15"/>
      <c r="N21" s="16"/>
      <c r="R21" s="2" t="str">
        <f t="shared" si="1"/>
        <v/>
      </c>
      <c r="S21" s="23" t="str">
        <f t="shared" si="2"/>
        <v/>
      </c>
      <c r="T21" s="1" t="str">
        <f>IF($S21="","",VLOOKUP($S21,'(種目・作業用)'!$A$2:$D$32,2,FALSE))</f>
        <v/>
      </c>
      <c r="U21" s="1" t="str">
        <f>IF($S21="","",VLOOKUP($S21,'(種目・作業用)'!$A$2:$D$32,3,FALSE))</f>
        <v/>
      </c>
      <c r="V21" s="1" t="str">
        <f>IF($S21="","",VLOOKUP($S21,'(種目・作業用)'!$A$2:$D$32,4,FALSE))</f>
        <v/>
      </c>
      <c r="W21" s="24" t="str">
        <f t="shared" si="3"/>
        <v/>
      </c>
      <c r="X21" s="2" t="str">
        <f t="shared" si="4"/>
        <v xml:space="preserve"> </v>
      </c>
      <c r="Y21" s="2" t="str">
        <f t="shared" si="5"/>
        <v/>
      </c>
      <c r="Z21" s="2" t="str">
        <f t="shared" si="6"/>
        <v/>
      </c>
      <c r="AA21" s="2" t="str">
        <f t="shared" si="7"/>
        <v/>
      </c>
      <c r="AB21" s="3" t="str">
        <f t="shared" si="8"/>
        <v/>
      </c>
      <c r="AC21" s="2" t="str">
        <f t="shared" si="9"/>
        <v/>
      </c>
      <c r="AD21" s="2" t="str">
        <f t="shared" si="10"/>
        <v/>
      </c>
      <c r="AE21" s="2"/>
      <c r="AF21" s="2" t="str">
        <f t="shared" si="11"/>
        <v/>
      </c>
      <c r="AG21" s="67" t="s">
        <v>368</v>
      </c>
      <c r="AI21" s="65" t="str">
        <f t="shared" si="12"/>
        <v>　</v>
      </c>
    </row>
    <row r="22" spans="1:35" ht="22.5" customHeight="1" x14ac:dyDescent="0.15">
      <c r="A22" s="68">
        <v>16</v>
      </c>
      <c r="B22" s="12"/>
      <c r="C22" s="12"/>
      <c r="D22" s="12"/>
      <c r="E22" s="7"/>
      <c r="F22" s="12"/>
      <c r="G22" s="130"/>
      <c r="H22" s="131"/>
      <c r="I22" s="13"/>
      <c r="J22" s="14"/>
      <c r="K22" s="14"/>
      <c r="L22" s="14"/>
      <c r="M22" s="15"/>
      <c r="N22" s="16"/>
      <c r="R22" s="2" t="str">
        <f t="shared" si="1"/>
        <v/>
      </c>
      <c r="S22" s="23" t="str">
        <f t="shared" si="2"/>
        <v/>
      </c>
      <c r="T22" s="1" t="str">
        <f>IF($S22="","",VLOOKUP($S22,'(種目・作業用)'!$A$2:$D$32,2,FALSE))</f>
        <v/>
      </c>
      <c r="U22" s="1" t="str">
        <f>IF($S22="","",VLOOKUP($S22,'(種目・作業用)'!$A$2:$D$32,3,FALSE))</f>
        <v/>
      </c>
      <c r="V22" s="1" t="str">
        <f>IF($S22="","",VLOOKUP($S22,'(種目・作業用)'!$A$2:$D$32,4,FALSE))</f>
        <v/>
      </c>
      <c r="W22" s="24" t="str">
        <f t="shared" si="3"/>
        <v/>
      </c>
      <c r="X22" s="2" t="str">
        <f t="shared" si="4"/>
        <v xml:space="preserve"> </v>
      </c>
      <c r="Y22" s="2" t="str">
        <f t="shared" si="5"/>
        <v/>
      </c>
      <c r="Z22" s="2" t="str">
        <f t="shared" si="6"/>
        <v/>
      </c>
      <c r="AA22" s="2" t="str">
        <f t="shared" si="7"/>
        <v/>
      </c>
      <c r="AB22" s="3" t="str">
        <f t="shared" si="8"/>
        <v/>
      </c>
      <c r="AC22" s="2" t="str">
        <f t="shared" si="9"/>
        <v/>
      </c>
      <c r="AD22" s="2" t="str">
        <f t="shared" si="10"/>
        <v/>
      </c>
      <c r="AE22" s="2"/>
      <c r="AF22" s="2" t="str">
        <f t="shared" si="11"/>
        <v/>
      </c>
      <c r="AG22" s="67" t="s">
        <v>368</v>
      </c>
      <c r="AI22" s="65" t="str">
        <f t="shared" si="12"/>
        <v>　</v>
      </c>
    </row>
    <row r="23" spans="1:35" ht="22.5" customHeight="1" x14ac:dyDescent="0.15">
      <c r="A23" s="68">
        <v>17</v>
      </c>
      <c r="B23" s="12"/>
      <c r="C23" s="12"/>
      <c r="D23" s="12"/>
      <c r="E23" s="7"/>
      <c r="F23" s="12"/>
      <c r="G23" s="130"/>
      <c r="H23" s="131"/>
      <c r="I23" s="13"/>
      <c r="J23" s="14"/>
      <c r="K23" s="14"/>
      <c r="L23" s="14"/>
      <c r="M23" s="15"/>
      <c r="N23" s="16"/>
      <c r="R23" s="2" t="str">
        <f t="shared" si="1"/>
        <v/>
      </c>
      <c r="S23" s="23" t="str">
        <f t="shared" si="2"/>
        <v/>
      </c>
      <c r="T23" s="1" t="str">
        <f>IF($S23="","",VLOOKUP($S23,'(種目・作業用)'!$A$2:$D$32,2,FALSE))</f>
        <v/>
      </c>
      <c r="U23" s="1" t="str">
        <f>IF($S23="","",VLOOKUP($S23,'(種目・作業用)'!$A$2:$D$32,3,FALSE))</f>
        <v/>
      </c>
      <c r="V23" s="1" t="str">
        <f>IF($S23="","",VLOOKUP($S23,'(種目・作業用)'!$A$2:$D$32,4,FALSE))</f>
        <v/>
      </c>
      <c r="W23" s="24" t="str">
        <f t="shared" si="3"/>
        <v/>
      </c>
      <c r="X23" s="2" t="str">
        <f t="shared" si="4"/>
        <v xml:space="preserve"> </v>
      </c>
      <c r="Y23" s="2" t="str">
        <f t="shared" si="5"/>
        <v/>
      </c>
      <c r="Z23" s="2" t="str">
        <f t="shared" si="6"/>
        <v/>
      </c>
      <c r="AA23" s="2" t="str">
        <f t="shared" si="7"/>
        <v/>
      </c>
      <c r="AB23" s="3" t="str">
        <f t="shared" si="8"/>
        <v/>
      </c>
      <c r="AC23" s="2" t="str">
        <f t="shared" si="9"/>
        <v/>
      </c>
      <c r="AD23" s="2" t="str">
        <f t="shared" si="10"/>
        <v/>
      </c>
      <c r="AE23" s="2"/>
      <c r="AF23" s="2" t="str">
        <f t="shared" si="11"/>
        <v/>
      </c>
      <c r="AG23" s="67" t="s">
        <v>368</v>
      </c>
      <c r="AI23" s="65" t="str">
        <f t="shared" si="12"/>
        <v>　</v>
      </c>
    </row>
    <row r="24" spans="1:35" ht="22.5" customHeight="1" x14ac:dyDescent="0.15">
      <c r="A24" s="68">
        <v>18</v>
      </c>
      <c r="B24" s="12"/>
      <c r="C24" s="97"/>
      <c r="D24" s="12"/>
      <c r="E24" s="7"/>
      <c r="F24" s="12"/>
      <c r="G24" s="130"/>
      <c r="H24" s="131"/>
      <c r="I24" s="13"/>
      <c r="J24" s="14"/>
      <c r="K24" s="14"/>
      <c r="L24" s="14"/>
      <c r="M24" s="15"/>
      <c r="N24" s="16"/>
      <c r="R24" s="2" t="str">
        <f t="shared" si="1"/>
        <v/>
      </c>
      <c r="S24" s="23" t="str">
        <f t="shared" si="2"/>
        <v/>
      </c>
      <c r="T24" s="1" t="str">
        <f>IF($S24="","",VLOOKUP($S24,'(種目・作業用)'!$A$2:$D$32,2,FALSE))</f>
        <v/>
      </c>
      <c r="U24" s="1" t="str">
        <f>IF($S24="","",VLOOKUP($S24,'(種目・作業用)'!$A$2:$D$32,3,FALSE))</f>
        <v/>
      </c>
      <c r="V24" s="1" t="str">
        <f>IF($S24="","",VLOOKUP($S24,'(種目・作業用)'!$A$2:$D$32,4,FALSE))</f>
        <v/>
      </c>
      <c r="W24" s="24" t="str">
        <f t="shared" si="3"/>
        <v/>
      </c>
      <c r="X24" s="2" t="str">
        <f t="shared" si="4"/>
        <v xml:space="preserve"> </v>
      </c>
      <c r="Y24" s="2" t="str">
        <f t="shared" si="5"/>
        <v/>
      </c>
      <c r="Z24" s="2" t="str">
        <f t="shared" si="6"/>
        <v/>
      </c>
      <c r="AA24" s="2" t="str">
        <f t="shared" si="7"/>
        <v/>
      </c>
      <c r="AB24" s="3" t="str">
        <f t="shared" si="8"/>
        <v/>
      </c>
      <c r="AC24" s="2" t="str">
        <f t="shared" si="9"/>
        <v/>
      </c>
      <c r="AD24" s="2" t="str">
        <f t="shared" si="10"/>
        <v/>
      </c>
      <c r="AE24" s="2"/>
      <c r="AF24" s="2" t="str">
        <f t="shared" si="11"/>
        <v/>
      </c>
      <c r="AG24" s="67" t="s">
        <v>368</v>
      </c>
      <c r="AI24" s="65" t="str">
        <f t="shared" si="12"/>
        <v>　</v>
      </c>
    </row>
    <row r="25" spans="1:35" ht="22.5" customHeight="1" x14ac:dyDescent="0.15">
      <c r="A25" s="68">
        <v>19</v>
      </c>
      <c r="B25" s="12"/>
      <c r="C25" s="12"/>
      <c r="D25" s="12"/>
      <c r="E25" s="7"/>
      <c r="F25" s="12"/>
      <c r="G25" s="130"/>
      <c r="H25" s="131"/>
      <c r="I25" s="13"/>
      <c r="J25" s="14"/>
      <c r="K25" s="14"/>
      <c r="L25" s="14"/>
      <c r="M25" s="15"/>
      <c r="N25" s="16"/>
      <c r="R25" s="2" t="str">
        <f t="shared" si="1"/>
        <v/>
      </c>
      <c r="S25" s="23" t="str">
        <f t="shared" si="2"/>
        <v/>
      </c>
      <c r="T25" s="1" t="str">
        <f>IF($S25="","",VLOOKUP($S25,'(種目・作業用)'!$A$2:$D$32,2,FALSE))</f>
        <v/>
      </c>
      <c r="U25" s="1" t="str">
        <f>IF($S25="","",VLOOKUP($S25,'(種目・作業用)'!$A$2:$D$32,3,FALSE))</f>
        <v/>
      </c>
      <c r="V25" s="1" t="str">
        <f>IF($S25="","",VLOOKUP($S25,'(種目・作業用)'!$A$2:$D$32,4,FALSE))</f>
        <v/>
      </c>
      <c r="W25" s="24" t="str">
        <f t="shared" si="3"/>
        <v/>
      </c>
      <c r="X25" s="2" t="str">
        <f t="shared" si="4"/>
        <v xml:space="preserve"> </v>
      </c>
      <c r="Y25" s="2" t="str">
        <f t="shared" si="5"/>
        <v/>
      </c>
      <c r="Z25" s="2" t="str">
        <f t="shared" si="6"/>
        <v/>
      </c>
      <c r="AA25" s="2" t="str">
        <f t="shared" si="7"/>
        <v/>
      </c>
      <c r="AB25" s="3" t="str">
        <f t="shared" si="8"/>
        <v/>
      </c>
      <c r="AC25" s="2" t="str">
        <f t="shared" si="9"/>
        <v/>
      </c>
      <c r="AD25" s="2" t="str">
        <f t="shared" si="10"/>
        <v/>
      </c>
      <c r="AE25" s="2"/>
      <c r="AF25" s="2" t="str">
        <f t="shared" si="11"/>
        <v/>
      </c>
      <c r="AG25" s="67" t="s">
        <v>368</v>
      </c>
      <c r="AI25" s="65" t="str">
        <f t="shared" si="12"/>
        <v>　</v>
      </c>
    </row>
    <row r="26" spans="1:35" ht="22.5" customHeight="1" x14ac:dyDescent="0.15">
      <c r="A26" s="68">
        <v>20</v>
      </c>
      <c r="B26" s="12"/>
      <c r="C26" s="12"/>
      <c r="D26" s="12"/>
      <c r="E26" s="7"/>
      <c r="F26" s="12"/>
      <c r="G26" s="130"/>
      <c r="H26" s="131"/>
      <c r="I26" s="13"/>
      <c r="J26" s="14"/>
      <c r="K26" s="14"/>
      <c r="L26" s="14"/>
      <c r="M26" s="15"/>
      <c r="N26" s="16"/>
      <c r="R26" s="2" t="str">
        <f t="shared" si="1"/>
        <v/>
      </c>
      <c r="S26" s="23" t="str">
        <f t="shared" si="2"/>
        <v/>
      </c>
      <c r="T26" s="1" t="str">
        <f>IF($S26="","",VLOOKUP($S26,'(種目・作業用)'!$A$2:$D$32,2,FALSE))</f>
        <v/>
      </c>
      <c r="U26" s="1" t="str">
        <f>IF($S26="","",VLOOKUP($S26,'(種目・作業用)'!$A$2:$D$32,3,FALSE))</f>
        <v/>
      </c>
      <c r="V26" s="1" t="str">
        <f>IF($S26="","",VLOOKUP($S26,'(種目・作業用)'!$A$2:$D$32,4,FALSE))</f>
        <v/>
      </c>
      <c r="W26" s="24" t="str">
        <f t="shared" si="3"/>
        <v/>
      </c>
      <c r="X26" s="2" t="str">
        <f t="shared" si="4"/>
        <v xml:space="preserve"> </v>
      </c>
      <c r="Y26" s="2" t="str">
        <f t="shared" si="5"/>
        <v/>
      </c>
      <c r="Z26" s="2" t="str">
        <f t="shared" si="6"/>
        <v/>
      </c>
      <c r="AA26" s="2" t="str">
        <f t="shared" si="7"/>
        <v/>
      </c>
      <c r="AB26" s="3" t="str">
        <f t="shared" si="8"/>
        <v/>
      </c>
      <c r="AC26" s="2" t="str">
        <f t="shared" si="9"/>
        <v/>
      </c>
      <c r="AD26" s="2" t="str">
        <f t="shared" si="10"/>
        <v/>
      </c>
      <c r="AE26" s="2"/>
      <c r="AF26" s="2" t="str">
        <f t="shared" si="11"/>
        <v/>
      </c>
      <c r="AG26" s="67" t="s">
        <v>368</v>
      </c>
      <c r="AI26" s="65" t="str">
        <f t="shared" si="12"/>
        <v>　</v>
      </c>
    </row>
    <row r="27" spans="1:35" ht="22.5" customHeight="1" x14ac:dyDescent="0.15">
      <c r="A27" s="68">
        <v>21</v>
      </c>
      <c r="B27" s="12"/>
      <c r="C27" s="12"/>
      <c r="D27" s="12"/>
      <c r="E27" s="7"/>
      <c r="F27" s="12"/>
      <c r="G27" s="130"/>
      <c r="H27" s="131"/>
      <c r="I27" s="13"/>
      <c r="J27" s="14"/>
      <c r="K27" s="14"/>
      <c r="L27" s="14"/>
      <c r="M27" s="15"/>
      <c r="N27" s="16"/>
      <c r="R27" s="2" t="str">
        <f t="shared" si="1"/>
        <v/>
      </c>
      <c r="S27" s="23" t="str">
        <f t="shared" si="2"/>
        <v/>
      </c>
      <c r="T27" s="1" t="str">
        <f>IF($S27="","",VLOOKUP($S27,'(種目・作業用)'!$A$2:$D$32,2,FALSE))</f>
        <v/>
      </c>
      <c r="U27" s="1" t="str">
        <f>IF($S27="","",VLOOKUP($S27,'(種目・作業用)'!$A$2:$D$32,3,FALSE))</f>
        <v/>
      </c>
      <c r="V27" s="1" t="str">
        <f>IF($S27="","",VLOOKUP($S27,'(種目・作業用)'!$A$2:$D$32,4,FALSE))</f>
        <v/>
      </c>
      <c r="W27" s="24" t="str">
        <f t="shared" si="3"/>
        <v/>
      </c>
      <c r="X27" s="2" t="str">
        <f t="shared" si="4"/>
        <v xml:space="preserve"> </v>
      </c>
      <c r="Y27" s="2" t="str">
        <f t="shared" si="5"/>
        <v/>
      </c>
      <c r="Z27" s="2" t="str">
        <f t="shared" si="6"/>
        <v/>
      </c>
      <c r="AA27" s="2" t="str">
        <f t="shared" si="7"/>
        <v/>
      </c>
      <c r="AB27" s="3" t="str">
        <f t="shared" si="8"/>
        <v/>
      </c>
      <c r="AC27" s="2" t="str">
        <f t="shared" si="9"/>
        <v/>
      </c>
      <c r="AD27" s="2" t="str">
        <f t="shared" si="10"/>
        <v/>
      </c>
      <c r="AE27" s="2"/>
      <c r="AF27" s="2" t="str">
        <f t="shared" si="11"/>
        <v/>
      </c>
      <c r="AG27" s="67" t="s">
        <v>368</v>
      </c>
      <c r="AI27" s="65" t="str">
        <f t="shared" si="12"/>
        <v>　</v>
      </c>
    </row>
    <row r="28" spans="1:35" ht="22.5" customHeight="1" x14ac:dyDescent="0.15">
      <c r="A28" s="68">
        <v>22</v>
      </c>
      <c r="B28" s="12"/>
      <c r="C28" s="12"/>
      <c r="D28" s="12"/>
      <c r="E28" s="7"/>
      <c r="F28" s="12"/>
      <c r="G28" s="130"/>
      <c r="H28" s="131"/>
      <c r="I28" s="13"/>
      <c r="J28" s="14"/>
      <c r="K28" s="14"/>
      <c r="L28" s="14"/>
      <c r="M28" s="15"/>
      <c r="N28" s="16"/>
      <c r="R28" s="2" t="str">
        <f t="shared" si="1"/>
        <v/>
      </c>
      <c r="S28" s="23" t="str">
        <f t="shared" si="2"/>
        <v/>
      </c>
      <c r="T28" s="1" t="str">
        <f>IF($S28="","",VLOOKUP($S28,'(種目・作業用)'!$A$2:$D$32,2,FALSE))</f>
        <v/>
      </c>
      <c r="U28" s="1" t="str">
        <f>IF($S28="","",VLOOKUP($S28,'(種目・作業用)'!$A$2:$D$32,3,FALSE))</f>
        <v/>
      </c>
      <c r="V28" s="1" t="str">
        <f>IF($S28="","",VLOOKUP($S28,'(種目・作業用)'!$A$2:$D$32,4,FALSE))</f>
        <v/>
      </c>
      <c r="W28" s="24" t="str">
        <f t="shared" si="3"/>
        <v/>
      </c>
      <c r="X28" s="2" t="str">
        <f t="shared" si="4"/>
        <v xml:space="preserve"> </v>
      </c>
      <c r="Y28" s="2" t="str">
        <f t="shared" si="5"/>
        <v/>
      </c>
      <c r="Z28" s="2" t="str">
        <f t="shared" si="6"/>
        <v/>
      </c>
      <c r="AA28" s="2" t="str">
        <f t="shared" si="7"/>
        <v/>
      </c>
      <c r="AB28" s="3" t="str">
        <f t="shared" si="8"/>
        <v/>
      </c>
      <c r="AC28" s="2" t="str">
        <f t="shared" si="9"/>
        <v/>
      </c>
      <c r="AD28" s="2" t="str">
        <f t="shared" si="10"/>
        <v/>
      </c>
      <c r="AE28" s="2"/>
      <c r="AF28" s="2" t="str">
        <f t="shared" si="11"/>
        <v/>
      </c>
      <c r="AG28" s="67" t="s">
        <v>368</v>
      </c>
      <c r="AI28" s="65" t="str">
        <f t="shared" si="12"/>
        <v>　</v>
      </c>
    </row>
    <row r="29" spans="1:35" ht="22.5" customHeight="1" x14ac:dyDescent="0.15">
      <c r="A29" s="68">
        <v>23</v>
      </c>
      <c r="B29" s="12"/>
      <c r="C29" s="12"/>
      <c r="D29" s="12"/>
      <c r="E29" s="7"/>
      <c r="F29" s="12"/>
      <c r="G29" s="130"/>
      <c r="H29" s="131"/>
      <c r="I29" s="13"/>
      <c r="J29" s="14"/>
      <c r="K29" s="14"/>
      <c r="L29" s="14"/>
      <c r="M29" s="15"/>
      <c r="N29" s="16"/>
      <c r="R29" s="2" t="str">
        <f t="shared" si="1"/>
        <v/>
      </c>
      <c r="S29" s="23" t="str">
        <f t="shared" si="2"/>
        <v/>
      </c>
      <c r="T29" s="1" t="str">
        <f>IF($S29="","",VLOOKUP($S29,'(種目・作業用)'!$A$2:$D$32,2,FALSE))</f>
        <v/>
      </c>
      <c r="U29" s="1" t="str">
        <f>IF($S29="","",VLOOKUP($S29,'(種目・作業用)'!$A$2:$D$32,3,FALSE))</f>
        <v/>
      </c>
      <c r="V29" s="1" t="str">
        <f>IF($S29="","",VLOOKUP($S29,'(種目・作業用)'!$A$2:$D$32,4,FALSE))</f>
        <v/>
      </c>
      <c r="W29" s="24" t="str">
        <f t="shared" si="3"/>
        <v/>
      </c>
      <c r="X29" s="2" t="str">
        <f t="shared" si="4"/>
        <v xml:space="preserve"> </v>
      </c>
      <c r="Y29" s="2" t="str">
        <f t="shared" si="5"/>
        <v/>
      </c>
      <c r="Z29" s="2" t="str">
        <f t="shared" si="6"/>
        <v/>
      </c>
      <c r="AA29" s="2" t="str">
        <f t="shared" si="7"/>
        <v/>
      </c>
      <c r="AB29" s="3" t="str">
        <f t="shared" si="8"/>
        <v/>
      </c>
      <c r="AC29" s="2" t="str">
        <f t="shared" si="9"/>
        <v/>
      </c>
      <c r="AD29" s="2" t="str">
        <f t="shared" si="10"/>
        <v/>
      </c>
      <c r="AE29" s="2"/>
      <c r="AF29" s="2" t="str">
        <f t="shared" si="11"/>
        <v/>
      </c>
      <c r="AG29" s="67" t="s">
        <v>368</v>
      </c>
      <c r="AI29" s="65" t="str">
        <f t="shared" si="12"/>
        <v>　</v>
      </c>
    </row>
    <row r="30" spans="1:35" ht="22.5" customHeight="1" x14ac:dyDescent="0.15">
      <c r="A30" s="68">
        <v>24</v>
      </c>
      <c r="B30" s="12"/>
      <c r="C30" s="12"/>
      <c r="D30" s="12"/>
      <c r="E30" s="7"/>
      <c r="F30" s="12"/>
      <c r="G30" s="130"/>
      <c r="H30" s="131"/>
      <c r="I30" s="13"/>
      <c r="J30" s="14"/>
      <c r="K30" s="14"/>
      <c r="L30" s="14"/>
      <c r="M30" s="15"/>
      <c r="N30" s="16"/>
      <c r="R30" s="2" t="str">
        <f t="shared" si="1"/>
        <v/>
      </c>
      <c r="S30" s="23" t="str">
        <f t="shared" si="2"/>
        <v/>
      </c>
      <c r="T30" s="1" t="str">
        <f>IF($S30="","",VLOOKUP($S30,'(種目・作業用)'!$A$2:$D$32,2,FALSE))</f>
        <v/>
      </c>
      <c r="U30" s="1" t="str">
        <f>IF($S30="","",VLOOKUP($S30,'(種目・作業用)'!$A$2:$D$32,3,FALSE))</f>
        <v/>
      </c>
      <c r="V30" s="1" t="str">
        <f>IF($S30="","",VLOOKUP($S30,'(種目・作業用)'!$A$2:$D$32,4,FALSE))</f>
        <v/>
      </c>
      <c r="W30" s="24" t="str">
        <f t="shared" si="3"/>
        <v/>
      </c>
      <c r="X30" s="2" t="str">
        <f t="shared" si="4"/>
        <v xml:space="preserve"> </v>
      </c>
      <c r="Y30" s="2" t="str">
        <f t="shared" si="5"/>
        <v/>
      </c>
      <c r="Z30" s="2" t="str">
        <f t="shared" si="6"/>
        <v/>
      </c>
      <c r="AA30" s="2" t="str">
        <f t="shared" si="7"/>
        <v/>
      </c>
      <c r="AB30" s="3" t="str">
        <f t="shared" si="8"/>
        <v/>
      </c>
      <c r="AC30" s="2" t="str">
        <f t="shared" si="9"/>
        <v/>
      </c>
      <c r="AD30" s="2" t="str">
        <f t="shared" si="10"/>
        <v/>
      </c>
      <c r="AE30" s="2"/>
      <c r="AF30" s="2" t="str">
        <f t="shared" si="11"/>
        <v/>
      </c>
      <c r="AG30" s="67" t="s">
        <v>368</v>
      </c>
      <c r="AI30" s="65" t="str">
        <f t="shared" si="12"/>
        <v>　</v>
      </c>
    </row>
    <row r="31" spans="1:35" ht="22.5" customHeight="1" x14ac:dyDescent="0.15">
      <c r="A31" s="69">
        <v>25</v>
      </c>
      <c r="B31" s="12"/>
      <c r="C31" s="12"/>
      <c r="D31" s="12"/>
      <c r="E31" s="7"/>
      <c r="F31" s="12"/>
      <c r="G31" s="130"/>
      <c r="H31" s="131"/>
      <c r="I31" s="13"/>
      <c r="J31" s="14"/>
      <c r="K31" s="14"/>
      <c r="L31" s="14"/>
      <c r="M31" s="15"/>
      <c r="N31" s="16"/>
      <c r="R31" s="2" t="str">
        <f t="shared" si="1"/>
        <v/>
      </c>
      <c r="S31" s="23" t="str">
        <f t="shared" si="2"/>
        <v/>
      </c>
      <c r="T31" s="1" t="str">
        <f>IF($S31="","",VLOOKUP($S31,'(種目・作業用)'!$A$2:$D$32,2,FALSE))</f>
        <v/>
      </c>
      <c r="U31" s="1" t="str">
        <f>IF($S31="","",VLOOKUP($S31,'(種目・作業用)'!$A$2:$D$32,3,FALSE))</f>
        <v/>
      </c>
      <c r="V31" s="1" t="str">
        <f>IF($S31="","",VLOOKUP($S31,'(種目・作業用)'!$A$2:$D$32,4,FALSE))</f>
        <v/>
      </c>
      <c r="W31" s="24" t="str">
        <f t="shared" si="3"/>
        <v/>
      </c>
      <c r="X31" s="2" t="str">
        <f t="shared" si="4"/>
        <v xml:space="preserve"> </v>
      </c>
      <c r="Y31" s="2" t="str">
        <f t="shared" si="5"/>
        <v/>
      </c>
      <c r="Z31" s="2" t="str">
        <f t="shared" si="6"/>
        <v/>
      </c>
      <c r="AA31" s="2" t="str">
        <f t="shared" si="7"/>
        <v/>
      </c>
      <c r="AB31" s="3" t="str">
        <f t="shared" si="8"/>
        <v/>
      </c>
      <c r="AC31" s="2" t="str">
        <f t="shared" si="9"/>
        <v/>
      </c>
      <c r="AD31" s="2" t="str">
        <f t="shared" si="10"/>
        <v/>
      </c>
      <c r="AE31" s="2"/>
      <c r="AF31" s="2" t="str">
        <f t="shared" si="11"/>
        <v/>
      </c>
      <c r="AG31" s="67" t="s">
        <v>368</v>
      </c>
      <c r="AI31" s="65" t="str">
        <f t="shared" si="12"/>
        <v>　</v>
      </c>
    </row>
    <row r="32" spans="1:35" ht="22.5" customHeight="1" x14ac:dyDescent="0.15">
      <c r="A32" s="70"/>
      <c r="B32" s="71"/>
      <c r="C32" s="71"/>
      <c r="D32" s="71"/>
      <c r="E32" s="71"/>
      <c r="F32" s="71"/>
      <c r="G32" s="72" t="s">
        <v>581</v>
      </c>
      <c r="H32" s="137">
        <f>基礎データ!$C$5</f>
        <v>0</v>
      </c>
      <c r="I32" s="137"/>
      <c r="J32" s="137"/>
      <c r="K32" s="137"/>
      <c r="L32" s="137"/>
      <c r="M32" s="137"/>
      <c r="N32" s="73" t="s">
        <v>14</v>
      </c>
      <c r="R32" s="2"/>
      <c r="S32" s="23"/>
      <c r="T32" s="1"/>
      <c r="U32" s="1"/>
      <c r="V32" s="1"/>
      <c r="W32" s="24"/>
      <c r="X32" s="2"/>
      <c r="Y32" s="2"/>
      <c r="Z32" s="2"/>
      <c r="AA32" s="2"/>
      <c r="AB32" s="3"/>
      <c r="AC32" s="2"/>
      <c r="AD32" s="2"/>
      <c r="AE32" s="2"/>
      <c r="AF32" s="2"/>
      <c r="AG32" s="67"/>
      <c r="AI32" s="65"/>
    </row>
    <row r="33" spans="1:35" ht="7.5" customHeight="1" x14ac:dyDescent="0.15">
      <c r="A33" s="55"/>
      <c r="B33" s="55"/>
      <c r="C33" s="55"/>
      <c r="D33" s="55"/>
      <c r="E33" s="55"/>
      <c r="F33" s="55"/>
      <c r="G33" s="56"/>
      <c r="H33" s="57"/>
      <c r="I33" s="57"/>
      <c r="J33" s="57"/>
      <c r="K33" s="57"/>
      <c r="L33" s="57"/>
      <c r="M33" s="57"/>
      <c r="N33" s="58"/>
      <c r="R33" s="2"/>
      <c r="S33" s="23"/>
      <c r="T33" s="1"/>
      <c r="U33" s="1"/>
      <c r="V33" s="1"/>
      <c r="W33" s="24"/>
      <c r="X33" s="2"/>
      <c r="Y33" s="2"/>
      <c r="Z33" s="2"/>
      <c r="AA33" s="2"/>
      <c r="AB33" s="3"/>
      <c r="AC33" s="2"/>
      <c r="AD33" s="2"/>
      <c r="AE33" s="2"/>
      <c r="AF33" s="2"/>
      <c r="AG33" s="67"/>
      <c r="AI33" s="65"/>
    </row>
    <row r="34" spans="1:35" ht="22.5" customHeight="1" x14ac:dyDescent="0.15">
      <c r="A34" s="127" t="s">
        <v>494</v>
      </c>
      <c r="B34" s="127"/>
      <c r="C34" s="127"/>
      <c r="D34" s="127"/>
      <c r="E34" s="127"/>
      <c r="F34" s="127"/>
      <c r="G34" s="127"/>
      <c r="H34" s="127"/>
      <c r="I34" s="127"/>
      <c r="J34" s="127"/>
      <c r="K34" s="127"/>
      <c r="L34" s="127"/>
      <c r="M34" s="127"/>
      <c r="N34" s="127"/>
      <c r="R34" s="2"/>
      <c r="S34" s="23"/>
      <c r="T34" s="1"/>
      <c r="U34" s="1"/>
      <c r="V34" s="1"/>
      <c r="W34" s="24"/>
      <c r="X34" s="2"/>
      <c r="Y34" s="2"/>
      <c r="Z34" s="2"/>
      <c r="AA34" s="2"/>
      <c r="AB34" s="3"/>
      <c r="AC34" s="2"/>
      <c r="AD34" s="2"/>
      <c r="AE34" s="2"/>
      <c r="AF34" s="2"/>
      <c r="AG34" s="67"/>
      <c r="AI34" s="65"/>
    </row>
    <row r="35" spans="1:35" ht="7.5" customHeight="1" x14ac:dyDescent="0.15">
      <c r="A35" s="59"/>
      <c r="B35" s="59"/>
      <c r="C35" s="59"/>
      <c r="D35" s="59"/>
      <c r="E35" s="59"/>
      <c r="F35" s="59"/>
      <c r="G35" s="59"/>
      <c r="H35" s="59"/>
      <c r="I35" s="59"/>
      <c r="J35" s="59"/>
      <c r="K35" s="59"/>
      <c r="L35" s="59"/>
      <c r="M35" s="59"/>
      <c r="N35" s="59"/>
      <c r="R35" s="2"/>
      <c r="S35" s="23"/>
      <c r="T35" s="1"/>
      <c r="U35" s="1"/>
      <c r="V35" s="1"/>
      <c r="W35" s="24"/>
      <c r="X35" s="2"/>
      <c r="Y35" s="2"/>
      <c r="Z35" s="2"/>
      <c r="AA35" s="2"/>
      <c r="AB35" s="3"/>
      <c r="AC35" s="2"/>
      <c r="AD35" s="2"/>
      <c r="AE35" s="2"/>
      <c r="AF35" s="2"/>
      <c r="AG35" s="67"/>
      <c r="AI35" s="65"/>
    </row>
    <row r="36" spans="1:35" x14ac:dyDescent="0.15">
      <c r="A36" s="59"/>
      <c r="B36" s="59"/>
      <c r="C36" s="59" t="s">
        <v>15</v>
      </c>
      <c r="D36" s="59"/>
      <c r="E36" s="59"/>
      <c r="F36" s="59"/>
      <c r="G36" s="59"/>
      <c r="H36" s="59"/>
      <c r="I36" s="59"/>
      <c r="J36" s="59"/>
      <c r="K36" s="59"/>
      <c r="L36" s="59"/>
      <c r="M36" s="59"/>
      <c r="N36" s="59"/>
      <c r="R36" s="2"/>
      <c r="S36" s="23"/>
      <c r="T36" s="1"/>
      <c r="U36" s="1"/>
      <c r="V36" s="1"/>
      <c r="W36" s="24"/>
      <c r="X36" s="2"/>
      <c r="Y36" s="2"/>
      <c r="Z36" s="2"/>
      <c r="AA36" s="2"/>
      <c r="AB36" s="3"/>
      <c r="AC36" s="2"/>
      <c r="AD36" s="2"/>
      <c r="AE36" s="2"/>
      <c r="AF36" s="2"/>
      <c r="AG36" s="67"/>
      <c r="AI36" s="65"/>
    </row>
    <row r="37" spans="1:35" x14ac:dyDescent="0.15">
      <c r="A37" s="59"/>
      <c r="B37" s="59"/>
      <c r="C37" s="59"/>
      <c r="D37" s="59"/>
      <c r="E37" s="59"/>
      <c r="F37" s="59"/>
      <c r="G37" s="59"/>
      <c r="H37" s="59"/>
      <c r="I37" s="59"/>
      <c r="J37" s="59"/>
      <c r="K37" s="59"/>
      <c r="L37" s="59"/>
      <c r="M37" s="59"/>
      <c r="N37" s="59"/>
      <c r="R37" s="2"/>
      <c r="S37" s="23"/>
      <c r="T37" s="1"/>
      <c r="U37" s="1"/>
      <c r="V37" s="1"/>
      <c r="W37" s="24"/>
      <c r="X37" s="2"/>
      <c r="Y37" s="2"/>
      <c r="Z37" s="2"/>
      <c r="AA37" s="2"/>
      <c r="AB37" s="3"/>
      <c r="AC37" s="2"/>
      <c r="AD37" s="2"/>
      <c r="AE37" s="2"/>
      <c r="AF37" s="2"/>
      <c r="AG37" s="67"/>
      <c r="AI37" s="65"/>
    </row>
    <row r="38" spans="1:35" x14ac:dyDescent="0.15">
      <c r="A38" s="59"/>
      <c r="B38" s="59"/>
      <c r="C38" s="162" t="s">
        <v>1050</v>
      </c>
      <c r="D38" s="162"/>
      <c r="E38" s="59"/>
      <c r="F38" s="59"/>
      <c r="G38" s="59"/>
      <c r="H38" s="59"/>
      <c r="I38" s="59"/>
      <c r="J38" s="59"/>
      <c r="K38" s="59"/>
      <c r="L38" s="59"/>
      <c r="M38" s="59"/>
      <c r="N38" s="59"/>
      <c r="R38" s="2"/>
      <c r="S38" s="23"/>
      <c r="T38" s="1"/>
      <c r="U38" s="1"/>
      <c r="V38" s="1"/>
      <c r="W38" s="24"/>
      <c r="X38" s="2"/>
      <c r="Y38" s="2"/>
      <c r="Z38" s="2"/>
      <c r="AA38" s="2"/>
      <c r="AB38" s="3"/>
      <c r="AC38" s="2"/>
      <c r="AD38" s="2"/>
      <c r="AE38" s="2"/>
      <c r="AF38" s="2"/>
      <c r="AG38" s="67"/>
      <c r="AI38" s="65"/>
    </row>
    <row r="39" spans="1:35" ht="22.5" customHeight="1" x14ac:dyDescent="0.15">
      <c r="A39" s="59"/>
      <c r="B39" s="59"/>
      <c r="C39" s="59"/>
      <c r="D39" s="59"/>
      <c r="F39" s="109"/>
      <c r="G39" s="163">
        <f>基礎データ!$C$2</f>
        <v>0</v>
      </c>
      <c r="H39" s="163"/>
      <c r="I39" s="163"/>
      <c r="J39" s="163"/>
      <c r="K39" s="163"/>
      <c r="L39" s="163"/>
      <c r="M39" s="163"/>
      <c r="N39" s="59"/>
      <c r="R39" s="2"/>
      <c r="S39" s="23"/>
      <c r="T39" s="1"/>
      <c r="U39" s="1"/>
      <c r="V39" s="1"/>
      <c r="W39" s="24"/>
      <c r="X39" s="2"/>
      <c r="Y39" s="2"/>
      <c r="Z39" s="2"/>
      <c r="AA39" s="2"/>
      <c r="AB39" s="3"/>
      <c r="AC39" s="2"/>
      <c r="AD39" s="2"/>
      <c r="AE39" s="2"/>
      <c r="AF39" s="2"/>
      <c r="AG39" s="67"/>
      <c r="AI39" s="65"/>
    </row>
    <row r="40" spans="1:35" ht="22.5" customHeight="1" x14ac:dyDescent="0.15">
      <c r="A40" s="59"/>
      <c r="B40" s="59"/>
      <c r="C40" s="59"/>
      <c r="D40" s="59"/>
      <c r="E40" s="59"/>
      <c r="F40" s="59"/>
      <c r="G40" s="74" t="s">
        <v>17</v>
      </c>
      <c r="H40" s="127">
        <f>基礎データ!$C$4</f>
        <v>0</v>
      </c>
      <c r="I40" s="127"/>
      <c r="J40" s="127"/>
      <c r="K40" s="127"/>
      <c r="L40" s="127"/>
      <c r="M40" s="75" t="s">
        <v>14</v>
      </c>
      <c r="N40" s="59"/>
      <c r="R40" s="2"/>
      <c r="S40" s="23"/>
      <c r="T40" s="1"/>
      <c r="U40" s="1"/>
      <c r="V40" s="1"/>
      <c r="W40" s="24"/>
      <c r="X40" s="2"/>
      <c r="Y40" s="2"/>
      <c r="Z40" s="2"/>
      <c r="AA40" s="2"/>
      <c r="AB40" s="3"/>
      <c r="AC40" s="2"/>
      <c r="AD40" s="2"/>
      <c r="AE40" s="2"/>
      <c r="AF40" s="2"/>
      <c r="AG40" s="67"/>
      <c r="AI40" s="65"/>
    </row>
    <row r="41" spans="1:35" ht="32.25" customHeight="1" x14ac:dyDescent="0.15">
      <c r="A41" s="166" t="str">
        <f>A1</f>
        <v>山形陸上競技協会第52回強化記録会　参加申込書</v>
      </c>
      <c r="B41" s="166"/>
      <c r="C41" s="166"/>
      <c r="D41" s="166"/>
      <c r="E41" s="166"/>
      <c r="F41" s="166"/>
      <c r="G41" s="166"/>
      <c r="H41" s="166"/>
      <c r="I41" s="166"/>
      <c r="J41" s="166"/>
      <c r="K41" s="166"/>
      <c r="L41" s="166"/>
      <c r="M41" s="166"/>
      <c r="N41" s="166"/>
      <c r="R41" s="2"/>
      <c r="S41" s="23"/>
      <c r="T41" s="1"/>
      <c r="U41" s="1"/>
      <c r="V41" s="1"/>
      <c r="W41" s="24"/>
      <c r="X41" s="2"/>
      <c r="Y41" s="2"/>
      <c r="Z41" s="2"/>
      <c r="AA41" s="2"/>
      <c r="AB41" s="3"/>
      <c r="AC41" s="2"/>
      <c r="AD41" s="2"/>
      <c r="AE41" s="2"/>
      <c r="AF41" s="2"/>
      <c r="AG41" s="67"/>
      <c r="AI41" s="65"/>
    </row>
    <row r="42" spans="1:35" ht="7.5" customHeight="1" x14ac:dyDescent="0.15">
      <c r="A42" s="59"/>
      <c r="B42" s="59"/>
      <c r="C42" s="59"/>
      <c r="D42" s="59"/>
      <c r="E42" s="59"/>
      <c r="F42" s="59"/>
      <c r="G42" s="59"/>
      <c r="H42" s="59"/>
      <c r="I42" s="59"/>
      <c r="J42" s="59"/>
      <c r="K42" s="59"/>
      <c r="L42" s="59"/>
      <c r="M42" s="59"/>
      <c r="N42" s="59"/>
      <c r="R42" s="2"/>
      <c r="S42" s="23"/>
      <c r="T42" s="1"/>
      <c r="U42" s="1"/>
      <c r="V42" s="1"/>
      <c r="W42" s="24"/>
      <c r="X42" s="2"/>
      <c r="Y42" s="2"/>
      <c r="Z42" s="2"/>
      <c r="AA42" s="2"/>
      <c r="AB42" s="3"/>
      <c r="AC42" s="2"/>
      <c r="AD42" s="2"/>
      <c r="AE42" s="2"/>
      <c r="AF42" s="2"/>
      <c r="AG42" s="67"/>
      <c r="AI42" s="65"/>
    </row>
    <row r="43" spans="1:35" ht="22.5" customHeight="1" x14ac:dyDescent="0.15">
      <c r="A43" s="152" t="s">
        <v>0</v>
      </c>
      <c r="B43" s="153"/>
      <c r="C43" s="154">
        <f>基礎データ!$C$2</f>
        <v>0</v>
      </c>
      <c r="D43" s="155"/>
      <c r="E43" s="155"/>
      <c r="F43" s="155"/>
      <c r="G43" s="156"/>
      <c r="H43" s="152" t="s">
        <v>12</v>
      </c>
      <c r="I43" s="153"/>
      <c r="J43" s="157">
        <f>基礎データ!$C$6</f>
        <v>0</v>
      </c>
      <c r="K43" s="158"/>
      <c r="L43" s="158"/>
      <c r="M43" s="158"/>
      <c r="N43" s="159"/>
      <c r="P43" s="61" t="s">
        <v>590</v>
      </c>
      <c r="Q43" s="61">
        <f>COUNTIF(F47:F71,"男")</f>
        <v>0</v>
      </c>
      <c r="R43" s="2"/>
      <c r="S43" s="23"/>
      <c r="T43" s="1"/>
      <c r="U43" s="1"/>
      <c r="V43" s="1"/>
      <c r="W43" s="24"/>
      <c r="X43" s="2"/>
      <c r="Y43" s="2"/>
      <c r="Z43" s="2"/>
      <c r="AA43" s="2"/>
      <c r="AB43" s="3"/>
      <c r="AC43" s="2"/>
      <c r="AD43" s="2"/>
      <c r="AE43" s="2"/>
      <c r="AF43" s="2"/>
      <c r="AG43" s="67"/>
      <c r="AI43" s="65"/>
    </row>
    <row r="44" spans="1:35" ht="22.5" customHeight="1" x14ac:dyDescent="0.15">
      <c r="A44" s="142" t="s">
        <v>561</v>
      </c>
      <c r="B44" s="143"/>
      <c r="C44" s="144">
        <f>基礎データ!$C$8</f>
        <v>0</v>
      </c>
      <c r="D44" s="145"/>
      <c r="E44" s="145"/>
      <c r="F44" s="145"/>
      <c r="G44" s="146"/>
      <c r="H44" s="147" t="s">
        <v>16</v>
      </c>
      <c r="I44" s="148"/>
      <c r="J44" s="149">
        <f>基礎データ!$C$7</f>
        <v>0</v>
      </c>
      <c r="K44" s="150"/>
      <c r="L44" s="150"/>
      <c r="M44" s="150"/>
      <c r="N44" s="151"/>
      <c r="P44" s="61" t="s">
        <v>591</v>
      </c>
      <c r="Q44" s="61">
        <f>COUNTIF(F47:F71,"女")</f>
        <v>0</v>
      </c>
      <c r="R44" s="2"/>
      <c r="S44" s="23"/>
      <c r="T44" s="1"/>
      <c r="U44" s="1"/>
      <c r="V44" s="1"/>
      <c r="W44" s="24"/>
      <c r="X44" s="2"/>
      <c r="Y44" s="2"/>
      <c r="Z44" s="2"/>
      <c r="AA44" s="2"/>
      <c r="AB44" s="3"/>
      <c r="AC44" s="2"/>
      <c r="AD44" s="2"/>
      <c r="AE44" s="2"/>
      <c r="AF44" s="2"/>
      <c r="AG44" s="67"/>
      <c r="AI44" s="65"/>
    </row>
    <row r="45" spans="1:35" ht="17.25" customHeight="1" x14ac:dyDescent="0.15">
      <c r="A45" s="140"/>
      <c r="B45" s="128" t="s">
        <v>1</v>
      </c>
      <c r="C45" s="128" t="s">
        <v>2</v>
      </c>
      <c r="D45" s="128"/>
      <c r="E45" s="128" t="s">
        <v>3</v>
      </c>
      <c r="F45" s="128" t="s">
        <v>4</v>
      </c>
      <c r="G45" s="132" t="s">
        <v>339</v>
      </c>
      <c r="H45" s="133"/>
      <c r="I45" s="128" t="s">
        <v>9</v>
      </c>
      <c r="J45" s="128"/>
      <c r="K45" s="128"/>
      <c r="L45" s="128"/>
      <c r="M45" s="128"/>
      <c r="N45" s="160" t="s">
        <v>6</v>
      </c>
      <c r="R45" s="2"/>
      <c r="S45" s="23"/>
      <c r="T45" s="1"/>
      <c r="U45" s="1"/>
      <c r="V45" s="1"/>
      <c r="W45" s="24"/>
      <c r="X45" s="2"/>
      <c r="Y45" s="2"/>
      <c r="Z45" s="2"/>
      <c r="AA45" s="2"/>
      <c r="AB45" s="3"/>
      <c r="AC45" s="2"/>
      <c r="AD45" s="2"/>
      <c r="AE45" s="2"/>
      <c r="AF45" s="2"/>
      <c r="AG45" s="67"/>
      <c r="AI45" s="65"/>
    </row>
    <row r="46" spans="1:35" ht="17.25" customHeight="1" thickBot="1" x14ac:dyDescent="0.2">
      <c r="A46" s="141"/>
      <c r="B46" s="129"/>
      <c r="C46" s="64" t="s">
        <v>11</v>
      </c>
      <c r="D46" s="64" t="s">
        <v>10</v>
      </c>
      <c r="E46" s="129"/>
      <c r="F46" s="129"/>
      <c r="G46" s="134"/>
      <c r="H46" s="135"/>
      <c r="I46" s="129"/>
      <c r="J46" s="129"/>
      <c r="K46" s="129"/>
      <c r="L46" s="129"/>
      <c r="M46" s="129"/>
      <c r="N46" s="161"/>
      <c r="R46" s="2"/>
      <c r="S46" s="23"/>
      <c r="T46" s="1"/>
      <c r="U46" s="1"/>
      <c r="V46" s="1"/>
      <c r="W46" s="24"/>
      <c r="X46" s="2"/>
      <c r="Y46" s="2"/>
      <c r="Z46" s="2"/>
      <c r="AA46" s="2"/>
      <c r="AB46" s="3"/>
      <c r="AC46" s="2"/>
      <c r="AD46" s="2"/>
      <c r="AE46" s="2"/>
      <c r="AF46" s="2"/>
      <c r="AG46" s="67"/>
      <c r="AI46" s="65"/>
    </row>
    <row r="47" spans="1:35" ht="22.5" customHeight="1" thickTop="1" x14ac:dyDescent="0.15">
      <c r="A47" s="66">
        <v>26</v>
      </c>
      <c r="B47" s="7"/>
      <c r="C47" s="7"/>
      <c r="D47" s="7"/>
      <c r="E47" s="7"/>
      <c r="F47" s="7"/>
      <c r="G47" s="138"/>
      <c r="H47" s="139"/>
      <c r="I47" s="8"/>
      <c r="J47" s="9"/>
      <c r="K47" s="9"/>
      <c r="L47" s="9"/>
      <c r="M47" s="10"/>
      <c r="N47" s="11"/>
      <c r="R47" s="2" t="str">
        <f t="shared" si="1"/>
        <v/>
      </c>
      <c r="S47" s="23" t="str">
        <f t="shared" si="2"/>
        <v/>
      </c>
      <c r="T47" s="1" t="str">
        <f>IF($S47="","",VLOOKUP($S47,'(種目・作業用)'!$A$2:$D$32,2,FALSE))</f>
        <v/>
      </c>
      <c r="U47" s="1" t="str">
        <f>IF($S47="","",VLOOKUP($S47,'(種目・作業用)'!$A$2:$D$32,3,FALSE))</f>
        <v/>
      </c>
      <c r="V47" s="1" t="str">
        <f>IF($S47="","",VLOOKUP($S47,'(種目・作業用)'!$A$2:$D$32,4,FALSE))</f>
        <v/>
      </c>
      <c r="W47" s="24" t="str">
        <f t="shared" si="3"/>
        <v/>
      </c>
      <c r="X47" s="2" t="str">
        <f t="shared" si="4"/>
        <v xml:space="preserve"> </v>
      </c>
      <c r="Y47" s="2" t="str">
        <f t="shared" si="5"/>
        <v/>
      </c>
      <c r="Z47" s="2" t="str">
        <f t="shared" si="6"/>
        <v/>
      </c>
      <c r="AA47" s="2" t="str">
        <f t="shared" si="7"/>
        <v/>
      </c>
      <c r="AB47" s="3" t="str">
        <f t="shared" si="8"/>
        <v/>
      </c>
      <c r="AC47" s="2" t="str">
        <f t="shared" si="9"/>
        <v/>
      </c>
      <c r="AD47" s="2" t="str">
        <f t="shared" si="10"/>
        <v/>
      </c>
      <c r="AE47" s="2"/>
      <c r="AF47" s="2" t="str">
        <f t="shared" si="11"/>
        <v/>
      </c>
      <c r="AG47" s="67" t="s">
        <v>368</v>
      </c>
      <c r="AI47" s="65" t="str">
        <f t="shared" si="12"/>
        <v>　</v>
      </c>
    </row>
    <row r="48" spans="1:35" ht="22.5" customHeight="1" x14ac:dyDescent="0.15">
      <c r="A48" s="68">
        <v>27</v>
      </c>
      <c r="B48" s="12"/>
      <c r="C48" s="12"/>
      <c r="D48" s="12"/>
      <c r="E48" s="7"/>
      <c r="F48" s="12"/>
      <c r="G48" s="130"/>
      <c r="H48" s="131"/>
      <c r="I48" s="13"/>
      <c r="J48" s="14"/>
      <c r="K48" s="14"/>
      <c r="L48" s="14"/>
      <c r="M48" s="15"/>
      <c r="N48" s="16"/>
      <c r="R48" s="2" t="str">
        <f t="shared" si="1"/>
        <v/>
      </c>
      <c r="S48" s="23" t="str">
        <f t="shared" si="2"/>
        <v/>
      </c>
      <c r="T48" s="1" t="str">
        <f>IF($S48="","",VLOOKUP($S48,'(種目・作業用)'!$A$2:$D$32,2,FALSE))</f>
        <v/>
      </c>
      <c r="U48" s="1" t="str">
        <f>IF($S48="","",VLOOKUP($S48,'(種目・作業用)'!$A$2:$D$32,3,FALSE))</f>
        <v/>
      </c>
      <c r="V48" s="1" t="str">
        <f>IF($S48="","",VLOOKUP($S48,'(種目・作業用)'!$A$2:$D$32,4,FALSE))</f>
        <v/>
      </c>
      <c r="W48" s="24" t="str">
        <f t="shared" si="3"/>
        <v/>
      </c>
      <c r="X48" s="2" t="str">
        <f t="shared" si="4"/>
        <v xml:space="preserve"> </v>
      </c>
      <c r="Y48" s="2" t="str">
        <f t="shared" si="5"/>
        <v/>
      </c>
      <c r="Z48" s="2" t="str">
        <f t="shared" si="6"/>
        <v/>
      </c>
      <c r="AA48" s="2" t="str">
        <f t="shared" si="7"/>
        <v/>
      </c>
      <c r="AB48" s="3" t="str">
        <f t="shared" si="8"/>
        <v/>
      </c>
      <c r="AC48" s="2" t="str">
        <f t="shared" si="9"/>
        <v/>
      </c>
      <c r="AD48" s="2" t="str">
        <f t="shared" si="10"/>
        <v/>
      </c>
      <c r="AE48" s="2"/>
      <c r="AF48" s="2" t="str">
        <f t="shared" si="11"/>
        <v/>
      </c>
      <c r="AG48" s="67" t="s">
        <v>368</v>
      </c>
      <c r="AI48" s="65" t="str">
        <f t="shared" si="12"/>
        <v>　</v>
      </c>
    </row>
    <row r="49" spans="1:35" ht="22.5" customHeight="1" x14ac:dyDescent="0.15">
      <c r="A49" s="68">
        <v>28</v>
      </c>
      <c r="B49" s="12"/>
      <c r="C49" s="12"/>
      <c r="D49" s="12"/>
      <c r="E49" s="7"/>
      <c r="F49" s="12"/>
      <c r="G49" s="130"/>
      <c r="H49" s="131"/>
      <c r="I49" s="13"/>
      <c r="J49" s="14"/>
      <c r="K49" s="14"/>
      <c r="L49" s="14"/>
      <c r="M49" s="15"/>
      <c r="N49" s="16"/>
      <c r="R49" s="2" t="str">
        <f t="shared" si="1"/>
        <v/>
      </c>
      <c r="S49" s="23" t="str">
        <f t="shared" si="2"/>
        <v/>
      </c>
      <c r="T49" s="1" t="str">
        <f>IF($S49="","",VLOOKUP($S49,'(種目・作業用)'!$A$2:$D$32,2,FALSE))</f>
        <v/>
      </c>
      <c r="U49" s="1" t="str">
        <f>IF($S49="","",VLOOKUP($S49,'(種目・作業用)'!$A$2:$D$32,3,FALSE))</f>
        <v/>
      </c>
      <c r="V49" s="1" t="str">
        <f>IF($S49="","",VLOOKUP($S49,'(種目・作業用)'!$A$2:$D$32,4,FALSE))</f>
        <v/>
      </c>
      <c r="W49" s="24" t="str">
        <f t="shared" si="3"/>
        <v/>
      </c>
      <c r="X49" s="2" t="str">
        <f t="shared" si="4"/>
        <v xml:space="preserve"> </v>
      </c>
      <c r="Y49" s="2" t="str">
        <f t="shared" si="5"/>
        <v/>
      </c>
      <c r="Z49" s="2" t="str">
        <f t="shared" si="6"/>
        <v/>
      </c>
      <c r="AA49" s="2" t="str">
        <f t="shared" si="7"/>
        <v/>
      </c>
      <c r="AB49" s="3" t="str">
        <f t="shared" si="8"/>
        <v/>
      </c>
      <c r="AC49" s="2" t="str">
        <f t="shared" si="9"/>
        <v/>
      </c>
      <c r="AD49" s="2" t="str">
        <f t="shared" si="10"/>
        <v/>
      </c>
      <c r="AE49" s="2"/>
      <c r="AF49" s="2" t="str">
        <f t="shared" si="11"/>
        <v/>
      </c>
      <c r="AG49" s="67" t="s">
        <v>368</v>
      </c>
      <c r="AI49" s="65" t="str">
        <f t="shared" si="12"/>
        <v>　</v>
      </c>
    </row>
    <row r="50" spans="1:35" ht="22.5" customHeight="1" x14ac:dyDescent="0.15">
      <c r="A50" s="68">
        <v>29</v>
      </c>
      <c r="B50" s="12"/>
      <c r="C50" s="12"/>
      <c r="D50" s="12"/>
      <c r="E50" s="7"/>
      <c r="F50" s="12"/>
      <c r="G50" s="130"/>
      <c r="H50" s="131"/>
      <c r="I50" s="13"/>
      <c r="J50" s="14"/>
      <c r="K50" s="14"/>
      <c r="L50" s="14"/>
      <c r="M50" s="15"/>
      <c r="N50" s="16"/>
      <c r="R50" s="2" t="str">
        <f t="shared" si="1"/>
        <v/>
      </c>
      <c r="S50" s="23" t="str">
        <f t="shared" si="2"/>
        <v/>
      </c>
      <c r="T50" s="1" t="str">
        <f>IF($S50="","",VLOOKUP($S50,'(種目・作業用)'!$A$2:$D$32,2,FALSE))</f>
        <v/>
      </c>
      <c r="U50" s="1" t="str">
        <f>IF($S50="","",VLOOKUP($S50,'(種目・作業用)'!$A$2:$D$32,3,FALSE))</f>
        <v/>
      </c>
      <c r="V50" s="1" t="str">
        <f>IF($S50="","",VLOOKUP($S50,'(種目・作業用)'!$A$2:$D$32,4,FALSE))</f>
        <v/>
      </c>
      <c r="W50" s="24" t="str">
        <f t="shared" si="3"/>
        <v/>
      </c>
      <c r="X50" s="2" t="str">
        <f t="shared" si="4"/>
        <v xml:space="preserve"> </v>
      </c>
      <c r="Y50" s="2" t="str">
        <f t="shared" si="5"/>
        <v/>
      </c>
      <c r="Z50" s="2" t="str">
        <f t="shared" si="6"/>
        <v/>
      </c>
      <c r="AA50" s="2" t="str">
        <f t="shared" si="7"/>
        <v/>
      </c>
      <c r="AB50" s="3" t="str">
        <f t="shared" si="8"/>
        <v/>
      </c>
      <c r="AC50" s="2" t="str">
        <f t="shared" si="9"/>
        <v/>
      </c>
      <c r="AD50" s="2" t="str">
        <f t="shared" si="10"/>
        <v/>
      </c>
      <c r="AE50" s="2"/>
      <c r="AF50" s="2" t="str">
        <f t="shared" si="11"/>
        <v/>
      </c>
      <c r="AG50" s="67" t="s">
        <v>368</v>
      </c>
      <c r="AI50" s="65" t="str">
        <f t="shared" si="12"/>
        <v>　</v>
      </c>
    </row>
    <row r="51" spans="1:35" ht="22.5" customHeight="1" x14ac:dyDescent="0.15">
      <c r="A51" s="68">
        <v>30</v>
      </c>
      <c r="B51" s="12"/>
      <c r="C51" s="12"/>
      <c r="D51" s="12"/>
      <c r="E51" s="7"/>
      <c r="F51" s="12"/>
      <c r="G51" s="130"/>
      <c r="H51" s="131"/>
      <c r="I51" s="13"/>
      <c r="J51" s="14"/>
      <c r="K51" s="14"/>
      <c r="L51" s="14"/>
      <c r="M51" s="15"/>
      <c r="N51" s="16"/>
      <c r="R51" s="2" t="str">
        <f t="shared" si="1"/>
        <v/>
      </c>
      <c r="S51" s="23" t="str">
        <f t="shared" si="2"/>
        <v/>
      </c>
      <c r="T51" s="1" t="str">
        <f>IF($S51="","",VLOOKUP($S51,'(種目・作業用)'!$A$2:$D$32,2,FALSE))</f>
        <v/>
      </c>
      <c r="U51" s="1" t="str">
        <f>IF($S51="","",VLOOKUP($S51,'(種目・作業用)'!$A$2:$D$32,3,FALSE))</f>
        <v/>
      </c>
      <c r="V51" s="1" t="str">
        <f>IF($S51="","",VLOOKUP($S51,'(種目・作業用)'!$A$2:$D$32,4,FALSE))</f>
        <v/>
      </c>
      <c r="W51" s="24" t="str">
        <f t="shared" si="3"/>
        <v/>
      </c>
      <c r="X51" s="2" t="str">
        <f t="shared" si="4"/>
        <v xml:space="preserve"> </v>
      </c>
      <c r="Y51" s="2" t="str">
        <f t="shared" si="5"/>
        <v/>
      </c>
      <c r="Z51" s="2" t="str">
        <f t="shared" si="6"/>
        <v/>
      </c>
      <c r="AA51" s="2" t="str">
        <f t="shared" si="7"/>
        <v/>
      </c>
      <c r="AB51" s="3" t="str">
        <f t="shared" si="8"/>
        <v/>
      </c>
      <c r="AC51" s="2" t="str">
        <f t="shared" si="9"/>
        <v/>
      </c>
      <c r="AD51" s="2" t="str">
        <f t="shared" si="10"/>
        <v/>
      </c>
      <c r="AE51" s="2"/>
      <c r="AF51" s="2" t="str">
        <f t="shared" si="11"/>
        <v/>
      </c>
      <c r="AG51" s="67" t="s">
        <v>368</v>
      </c>
      <c r="AI51" s="65" t="str">
        <f t="shared" si="12"/>
        <v>　</v>
      </c>
    </row>
    <row r="52" spans="1:35" ht="22.5" customHeight="1" x14ac:dyDescent="0.15">
      <c r="A52" s="68">
        <v>31</v>
      </c>
      <c r="B52" s="12"/>
      <c r="C52" s="12"/>
      <c r="D52" s="12"/>
      <c r="E52" s="7"/>
      <c r="F52" s="12"/>
      <c r="G52" s="130"/>
      <c r="H52" s="131"/>
      <c r="I52" s="13"/>
      <c r="J52" s="14"/>
      <c r="K52" s="14"/>
      <c r="L52" s="14"/>
      <c r="M52" s="15"/>
      <c r="N52" s="16"/>
      <c r="R52" s="2" t="str">
        <f t="shared" si="1"/>
        <v/>
      </c>
      <c r="S52" s="23" t="str">
        <f t="shared" si="2"/>
        <v/>
      </c>
      <c r="T52" s="1" t="str">
        <f>IF($S52="","",VLOOKUP($S52,'(種目・作業用)'!$A$2:$D$32,2,FALSE))</f>
        <v/>
      </c>
      <c r="U52" s="1" t="str">
        <f>IF($S52="","",VLOOKUP($S52,'(種目・作業用)'!$A$2:$D$32,3,FALSE))</f>
        <v/>
      </c>
      <c r="V52" s="1" t="str">
        <f>IF($S52="","",VLOOKUP($S52,'(種目・作業用)'!$A$2:$D$32,4,FALSE))</f>
        <v/>
      </c>
      <c r="W52" s="24" t="str">
        <f t="shared" si="3"/>
        <v/>
      </c>
      <c r="X52" s="2" t="str">
        <f t="shared" si="4"/>
        <v xml:space="preserve"> </v>
      </c>
      <c r="Y52" s="2" t="str">
        <f t="shared" si="5"/>
        <v/>
      </c>
      <c r="Z52" s="2" t="str">
        <f t="shared" si="6"/>
        <v/>
      </c>
      <c r="AA52" s="2" t="str">
        <f t="shared" si="7"/>
        <v/>
      </c>
      <c r="AB52" s="3" t="str">
        <f t="shared" si="8"/>
        <v/>
      </c>
      <c r="AC52" s="2" t="str">
        <f t="shared" si="9"/>
        <v/>
      </c>
      <c r="AD52" s="2" t="str">
        <f t="shared" si="10"/>
        <v/>
      </c>
      <c r="AE52" s="2"/>
      <c r="AF52" s="2" t="str">
        <f t="shared" si="11"/>
        <v/>
      </c>
      <c r="AG52" s="67" t="s">
        <v>368</v>
      </c>
      <c r="AI52" s="65" t="str">
        <f t="shared" si="12"/>
        <v>　</v>
      </c>
    </row>
    <row r="53" spans="1:35" ht="22.5" customHeight="1" x14ac:dyDescent="0.15">
      <c r="A53" s="68">
        <v>32</v>
      </c>
      <c r="B53" s="12"/>
      <c r="C53" s="12"/>
      <c r="D53" s="12"/>
      <c r="E53" s="7"/>
      <c r="F53" s="12"/>
      <c r="G53" s="130"/>
      <c r="H53" s="131"/>
      <c r="I53" s="13"/>
      <c r="J53" s="14"/>
      <c r="K53" s="14"/>
      <c r="L53" s="14"/>
      <c r="M53" s="15"/>
      <c r="N53" s="16"/>
      <c r="R53" s="2" t="str">
        <f t="shared" si="1"/>
        <v/>
      </c>
      <c r="S53" s="23" t="str">
        <f t="shared" si="2"/>
        <v/>
      </c>
      <c r="T53" s="1" t="str">
        <f>IF($S53="","",VLOOKUP($S53,'(種目・作業用)'!$A$2:$D$32,2,FALSE))</f>
        <v/>
      </c>
      <c r="U53" s="1" t="str">
        <f>IF($S53="","",VLOOKUP($S53,'(種目・作業用)'!$A$2:$D$32,3,FALSE))</f>
        <v/>
      </c>
      <c r="V53" s="1" t="str">
        <f>IF($S53="","",VLOOKUP($S53,'(種目・作業用)'!$A$2:$D$32,4,FALSE))</f>
        <v/>
      </c>
      <c r="W53" s="24" t="str">
        <f t="shared" si="3"/>
        <v/>
      </c>
      <c r="X53" s="2" t="str">
        <f t="shared" si="4"/>
        <v xml:space="preserve"> </v>
      </c>
      <c r="Y53" s="2" t="str">
        <f t="shared" si="5"/>
        <v/>
      </c>
      <c r="Z53" s="2" t="str">
        <f t="shared" si="6"/>
        <v/>
      </c>
      <c r="AA53" s="2" t="str">
        <f t="shared" si="7"/>
        <v/>
      </c>
      <c r="AB53" s="3" t="str">
        <f t="shared" si="8"/>
        <v/>
      </c>
      <c r="AC53" s="2" t="str">
        <f t="shared" si="9"/>
        <v/>
      </c>
      <c r="AD53" s="2" t="str">
        <f t="shared" si="10"/>
        <v/>
      </c>
      <c r="AE53" s="2"/>
      <c r="AF53" s="2" t="str">
        <f t="shared" si="11"/>
        <v/>
      </c>
      <c r="AG53" s="67" t="s">
        <v>368</v>
      </c>
      <c r="AI53" s="65" t="str">
        <f t="shared" si="12"/>
        <v>　</v>
      </c>
    </row>
    <row r="54" spans="1:35" ht="22.5" customHeight="1" x14ac:dyDescent="0.15">
      <c r="A54" s="68">
        <v>33</v>
      </c>
      <c r="B54" s="12"/>
      <c r="C54" s="12"/>
      <c r="D54" s="12"/>
      <c r="E54" s="7"/>
      <c r="F54" s="12"/>
      <c r="G54" s="130"/>
      <c r="H54" s="131"/>
      <c r="I54" s="13"/>
      <c r="J54" s="14"/>
      <c r="K54" s="14"/>
      <c r="L54" s="14"/>
      <c r="M54" s="15"/>
      <c r="N54" s="16"/>
      <c r="R54" s="2" t="str">
        <f t="shared" si="1"/>
        <v/>
      </c>
      <c r="S54" s="23" t="str">
        <f t="shared" si="2"/>
        <v/>
      </c>
      <c r="T54" s="1" t="str">
        <f>IF($S54="","",VLOOKUP($S54,'(種目・作業用)'!$A$2:$D$32,2,FALSE))</f>
        <v/>
      </c>
      <c r="U54" s="1" t="str">
        <f>IF($S54="","",VLOOKUP($S54,'(種目・作業用)'!$A$2:$D$32,3,FALSE))</f>
        <v/>
      </c>
      <c r="V54" s="1" t="str">
        <f>IF($S54="","",VLOOKUP($S54,'(種目・作業用)'!$A$2:$D$32,4,FALSE))</f>
        <v/>
      </c>
      <c r="W54" s="24" t="str">
        <f t="shared" si="3"/>
        <v/>
      </c>
      <c r="X54" s="2" t="str">
        <f t="shared" si="4"/>
        <v xml:space="preserve"> </v>
      </c>
      <c r="Y54" s="2" t="str">
        <f t="shared" si="5"/>
        <v/>
      </c>
      <c r="Z54" s="2" t="str">
        <f t="shared" si="6"/>
        <v/>
      </c>
      <c r="AA54" s="2" t="str">
        <f t="shared" si="7"/>
        <v/>
      </c>
      <c r="AB54" s="3" t="str">
        <f t="shared" si="8"/>
        <v/>
      </c>
      <c r="AC54" s="2" t="str">
        <f t="shared" si="9"/>
        <v/>
      </c>
      <c r="AD54" s="2" t="str">
        <f t="shared" si="10"/>
        <v/>
      </c>
      <c r="AE54" s="2"/>
      <c r="AF54" s="2" t="str">
        <f t="shared" si="11"/>
        <v/>
      </c>
      <c r="AG54" s="67" t="s">
        <v>368</v>
      </c>
      <c r="AI54" s="65" t="str">
        <f t="shared" si="12"/>
        <v>　</v>
      </c>
    </row>
    <row r="55" spans="1:35" ht="22.5" customHeight="1" x14ac:dyDescent="0.15">
      <c r="A55" s="68">
        <v>34</v>
      </c>
      <c r="B55" s="12"/>
      <c r="C55" s="12"/>
      <c r="D55" s="12"/>
      <c r="E55" s="7"/>
      <c r="F55" s="12"/>
      <c r="G55" s="130"/>
      <c r="H55" s="131"/>
      <c r="I55" s="13"/>
      <c r="J55" s="14"/>
      <c r="K55" s="14"/>
      <c r="L55" s="14"/>
      <c r="M55" s="15"/>
      <c r="N55" s="16"/>
      <c r="R55" s="2" t="str">
        <f t="shared" si="1"/>
        <v/>
      </c>
      <c r="S55" s="23" t="str">
        <f t="shared" si="2"/>
        <v/>
      </c>
      <c r="T55" s="1" t="str">
        <f>IF($S55="","",VLOOKUP($S55,'(種目・作業用)'!$A$2:$D$32,2,FALSE))</f>
        <v/>
      </c>
      <c r="U55" s="1" t="str">
        <f>IF($S55="","",VLOOKUP($S55,'(種目・作業用)'!$A$2:$D$32,3,FALSE))</f>
        <v/>
      </c>
      <c r="V55" s="1" t="str">
        <f>IF($S55="","",VLOOKUP($S55,'(種目・作業用)'!$A$2:$D$32,4,FALSE))</f>
        <v/>
      </c>
      <c r="W55" s="24" t="str">
        <f t="shared" si="3"/>
        <v/>
      </c>
      <c r="X55" s="2" t="str">
        <f t="shared" si="4"/>
        <v xml:space="preserve"> </v>
      </c>
      <c r="Y55" s="2" t="str">
        <f t="shared" si="5"/>
        <v/>
      </c>
      <c r="Z55" s="2" t="str">
        <f t="shared" si="6"/>
        <v/>
      </c>
      <c r="AA55" s="2" t="str">
        <f t="shared" si="7"/>
        <v/>
      </c>
      <c r="AB55" s="3" t="str">
        <f t="shared" si="8"/>
        <v/>
      </c>
      <c r="AC55" s="2" t="str">
        <f t="shared" si="9"/>
        <v/>
      </c>
      <c r="AD55" s="2" t="str">
        <f t="shared" si="10"/>
        <v/>
      </c>
      <c r="AE55" s="2"/>
      <c r="AF55" s="2" t="str">
        <f t="shared" si="11"/>
        <v/>
      </c>
      <c r="AG55" s="67" t="s">
        <v>368</v>
      </c>
      <c r="AI55" s="65" t="str">
        <f t="shared" si="12"/>
        <v>　</v>
      </c>
    </row>
    <row r="56" spans="1:35" ht="22.5" customHeight="1" x14ac:dyDescent="0.15">
      <c r="A56" s="68">
        <v>35</v>
      </c>
      <c r="B56" s="12"/>
      <c r="C56" s="12"/>
      <c r="D56" s="12"/>
      <c r="E56" s="7"/>
      <c r="F56" s="12"/>
      <c r="G56" s="130"/>
      <c r="H56" s="131"/>
      <c r="I56" s="13"/>
      <c r="J56" s="14"/>
      <c r="K56" s="14"/>
      <c r="L56" s="14"/>
      <c r="M56" s="15"/>
      <c r="N56" s="16"/>
      <c r="R56" s="2" t="str">
        <f t="shared" si="1"/>
        <v/>
      </c>
      <c r="S56" s="23" t="str">
        <f t="shared" si="2"/>
        <v/>
      </c>
      <c r="T56" s="1" t="str">
        <f>IF($S56="","",VLOOKUP($S56,'(種目・作業用)'!$A$2:$D$32,2,FALSE))</f>
        <v/>
      </c>
      <c r="U56" s="1" t="str">
        <f>IF($S56="","",VLOOKUP($S56,'(種目・作業用)'!$A$2:$D$32,3,FALSE))</f>
        <v/>
      </c>
      <c r="V56" s="1" t="str">
        <f>IF($S56="","",VLOOKUP($S56,'(種目・作業用)'!$A$2:$D$32,4,FALSE))</f>
        <v/>
      </c>
      <c r="W56" s="24" t="str">
        <f t="shared" si="3"/>
        <v/>
      </c>
      <c r="X56" s="2" t="str">
        <f t="shared" si="4"/>
        <v xml:space="preserve"> </v>
      </c>
      <c r="Y56" s="2" t="str">
        <f t="shared" si="5"/>
        <v/>
      </c>
      <c r="Z56" s="2" t="str">
        <f t="shared" si="6"/>
        <v/>
      </c>
      <c r="AA56" s="2" t="str">
        <f t="shared" si="7"/>
        <v/>
      </c>
      <c r="AB56" s="3" t="str">
        <f t="shared" si="8"/>
        <v/>
      </c>
      <c r="AC56" s="2" t="str">
        <f t="shared" si="9"/>
        <v/>
      </c>
      <c r="AD56" s="2" t="str">
        <f t="shared" si="10"/>
        <v/>
      </c>
      <c r="AE56" s="2"/>
      <c r="AF56" s="2" t="str">
        <f t="shared" si="11"/>
        <v/>
      </c>
      <c r="AG56" s="67" t="s">
        <v>368</v>
      </c>
      <c r="AI56" s="65" t="str">
        <f t="shared" si="12"/>
        <v>　</v>
      </c>
    </row>
    <row r="57" spans="1:35" ht="22.5" customHeight="1" x14ac:dyDescent="0.15">
      <c r="A57" s="68">
        <v>36</v>
      </c>
      <c r="B57" s="12"/>
      <c r="C57" s="12"/>
      <c r="D57" s="12"/>
      <c r="E57" s="7"/>
      <c r="F57" s="12"/>
      <c r="G57" s="130"/>
      <c r="H57" s="131"/>
      <c r="I57" s="13"/>
      <c r="J57" s="14"/>
      <c r="K57" s="14"/>
      <c r="L57" s="14"/>
      <c r="M57" s="15"/>
      <c r="N57" s="16"/>
      <c r="R57" s="2" t="str">
        <f t="shared" si="1"/>
        <v/>
      </c>
      <c r="S57" s="23" t="str">
        <f t="shared" si="2"/>
        <v/>
      </c>
      <c r="T57" s="1" t="str">
        <f>IF($S57="","",VLOOKUP($S57,'(種目・作業用)'!$A$2:$D$32,2,FALSE))</f>
        <v/>
      </c>
      <c r="U57" s="1" t="str">
        <f>IF($S57="","",VLOOKUP($S57,'(種目・作業用)'!$A$2:$D$32,3,FALSE))</f>
        <v/>
      </c>
      <c r="V57" s="1" t="str">
        <f>IF($S57="","",VLOOKUP($S57,'(種目・作業用)'!$A$2:$D$32,4,FALSE))</f>
        <v/>
      </c>
      <c r="W57" s="24" t="str">
        <f t="shared" si="3"/>
        <v/>
      </c>
      <c r="X57" s="2" t="str">
        <f t="shared" si="4"/>
        <v xml:space="preserve"> </v>
      </c>
      <c r="Y57" s="2" t="str">
        <f t="shared" si="5"/>
        <v/>
      </c>
      <c r="Z57" s="2" t="str">
        <f t="shared" si="6"/>
        <v/>
      </c>
      <c r="AA57" s="2" t="str">
        <f t="shared" si="7"/>
        <v/>
      </c>
      <c r="AB57" s="3" t="str">
        <f t="shared" si="8"/>
        <v/>
      </c>
      <c r="AC57" s="2" t="str">
        <f t="shared" si="9"/>
        <v/>
      </c>
      <c r="AD57" s="2" t="str">
        <f t="shared" si="10"/>
        <v/>
      </c>
      <c r="AE57" s="2"/>
      <c r="AF57" s="2" t="str">
        <f t="shared" si="11"/>
        <v/>
      </c>
      <c r="AG57" s="67" t="s">
        <v>368</v>
      </c>
      <c r="AI57" s="65" t="str">
        <f t="shared" si="12"/>
        <v>　</v>
      </c>
    </row>
    <row r="58" spans="1:35" ht="22.5" customHeight="1" x14ac:dyDescent="0.15">
      <c r="A58" s="68">
        <v>37</v>
      </c>
      <c r="B58" s="12"/>
      <c r="C58" s="12"/>
      <c r="D58" s="12"/>
      <c r="E58" s="7"/>
      <c r="F58" s="12"/>
      <c r="G58" s="130"/>
      <c r="H58" s="131"/>
      <c r="I58" s="13"/>
      <c r="J58" s="14"/>
      <c r="K58" s="14"/>
      <c r="L58" s="14"/>
      <c r="M58" s="15"/>
      <c r="N58" s="16"/>
      <c r="R58" s="2" t="str">
        <f t="shared" si="1"/>
        <v/>
      </c>
      <c r="S58" s="23" t="str">
        <f t="shared" si="2"/>
        <v/>
      </c>
      <c r="T58" s="1" t="str">
        <f>IF($S58="","",VLOOKUP($S58,'(種目・作業用)'!$A$2:$D$32,2,FALSE))</f>
        <v/>
      </c>
      <c r="U58" s="1" t="str">
        <f>IF($S58="","",VLOOKUP($S58,'(種目・作業用)'!$A$2:$D$32,3,FALSE))</f>
        <v/>
      </c>
      <c r="V58" s="1" t="str">
        <f>IF($S58="","",VLOOKUP($S58,'(種目・作業用)'!$A$2:$D$32,4,FALSE))</f>
        <v/>
      </c>
      <c r="W58" s="24" t="str">
        <f t="shared" si="3"/>
        <v/>
      </c>
      <c r="X58" s="2" t="str">
        <f t="shared" si="4"/>
        <v xml:space="preserve"> </v>
      </c>
      <c r="Y58" s="2" t="str">
        <f t="shared" si="5"/>
        <v/>
      </c>
      <c r="Z58" s="2" t="str">
        <f t="shared" si="6"/>
        <v/>
      </c>
      <c r="AA58" s="2" t="str">
        <f t="shared" si="7"/>
        <v/>
      </c>
      <c r="AB58" s="3" t="str">
        <f t="shared" si="8"/>
        <v/>
      </c>
      <c r="AC58" s="2" t="str">
        <f t="shared" si="9"/>
        <v/>
      </c>
      <c r="AD58" s="2" t="str">
        <f t="shared" si="10"/>
        <v/>
      </c>
      <c r="AE58" s="2"/>
      <c r="AF58" s="2" t="str">
        <f t="shared" si="11"/>
        <v/>
      </c>
      <c r="AG58" s="67" t="s">
        <v>368</v>
      </c>
      <c r="AI58" s="65" t="str">
        <f t="shared" si="12"/>
        <v>　</v>
      </c>
    </row>
    <row r="59" spans="1:35" ht="22.5" customHeight="1" x14ac:dyDescent="0.15">
      <c r="A59" s="68">
        <v>38</v>
      </c>
      <c r="B59" s="12"/>
      <c r="C59" s="12"/>
      <c r="D59" s="12"/>
      <c r="E59" s="7"/>
      <c r="F59" s="12"/>
      <c r="G59" s="130"/>
      <c r="H59" s="131"/>
      <c r="I59" s="13"/>
      <c r="J59" s="14"/>
      <c r="K59" s="14"/>
      <c r="L59" s="14"/>
      <c r="M59" s="15"/>
      <c r="N59" s="16"/>
      <c r="R59" s="2" t="str">
        <f t="shared" si="1"/>
        <v/>
      </c>
      <c r="S59" s="23" t="str">
        <f t="shared" si="2"/>
        <v/>
      </c>
      <c r="T59" s="1" t="str">
        <f>IF($S59="","",VLOOKUP($S59,'(種目・作業用)'!$A$2:$D$32,2,FALSE))</f>
        <v/>
      </c>
      <c r="U59" s="1" t="str">
        <f>IF($S59="","",VLOOKUP($S59,'(種目・作業用)'!$A$2:$D$32,3,FALSE))</f>
        <v/>
      </c>
      <c r="V59" s="1" t="str">
        <f>IF($S59="","",VLOOKUP($S59,'(種目・作業用)'!$A$2:$D$32,4,FALSE))</f>
        <v/>
      </c>
      <c r="W59" s="24" t="str">
        <f t="shared" si="3"/>
        <v/>
      </c>
      <c r="X59" s="2" t="str">
        <f t="shared" si="4"/>
        <v xml:space="preserve"> </v>
      </c>
      <c r="Y59" s="2" t="str">
        <f t="shared" si="5"/>
        <v/>
      </c>
      <c r="Z59" s="2" t="str">
        <f t="shared" si="6"/>
        <v/>
      </c>
      <c r="AA59" s="2" t="str">
        <f t="shared" si="7"/>
        <v/>
      </c>
      <c r="AB59" s="3" t="str">
        <f t="shared" si="8"/>
        <v/>
      </c>
      <c r="AC59" s="2" t="str">
        <f t="shared" si="9"/>
        <v/>
      </c>
      <c r="AD59" s="2" t="str">
        <f t="shared" si="10"/>
        <v/>
      </c>
      <c r="AE59" s="2"/>
      <c r="AF59" s="2" t="str">
        <f t="shared" si="11"/>
        <v/>
      </c>
      <c r="AG59" s="67" t="s">
        <v>368</v>
      </c>
      <c r="AI59" s="65" t="str">
        <f t="shared" si="12"/>
        <v>　</v>
      </c>
    </row>
    <row r="60" spans="1:35" ht="22.5" customHeight="1" x14ac:dyDescent="0.15">
      <c r="A60" s="68">
        <v>39</v>
      </c>
      <c r="B60" s="12"/>
      <c r="C60" s="12"/>
      <c r="D60" s="12"/>
      <c r="E60" s="7"/>
      <c r="F60" s="12"/>
      <c r="G60" s="130"/>
      <c r="H60" s="131"/>
      <c r="I60" s="13"/>
      <c r="J60" s="14"/>
      <c r="K60" s="14"/>
      <c r="L60" s="14"/>
      <c r="M60" s="15"/>
      <c r="N60" s="16"/>
      <c r="R60" s="2" t="str">
        <f t="shared" si="1"/>
        <v/>
      </c>
      <c r="S60" s="23" t="str">
        <f t="shared" si="2"/>
        <v/>
      </c>
      <c r="T60" s="1" t="str">
        <f>IF($S60="","",VLOOKUP($S60,'(種目・作業用)'!$A$2:$D$32,2,FALSE))</f>
        <v/>
      </c>
      <c r="U60" s="1" t="str">
        <f>IF($S60="","",VLOOKUP($S60,'(種目・作業用)'!$A$2:$D$32,3,FALSE))</f>
        <v/>
      </c>
      <c r="V60" s="1" t="str">
        <f>IF($S60="","",VLOOKUP($S60,'(種目・作業用)'!$A$2:$D$32,4,FALSE))</f>
        <v/>
      </c>
      <c r="W60" s="24" t="str">
        <f t="shared" si="3"/>
        <v/>
      </c>
      <c r="X60" s="2" t="str">
        <f t="shared" si="4"/>
        <v xml:space="preserve"> </v>
      </c>
      <c r="Y60" s="2" t="str">
        <f t="shared" si="5"/>
        <v/>
      </c>
      <c r="Z60" s="2" t="str">
        <f t="shared" si="6"/>
        <v/>
      </c>
      <c r="AA60" s="2" t="str">
        <f t="shared" si="7"/>
        <v/>
      </c>
      <c r="AB60" s="3" t="str">
        <f t="shared" si="8"/>
        <v/>
      </c>
      <c r="AC60" s="2" t="str">
        <f t="shared" si="9"/>
        <v/>
      </c>
      <c r="AD60" s="2" t="str">
        <f t="shared" si="10"/>
        <v/>
      </c>
      <c r="AE60" s="2"/>
      <c r="AF60" s="2" t="str">
        <f t="shared" si="11"/>
        <v/>
      </c>
      <c r="AG60" s="67" t="s">
        <v>368</v>
      </c>
      <c r="AI60" s="65" t="str">
        <f t="shared" si="12"/>
        <v>　</v>
      </c>
    </row>
    <row r="61" spans="1:35" ht="22.5" customHeight="1" x14ac:dyDescent="0.15">
      <c r="A61" s="68">
        <v>40</v>
      </c>
      <c r="B61" s="12"/>
      <c r="C61" s="12"/>
      <c r="D61" s="12"/>
      <c r="E61" s="7"/>
      <c r="F61" s="12"/>
      <c r="G61" s="130"/>
      <c r="H61" s="131"/>
      <c r="I61" s="13"/>
      <c r="J61" s="14"/>
      <c r="K61" s="14"/>
      <c r="L61" s="14"/>
      <c r="M61" s="15"/>
      <c r="N61" s="16"/>
      <c r="R61" s="2" t="str">
        <f t="shared" si="1"/>
        <v/>
      </c>
      <c r="S61" s="23" t="str">
        <f t="shared" si="2"/>
        <v/>
      </c>
      <c r="T61" s="1" t="str">
        <f>IF($S61="","",VLOOKUP($S61,'(種目・作業用)'!$A$2:$D$32,2,FALSE))</f>
        <v/>
      </c>
      <c r="U61" s="1" t="str">
        <f>IF($S61="","",VLOOKUP($S61,'(種目・作業用)'!$A$2:$D$32,3,FALSE))</f>
        <v/>
      </c>
      <c r="V61" s="1" t="str">
        <f>IF($S61="","",VLOOKUP($S61,'(種目・作業用)'!$A$2:$D$32,4,FALSE))</f>
        <v/>
      </c>
      <c r="W61" s="24" t="str">
        <f t="shared" si="3"/>
        <v/>
      </c>
      <c r="X61" s="2" t="str">
        <f t="shared" si="4"/>
        <v xml:space="preserve"> </v>
      </c>
      <c r="Y61" s="2" t="str">
        <f t="shared" si="5"/>
        <v/>
      </c>
      <c r="Z61" s="2" t="str">
        <f t="shared" si="6"/>
        <v/>
      </c>
      <c r="AA61" s="2" t="str">
        <f t="shared" si="7"/>
        <v/>
      </c>
      <c r="AB61" s="3" t="str">
        <f t="shared" si="8"/>
        <v/>
      </c>
      <c r="AC61" s="2" t="str">
        <f t="shared" si="9"/>
        <v/>
      </c>
      <c r="AD61" s="2" t="str">
        <f t="shared" si="10"/>
        <v/>
      </c>
      <c r="AE61" s="2"/>
      <c r="AF61" s="2" t="str">
        <f t="shared" si="11"/>
        <v/>
      </c>
      <c r="AG61" s="67" t="s">
        <v>368</v>
      </c>
      <c r="AI61" s="65" t="str">
        <f t="shared" si="12"/>
        <v>　</v>
      </c>
    </row>
    <row r="62" spans="1:35" ht="22.5" customHeight="1" x14ac:dyDescent="0.15">
      <c r="A62" s="68">
        <v>41</v>
      </c>
      <c r="B62" s="12"/>
      <c r="C62" s="12"/>
      <c r="D62" s="12"/>
      <c r="E62" s="7"/>
      <c r="F62" s="12"/>
      <c r="G62" s="130"/>
      <c r="H62" s="131"/>
      <c r="I62" s="13"/>
      <c r="J62" s="14"/>
      <c r="K62" s="14"/>
      <c r="L62" s="14"/>
      <c r="M62" s="15"/>
      <c r="N62" s="16"/>
      <c r="R62" s="2" t="str">
        <f t="shared" si="1"/>
        <v/>
      </c>
      <c r="S62" s="23" t="str">
        <f t="shared" si="2"/>
        <v/>
      </c>
      <c r="T62" s="1" t="str">
        <f>IF($S62="","",VLOOKUP($S62,'(種目・作業用)'!$A$2:$D$32,2,FALSE))</f>
        <v/>
      </c>
      <c r="U62" s="1" t="str">
        <f>IF($S62="","",VLOOKUP($S62,'(種目・作業用)'!$A$2:$D$32,3,FALSE))</f>
        <v/>
      </c>
      <c r="V62" s="1" t="str">
        <f>IF($S62="","",VLOOKUP($S62,'(種目・作業用)'!$A$2:$D$32,4,FALSE))</f>
        <v/>
      </c>
      <c r="W62" s="24" t="str">
        <f t="shared" si="3"/>
        <v/>
      </c>
      <c r="X62" s="2" t="str">
        <f t="shared" si="4"/>
        <v xml:space="preserve"> </v>
      </c>
      <c r="Y62" s="2" t="str">
        <f t="shared" si="5"/>
        <v/>
      </c>
      <c r="Z62" s="2" t="str">
        <f t="shared" si="6"/>
        <v/>
      </c>
      <c r="AA62" s="2" t="str">
        <f t="shared" si="7"/>
        <v/>
      </c>
      <c r="AB62" s="3" t="str">
        <f t="shared" si="8"/>
        <v/>
      </c>
      <c r="AC62" s="2" t="str">
        <f t="shared" si="9"/>
        <v/>
      </c>
      <c r="AD62" s="2" t="str">
        <f t="shared" si="10"/>
        <v/>
      </c>
      <c r="AE62" s="2"/>
      <c r="AF62" s="2" t="str">
        <f t="shared" si="11"/>
        <v/>
      </c>
      <c r="AG62" s="67" t="s">
        <v>368</v>
      </c>
      <c r="AI62" s="65" t="str">
        <f t="shared" si="12"/>
        <v>　</v>
      </c>
    </row>
    <row r="63" spans="1:35" ht="22.5" customHeight="1" x14ac:dyDescent="0.15">
      <c r="A63" s="68">
        <v>42</v>
      </c>
      <c r="B63" s="12"/>
      <c r="C63" s="12"/>
      <c r="D63" s="12"/>
      <c r="E63" s="7"/>
      <c r="F63" s="12"/>
      <c r="G63" s="130"/>
      <c r="H63" s="131"/>
      <c r="I63" s="13"/>
      <c r="J63" s="14"/>
      <c r="K63" s="14"/>
      <c r="L63" s="14"/>
      <c r="M63" s="15"/>
      <c r="N63" s="16"/>
      <c r="R63" s="2" t="str">
        <f t="shared" si="1"/>
        <v/>
      </c>
      <c r="S63" s="23" t="str">
        <f t="shared" si="2"/>
        <v/>
      </c>
      <c r="T63" s="1" t="str">
        <f>IF($S63="","",VLOOKUP($S63,'(種目・作業用)'!$A$2:$D$32,2,FALSE))</f>
        <v/>
      </c>
      <c r="U63" s="1" t="str">
        <f>IF($S63="","",VLOOKUP($S63,'(種目・作業用)'!$A$2:$D$32,3,FALSE))</f>
        <v/>
      </c>
      <c r="V63" s="1" t="str">
        <f>IF($S63="","",VLOOKUP($S63,'(種目・作業用)'!$A$2:$D$32,4,FALSE))</f>
        <v/>
      </c>
      <c r="W63" s="24" t="str">
        <f t="shared" si="3"/>
        <v/>
      </c>
      <c r="X63" s="2" t="str">
        <f t="shared" si="4"/>
        <v xml:space="preserve"> </v>
      </c>
      <c r="Y63" s="2" t="str">
        <f t="shared" si="5"/>
        <v/>
      </c>
      <c r="Z63" s="2" t="str">
        <f t="shared" si="6"/>
        <v/>
      </c>
      <c r="AA63" s="2" t="str">
        <f t="shared" si="7"/>
        <v/>
      </c>
      <c r="AB63" s="3" t="str">
        <f t="shared" si="8"/>
        <v/>
      </c>
      <c r="AC63" s="2" t="str">
        <f t="shared" si="9"/>
        <v/>
      </c>
      <c r="AD63" s="2" t="str">
        <f t="shared" si="10"/>
        <v/>
      </c>
      <c r="AE63" s="2"/>
      <c r="AF63" s="2" t="str">
        <f t="shared" si="11"/>
        <v/>
      </c>
      <c r="AG63" s="67" t="s">
        <v>368</v>
      </c>
      <c r="AI63" s="65" t="str">
        <f t="shared" si="12"/>
        <v>　</v>
      </c>
    </row>
    <row r="64" spans="1:35" ht="22.5" customHeight="1" x14ac:dyDescent="0.15">
      <c r="A64" s="68">
        <v>43</v>
      </c>
      <c r="B64" s="12"/>
      <c r="C64" s="97"/>
      <c r="D64" s="12"/>
      <c r="E64" s="7"/>
      <c r="F64" s="12"/>
      <c r="G64" s="130"/>
      <c r="H64" s="131"/>
      <c r="I64" s="13"/>
      <c r="J64" s="14"/>
      <c r="K64" s="14"/>
      <c r="L64" s="14"/>
      <c r="M64" s="15"/>
      <c r="N64" s="16"/>
      <c r="R64" s="2" t="str">
        <f t="shared" si="1"/>
        <v/>
      </c>
      <c r="S64" s="23" t="str">
        <f t="shared" si="2"/>
        <v/>
      </c>
      <c r="T64" s="1" t="str">
        <f>IF($S64="","",VLOOKUP($S64,'(種目・作業用)'!$A$2:$D$32,2,FALSE))</f>
        <v/>
      </c>
      <c r="U64" s="1" t="str">
        <f>IF($S64="","",VLOOKUP($S64,'(種目・作業用)'!$A$2:$D$32,3,FALSE))</f>
        <v/>
      </c>
      <c r="V64" s="1" t="str">
        <f>IF($S64="","",VLOOKUP($S64,'(種目・作業用)'!$A$2:$D$32,4,FALSE))</f>
        <v/>
      </c>
      <c r="W64" s="24" t="str">
        <f t="shared" si="3"/>
        <v/>
      </c>
      <c r="X64" s="2" t="str">
        <f t="shared" si="4"/>
        <v xml:space="preserve"> </v>
      </c>
      <c r="Y64" s="2" t="str">
        <f t="shared" si="5"/>
        <v/>
      </c>
      <c r="Z64" s="2" t="str">
        <f t="shared" si="6"/>
        <v/>
      </c>
      <c r="AA64" s="2" t="str">
        <f t="shared" si="7"/>
        <v/>
      </c>
      <c r="AB64" s="3" t="str">
        <f t="shared" si="8"/>
        <v/>
      </c>
      <c r="AC64" s="2" t="str">
        <f t="shared" si="9"/>
        <v/>
      </c>
      <c r="AD64" s="2" t="str">
        <f t="shared" si="10"/>
        <v/>
      </c>
      <c r="AE64" s="2"/>
      <c r="AF64" s="2" t="str">
        <f t="shared" si="11"/>
        <v/>
      </c>
      <c r="AG64" s="67" t="s">
        <v>368</v>
      </c>
      <c r="AI64" s="65" t="str">
        <f t="shared" si="12"/>
        <v>　</v>
      </c>
    </row>
    <row r="65" spans="1:35" ht="22.5" customHeight="1" x14ac:dyDescent="0.15">
      <c r="A65" s="68">
        <v>44</v>
      </c>
      <c r="B65" s="12"/>
      <c r="C65" s="12"/>
      <c r="D65" s="12"/>
      <c r="E65" s="7"/>
      <c r="F65" s="12"/>
      <c r="G65" s="130"/>
      <c r="H65" s="131"/>
      <c r="I65" s="13"/>
      <c r="J65" s="14"/>
      <c r="K65" s="14"/>
      <c r="L65" s="14"/>
      <c r="M65" s="15"/>
      <c r="N65" s="16"/>
      <c r="R65" s="2" t="str">
        <f t="shared" si="1"/>
        <v/>
      </c>
      <c r="S65" s="23" t="str">
        <f t="shared" si="2"/>
        <v/>
      </c>
      <c r="T65" s="1" t="str">
        <f>IF($S65="","",VLOOKUP($S65,'(種目・作業用)'!$A$2:$D$32,2,FALSE))</f>
        <v/>
      </c>
      <c r="U65" s="1" t="str">
        <f>IF($S65="","",VLOOKUP($S65,'(種目・作業用)'!$A$2:$D$32,3,FALSE))</f>
        <v/>
      </c>
      <c r="V65" s="1" t="str">
        <f>IF($S65="","",VLOOKUP($S65,'(種目・作業用)'!$A$2:$D$32,4,FALSE))</f>
        <v/>
      </c>
      <c r="W65" s="24" t="str">
        <f t="shared" si="3"/>
        <v/>
      </c>
      <c r="X65" s="2" t="str">
        <f t="shared" si="4"/>
        <v xml:space="preserve"> </v>
      </c>
      <c r="Y65" s="2" t="str">
        <f t="shared" si="5"/>
        <v/>
      </c>
      <c r="Z65" s="2" t="str">
        <f t="shared" si="6"/>
        <v/>
      </c>
      <c r="AA65" s="2" t="str">
        <f t="shared" si="7"/>
        <v/>
      </c>
      <c r="AB65" s="3" t="str">
        <f t="shared" si="8"/>
        <v/>
      </c>
      <c r="AC65" s="2" t="str">
        <f t="shared" si="9"/>
        <v/>
      </c>
      <c r="AD65" s="2" t="str">
        <f t="shared" si="10"/>
        <v/>
      </c>
      <c r="AE65" s="2"/>
      <c r="AF65" s="2" t="str">
        <f t="shared" si="11"/>
        <v/>
      </c>
      <c r="AG65" s="67" t="s">
        <v>368</v>
      </c>
      <c r="AI65" s="65" t="str">
        <f t="shared" si="12"/>
        <v>　</v>
      </c>
    </row>
    <row r="66" spans="1:35" ht="22.5" customHeight="1" x14ac:dyDescent="0.15">
      <c r="A66" s="68">
        <v>45</v>
      </c>
      <c r="B66" s="12"/>
      <c r="C66" s="12"/>
      <c r="D66" s="12"/>
      <c r="E66" s="7"/>
      <c r="F66" s="12"/>
      <c r="G66" s="130"/>
      <c r="H66" s="131"/>
      <c r="I66" s="13"/>
      <c r="J66" s="14"/>
      <c r="K66" s="14"/>
      <c r="L66" s="14"/>
      <c r="M66" s="15"/>
      <c r="N66" s="16"/>
      <c r="R66" s="2" t="str">
        <f t="shared" si="1"/>
        <v/>
      </c>
      <c r="S66" s="23" t="str">
        <f t="shared" si="2"/>
        <v/>
      </c>
      <c r="T66" s="1" t="str">
        <f>IF($S66="","",VLOOKUP($S66,'(種目・作業用)'!$A$2:$D$32,2,FALSE))</f>
        <v/>
      </c>
      <c r="U66" s="1" t="str">
        <f>IF($S66="","",VLOOKUP($S66,'(種目・作業用)'!$A$2:$D$32,3,FALSE))</f>
        <v/>
      </c>
      <c r="V66" s="1" t="str">
        <f>IF($S66="","",VLOOKUP($S66,'(種目・作業用)'!$A$2:$D$32,4,FALSE))</f>
        <v/>
      </c>
      <c r="W66" s="24" t="str">
        <f t="shared" si="3"/>
        <v/>
      </c>
      <c r="X66" s="2" t="str">
        <f t="shared" si="4"/>
        <v xml:space="preserve"> </v>
      </c>
      <c r="Y66" s="2" t="str">
        <f t="shared" si="5"/>
        <v/>
      </c>
      <c r="Z66" s="2" t="str">
        <f t="shared" si="6"/>
        <v/>
      </c>
      <c r="AA66" s="2" t="str">
        <f t="shared" si="7"/>
        <v/>
      </c>
      <c r="AB66" s="3" t="str">
        <f t="shared" si="8"/>
        <v/>
      </c>
      <c r="AC66" s="2" t="str">
        <f t="shared" si="9"/>
        <v/>
      </c>
      <c r="AD66" s="2" t="str">
        <f t="shared" si="10"/>
        <v/>
      </c>
      <c r="AE66" s="2"/>
      <c r="AF66" s="2" t="str">
        <f t="shared" si="11"/>
        <v/>
      </c>
      <c r="AG66" s="67" t="s">
        <v>368</v>
      </c>
      <c r="AI66" s="65" t="str">
        <f t="shared" si="12"/>
        <v>　</v>
      </c>
    </row>
    <row r="67" spans="1:35" ht="22.5" customHeight="1" x14ac:dyDescent="0.15">
      <c r="A67" s="68">
        <v>46</v>
      </c>
      <c r="B67" s="12"/>
      <c r="C67" s="12"/>
      <c r="D67" s="12"/>
      <c r="E67" s="7"/>
      <c r="F67" s="12"/>
      <c r="G67" s="130"/>
      <c r="H67" s="131"/>
      <c r="I67" s="13"/>
      <c r="J67" s="14"/>
      <c r="K67" s="14"/>
      <c r="L67" s="14"/>
      <c r="M67" s="15"/>
      <c r="N67" s="16"/>
      <c r="R67" s="2" t="str">
        <f t="shared" si="1"/>
        <v/>
      </c>
      <c r="S67" s="23" t="str">
        <f t="shared" si="2"/>
        <v/>
      </c>
      <c r="T67" s="1" t="str">
        <f>IF($S67="","",VLOOKUP($S67,'(種目・作業用)'!$A$2:$D$32,2,FALSE))</f>
        <v/>
      </c>
      <c r="U67" s="1" t="str">
        <f>IF($S67="","",VLOOKUP($S67,'(種目・作業用)'!$A$2:$D$32,3,FALSE))</f>
        <v/>
      </c>
      <c r="V67" s="1" t="str">
        <f>IF($S67="","",VLOOKUP($S67,'(種目・作業用)'!$A$2:$D$32,4,FALSE))</f>
        <v/>
      </c>
      <c r="W67" s="24" t="str">
        <f t="shared" si="3"/>
        <v/>
      </c>
      <c r="X67" s="2" t="str">
        <f t="shared" si="4"/>
        <v xml:space="preserve"> </v>
      </c>
      <c r="Y67" s="2" t="str">
        <f t="shared" si="5"/>
        <v/>
      </c>
      <c r="Z67" s="2" t="str">
        <f t="shared" si="6"/>
        <v/>
      </c>
      <c r="AA67" s="2" t="str">
        <f t="shared" si="7"/>
        <v/>
      </c>
      <c r="AB67" s="3" t="str">
        <f t="shared" si="8"/>
        <v/>
      </c>
      <c r="AC67" s="2" t="str">
        <f t="shared" si="9"/>
        <v/>
      </c>
      <c r="AD67" s="2" t="str">
        <f t="shared" si="10"/>
        <v/>
      </c>
      <c r="AE67" s="2"/>
      <c r="AF67" s="2" t="str">
        <f t="shared" si="11"/>
        <v/>
      </c>
      <c r="AG67" s="67" t="s">
        <v>368</v>
      </c>
      <c r="AI67" s="65" t="str">
        <f t="shared" si="12"/>
        <v>　</v>
      </c>
    </row>
    <row r="68" spans="1:35" ht="22.5" customHeight="1" x14ac:dyDescent="0.15">
      <c r="A68" s="68">
        <v>47</v>
      </c>
      <c r="B68" s="12"/>
      <c r="C68" s="12"/>
      <c r="D68" s="12"/>
      <c r="E68" s="7"/>
      <c r="F68" s="12"/>
      <c r="G68" s="130"/>
      <c r="H68" s="131"/>
      <c r="I68" s="13"/>
      <c r="J68" s="14"/>
      <c r="K68" s="14"/>
      <c r="L68" s="14"/>
      <c r="M68" s="15"/>
      <c r="N68" s="16"/>
      <c r="R68" s="2" t="str">
        <f t="shared" si="1"/>
        <v/>
      </c>
      <c r="S68" s="23" t="str">
        <f t="shared" si="2"/>
        <v/>
      </c>
      <c r="T68" s="1" t="str">
        <f>IF($S68="","",VLOOKUP($S68,'(種目・作業用)'!$A$2:$D$32,2,FALSE))</f>
        <v/>
      </c>
      <c r="U68" s="1" t="str">
        <f>IF($S68="","",VLOOKUP($S68,'(種目・作業用)'!$A$2:$D$32,3,FALSE))</f>
        <v/>
      </c>
      <c r="V68" s="1" t="str">
        <f>IF($S68="","",VLOOKUP($S68,'(種目・作業用)'!$A$2:$D$32,4,FALSE))</f>
        <v/>
      </c>
      <c r="W68" s="24" t="str">
        <f t="shared" si="3"/>
        <v/>
      </c>
      <c r="X68" s="2" t="str">
        <f t="shared" si="4"/>
        <v xml:space="preserve"> </v>
      </c>
      <c r="Y68" s="2" t="str">
        <f t="shared" si="5"/>
        <v/>
      </c>
      <c r="Z68" s="2" t="str">
        <f t="shared" si="6"/>
        <v/>
      </c>
      <c r="AA68" s="2" t="str">
        <f t="shared" si="7"/>
        <v/>
      </c>
      <c r="AB68" s="3" t="str">
        <f t="shared" si="8"/>
        <v/>
      </c>
      <c r="AC68" s="2" t="str">
        <f t="shared" si="9"/>
        <v/>
      </c>
      <c r="AD68" s="2" t="str">
        <f t="shared" si="10"/>
        <v/>
      </c>
      <c r="AE68" s="2"/>
      <c r="AF68" s="2" t="str">
        <f t="shared" si="11"/>
        <v/>
      </c>
      <c r="AG68" s="67" t="s">
        <v>368</v>
      </c>
      <c r="AI68" s="65" t="str">
        <f t="shared" si="12"/>
        <v>　</v>
      </c>
    </row>
    <row r="69" spans="1:35" ht="22.5" customHeight="1" x14ac:dyDescent="0.15">
      <c r="A69" s="68">
        <v>48</v>
      </c>
      <c r="B69" s="12"/>
      <c r="C69" s="12"/>
      <c r="D69" s="12"/>
      <c r="E69" s="7"/>
      <c r="F69" s="12"/>
      <c r="G69" s="130"/>
      <c r="H69" s="131"/>
      <c r="I69" s="13"/>
      <c r="J69" s="14"/>
      <c r="K69" s="14"/>
      <c r="L69" s="14"/>
      <c r="M69" s="15"/>
      <c r="N69" s="16"/>
      <c r="R69" s="2" t="str">
        <f t="shared" si="1"/>
        <v/>
      </c>
      <c r="S69" s="23" t="str">
        <f t="shared" si="2"/>
        <v/>
      </c>
      <c r="T69" s="1" t="str">
        <f>IF($S69="","",VLOOKUP($S69,'(種目・作業用)'!$A$2:$D$32,2,FALSE))</f>
        <v/>
      </c>
      <c r="U69" s="1" t="str">
        <f>IF($S69="","",VLOOKUP($S69,'(種目・作業用)'!$A$2:$D$32,3,FALSE))</f>
        <v/>
      </c>
      <c r="V69" s="1" t="str">
        <f>IF($S69="","",VLOOKUP($S69,'(種目・作業用)'!$A$2:$D$32,4,FALSE))</f>
        <v/>
      </c>
      <c r="W69" s="24" t="str">
        <f t="shared" si="3"/>
        <v/>
      </c>
      <c r="X69" s="2" t="str">
        <f t="shared" si="4"/>
        <v xml:space="preserve"> </v>
      </c>
      <c r="Y69" s="2" t="str">
        <f t="shared" si="5"/>
        <v/>
      </c>
      <c r="Z69" s="2" t="str">
        <f t="shared" si="6"/>
        <v/>
      </c>
      <c r="AA69" s="2" t="str">
        <f t="shared" si="7"/>
        <v/>
      </c>
      <c r="AB69" s="3" t="str">
        <f t="shared" si="8"/>
        <v/>
      </c>
      <c r="AC69" s="2" t="str">
        <f t="shared" si="9"/>
        <v/>
      </c>
      <c r="AD69" s="2" t="str">
        <f t="shared" si="10"/>
        <v/>
      </c>
      <c r="AE69" s="2"/>
      <c r="AF69" s="2" t="str">
        <f t="shared" si="11"/>
        <v/>
      </c>
      <c r="AG69" s="67" t="s">
        <v>368</v>
      </c>
      <c r="AI69" s="65" t="str">
        <f t="shared" si="12"/>
        <v>　</v>
      </c>
    </row>
    <row r="70" spans="1:35" ht="22.5" customHeight="1" x14ac:dyDescent="0.15">
      <c r="A70" s="68">
        <v>49</v>
      </c>
      <c r="B70" s="12"/>
      <c r="C70" s="12"/>
      <c r="D70" s="12"/>
      <c r="E70" s="7"/>
      <c r="F70" s="12"/>
      <c r="G70" s="130"/>
      <c r="H70" s="131"/>
      <c r="I70" s="13"/>
      <c r="J70" s="14"/>
      <c r="K70" s="14"/>
      <c r="L70" s="14"/>
      <c r="M70" s="15"/>
      <c r="N70" s="16"/>
      <c r="R70" s="2" t="str">
        <f t="shared" si="1"/>
        <v/>
      </c>
      <c r="S70" s="23" t="str">
        <f t="shared" si="2"/>
        <v/>
      </c>
      <c r="T70" s="1" t="str">
        <f>IF($S70="","",VLOOKUP($S70,'(種目・作業用)'!$A$2:$D$32,2,FALSE))</f>
        <v/>
      </c>
      <c r="U70" s="1" t="str">
        <f>IF($S70="","",VLOOKUP($S70,'(種目・作業用)'!$A$2:$D$32,3,FALSE))</f>
        <v/>
      </c>
      <c r="V70" s="1" t="str">
        <f>IF($S70="","",VLOOKUP($S70,'(種目・作業用)'!$A$2:$D$32,4,FALSE))</f>
        <v/>
      </c>
      <c r="W70" s="24" t="str">
        <f t="shared" si="3"/>
        <v/>
      </c>
      <c r="X70" s="2" t="str">
        <f t="shared" si="4"/>
        <v xml:space="preserve"> </v>
      </c>
      <c r="Y70" s="2" t="str">
        <f t="shared" si="5"/>
        <v/>
      </c>
      <c r="Z70" s="2" t="str">
        <f t="shared" si="6"/>
        <v/>
      </c>
      <c r="AA70" s="2" t="str">
        <f t="shared" si="7"/>
        <v/>
      </c>
      <c r="AB70" s="3" t="str">
        <f t="shared" si="8"/>
        <v/>
      </c>
      <c r="AC70" s="2" t="str">
        <f t="shared" si="9"/>
        <v/>
      </c>
      <c r="AD70" s="2" t="str">
        <f t="shared" si="10"/>
        <v/>
      </c>
      <c r="AE70" s="2"/>
      <c r="AF70" s="2" t="str">
        <f t="shared" si="11"/>
        <v/>
      </c>
      <c r="AG70" s="67" t="s">
        <v>368</v>
      </c>
      <c r="AI70" s="65" t="str">
        <f t="shared" si="12"/>
        <v>　</v>
      </c>
    </row>
    <row r="71" spans="1:35" ht="22.5" customHeight="1" x14ac:dyDescent="0.15">
      <c r="A71" s="69">
        <v>50</v>
      </c>
      <c r="B71" s="12"/>
      <c r="C71" s="12"/>
      <c r="D71" s="12"/>
      <c r="E71" s="7"/>
      <c r="F71" s="12"/>
      <c r="G71" s="130"/>
      <c r="H71" s="131"/>
      <c r="I71" s="13"/>
      <c r="J71" s="14"/>
      <c r="K71" s="14"/>
      <c r="L71" s="14"/>
      <c r="M71" s="15"/>
      <c r="N71" s="16"/>
      <c r="R71" s="2" t="str">
        <f t="shared" si="1"/>
        <v/>
      </c>
      <c r="S71" s="23" t="str">
        <f t="shared" si="2"/>
        <v/>
      </c>
      <c r="T71" s="1" t="str">
        <f>IF($S71="","",VLOOKUP($S71,'(種目・作業用)'!$A$2:$D$32,2,FALSE))</f>
        <v/>
      </c>
      <c r="U71" s="1" t="str">
        <f>IF($S71="","",VLOOKUP($S71,'(種目・作業用)'!$A$2:$D$32,3,FALSE))</f>
        <v/>
      </c>
      <c r="V71" s="1" t="str">
        <f>IF($S71="","",VLOOKUP($S71,'(種目・作業用)'!$A$2:$D$32,4,FALSE))</f>
        <v/>
      </c>
      <c r="W71" s="24" t="str">
        <f t="shared" si="3"/>
        <v/>
      </c>
      <c r="X71" s="2" t="str">
        <f t="shared" si="4"/>
        <v xml:space="preserve"> </v>
      </c>
      <c r="Y71" s="2" t="str">
        <f t="shared" si="5"/>
        <v/>
      </c>
      <c r="Z71" s="2" t="str">
        <f t="shared" si="6"/>
        <v/>
      </c>
      <c r="AA71" s="2" t="str">
        <f t="shared" si="7"/>
        <v/>
      </c>
      <c r="AB71" s="3" t="str">
        <f t="shared" si="8"/>
        <v/>
      </c>
      <c r="AC71" s="2" t="str">
        <f t="shared" si="9"/>
        <v/>
      </c>
      <c r="AD71" s="2" t="str">
        <f t="shared" si="10"/>
        <v/>
      </c>
      <c r="AE71" s="2"/>
      <c r="AF71" s="2" t="str">
        <f t="shared" si="11"/>
        <v/>
      </c>
      <c r="AG71" s="67" t="s">
        <v>368</v>
      </c>
      <c r="AI71" s="65" t="str">
        <f t="shared" si="12"/>
        <v>　</v>
      </c>
    </row>
    <row r="72" spans="1:35" ht="22.5" customHeight="1" x14ac:dyDescent="0.15">
      <c r="A72" s="70"/>
      <c r="B72" s="71"/>
      <c r="C72" s="71"/>
      <c r="D72" s="71"/>
      <c r="E72" s="71"/>
      <c r="F72" s="71"/>
      <c r="G72" s="72" t="s">
        <v>581</v>
      </c>
      <c r="H72" s="137">
        <f>基礎データ!$C$5</f>
        <v>0</v>
      </c>
      <c r="I72" s="137"/>
      <c r="J72" s="137"/>
      <c r="K72" s="137"/>
      <c r="L72" s="137"/>
      <c r="M72" s="137"/>
      <c r="N72" s="73" t="s">
        <v>14</v>
      </c>
      <c r="R72" s="2"/>
      <c r="S72" s="23"/>
      <c r="T72" s="1"/>
      <c r="U72" s="1"/>
      <c r="V72" s="1"/>
      <c r="W72" s="24"/>
      <c r="X72" s="2"/>
      <c r="Y72" s="2"/>
      <c r="Z72" s="2"/>
      <c r="AA72" s="2"/>
      <c r="AB72" s="3"/>
      <c r="AC72" s="2"/>
      <c r="AD72" s="2"/>
      <c r="AE72" s="2"/>
      <c r="AF72" s="2"/>
      <c r="AG72" s="67"/>
      <c r="AI72" s="65"/>
    </row>
    <row r="73" spans="1:35" ht="7.5" customHeight="1" x14ac:dyDescent="0.15">
      <c r="A73" s="55"/>
      <c r="B73" s="55"/>
      <c r="C73" s="55"/>
      <c r="D73" s="55"/>
      <c r="E73" s="55"/>
      <c r="F73" s="55"/>
      <c r="G73" s="56"/>
      <c r="H73" s="57"/>
      <c r="I73" s="57"/>
      <c r="J73" s="57"/>
      <c r="K73" s="57"/>
      <c r="L73" s="57"/>
      <c r="M73" s="57"/>
      <c r="N73" s="58"/>
      <c r="R73" s="2"/>
      <c r="S73" s="23"/>
      <c r="T73" s="1"/>
      <c r="U73" s="1"/>
      <c r="V73" s="1"/>
      <c r="W73" s="24"/>
      <c r="X73" s="2"/>
      <c r="Y73" s="2"/>
      <c r="Z73" s="2"/>
      <c r="AA73" s="2"/>
      <c r="AB73" s="3"/>
      <c r="AC73" s="2"/>
      <c r="AD73" s="2"/>
      <c r="AE73" s="2"/>
      <c r="AF73" s="2"/>
      <c r="AG73" s="67"/>
      <c r="AI73" s="65"/>
    </row>
    <row r="74" spans="1:35" ht="22.5" customHeight="1" x14ac:dyDescent="0.15">
      <c r="A74" s="127" t="s">
        <v>494</v>
      </c>
      <c r="B74" s="127"/>
      <c r="C74" s="127"/>
      <c r="D74" s="127"/>
      <c r="E74" s="127"/>
      <c r="F74" s="127"/>
      <c r="G74" s="127"/>
      <c r="H74" s="127"/>
      <c r="I74" s="127"/>
      <c r="J74" s="127"/>
      <c r="K74" s="127"/>
      <c r="L74" s="127"/>
      <c r="M74" s="127"/>
      <c r="N74" s="127"/>
      <c r="R74" s="2"/>
      <c r="S74" s="23"/>
      <c r="T74" s="1"/>
      <c r="U74" s="1"/>
      <c r="V74" s="1"/>
      <c r="W74" s="24"/>
      <c r="X74" s="2"/>
      <c r="Y74" s="2"/>
      <c r="Z74" s="2"/>
      <c r="AA74" s="2"/>
      <c r="AB74" s="3"/>
      <c r="AC74" s="2"/>
      <c r="AD74" s="2"/>
      <c r="AE74" s="2"/>
      <c r="AF74" s="2"/>
      <c r="AG74" s="67"/>
      <c r="AI74" s="65"/>
    </row>
    <row r="75" spans="1:35" ht="7.5" customHeight="1" x14ac:dyDescent="0.15">
      <c r="A75" s="59"/>
      <c r="B75" s="59"/>
      <c r="C75" s="59"/>
      <c r="D75" s="59"/>
      <c r="E75" s="59"/>
      <c r="F75" s="59"/>
      <c r="G75" s="59"/>
      <c r="H75" s="59"/>
      <c r="I75" s="59"/>
      <c r="J75" s="59"/>
      <c r="K75" s="59"/>
      <c r="L75" s="59"/>
      <c r="M75" s="59"/>
      <c r="N75" s="59"/>
      <c r="R75" s="2"/>
      <c r="S75" s="23"/>
      <c r="T75" s="1"/>
      <c r="U75" s="1"/>
      <c r="V75" s="1"/>
      <c r="W75" s="24"/>
      <c r="X75" s="2"/>
      <c r="Y75" s="2"/>
      <c r="Z75" s="2"/>
      <c r="AA75" s="2"/>
      <c r="AB75" s="3"/>
      <c r="AC75" s="2"/>
      <c r="AD75" s="2"/>
      <c r="AE75" s="2"/>
      <c r="AF75" s="2"/>
      <c r="AG75" s="67"/>
      <c r="AI75" s="65"/>
    </row>
    <row r="76" spans="1:35" x14ac:dyDescent="0.15">
      <c r="A76" s="59"/>
      <c r="B76" s="59"/>
      <c r="C76" s="59" t="s">
        <v>15</v>
      </c>
      <c r="D76" s="59"/>
      <c r="E76" s="59"/>
      <c r="F76" s="59"/>
      <c r="G76" s="59"/>
      <c r="H76" s="59"/>
      <c r="I76" s="59"/>
      <c r="J76" s="59"/>
      <c r="K76" s="59"/>
      <c r="L76" s="59"/>
      <c r="M76" s="59"/>
      <c r="N76" s="59"/>
      <c r="R76" s="2"/>
      <c r="S76" s="23"/>
      <c r="T76" s="1"/>
      <c r="U76" s="1"/>
      <c r="V76" s="1"/>
      <c r="W76" s="24"/>
      <c r="X76" s="2"/>
      <c r="Y76" s="2"/>
      <c r="Z76" s="2"/>
      <c r="AA76" s="2"/>
      <c r="AB76" s="3"/>
      <c r="AC76" s="2"/>
      <c r="AD76" s="2"/>
      <c r="AE76" s="2"/>
      <c r="AF76" s="2"/>
      <c r="AG76" s="67"/>
      <c r="AI76" s="65"/>
    </row>
    <row r="77" spans="1:35" x14ac:dyDescent="0.15">
      <c r="A77" s="59"/>
      <c r="B77" s="59"/>
      <c r="C77" s="59"/>
      <c r="D77" s="59"/>
      <c r="E77" s="59"/>
      <c r="F77" s="59"/>
      <c r="G77" s="59"/>
      <c r="H77" s="59"/>
      <c r="I77" s="59"/>
      <c r="J77" s="59"/>
      <c r="K77" s="59"/>
      <c r="L77" s="59"/>
      <c r="M77" s="59"/>
      <c r="N77" s="59"/>
      <c r="R77" s="2"/>
      <c r="S77" s="23"/>
      <c r="T77" s="1"/>
      <c r="U77" s="1"/>
      <c r="V77" s="1"/>
      <c r="W77" s="24"/>
      <c r="X77" s="2"/>
      <c r="Y77" s="2"/>
      <c r="Z77" s="2"/>
      <c r="AA77" s="2"/>
      <c r="AB77" s="3"/>
      <c r="AC77" s="2"/>
      <c r="AD77" s="2"/>
      <c r="AE77" s="2"/>
      <c r="AF77" s="2"/>
      <c r="AG77" s="67"/>
      <c r="AI77" s="65"/>
    </row>
    <row r="78" spans="1:35" x14ac:dyDescent="0.15">
      <c r="A78" s="59"/>
      <c r="B78" s="59"/>
      <c r="C78" s="136" t="str">
        <f>$C$38</f>
        <v>2019年　　月　　日</v>
      </c>
      <c r="D78" s="136"/>
      <c r="E78" s="59"/>
      <c r="F78" s="59"/>
      <c r="G78" s="59"/>
      <c r="H78" s="59"/>
      <c r="I78" s="59"/>
      <c r="J78" s="59"/>
      <c r="K78" s="59"/>
      <c r="L78" s="59"/>
      <c r="M78" s="59"/>
      <c r="N78" s="59"/>
      <c r="R78" s="2"/>
      <c r="S78" s="23"/>
      <c r="T78" s="1"/>
      <c r="U78" s="1"/>
      <c r="V78" s="1"/>
      <c r="W78" s="24"/>
      <c r="X78" s="2"/>
      <c r="Y78" s="2"/>
      <c r="Z78" s="2"/>
      <c r="AA78" s="2"/>
      <c r="AB78" s="3"/>
      <c r="AC78" s="2"/>
      <c r="AD78" s="2"/>
      <c r="AE78" s="2"/>
      <c r="AF78" s="2"/>
      <c r="AG78" s="67"/>
      <c r="AI78" s="65"/>
    </row>
    <row r="79" spans="1:35" ht="22.5" customHeight="1" x14ac:dyDescent="0.15">
      <c r="A79" s="59"/>
      <c r="B79" s="59"/>
      <c r="C79" s="59"/>
      <c r="D79" s="59"/>
      <c r="F79" s="109"/>
      <c r="G79" s="163">
        <f>基礎データ!$C$2</f>
        <v>0</v>
      </c>
      <c r="H79" s="163"/>
      <c r="I79" s="163"/>
      <c r="J79" s="163"/>
      <c r="K79" s="163"/>
      <c r="L79" s="163"/>
      <c r="M79" s="163"/>
      <c r="N79" s="59"/>
      <c r="R79" s="2"/>
      <c r="S79" s="23"/>
      <c r="T79" s="1"/>
      <c r="U79" s="1"/>
      <c r="V79" s="1"/>
      <c r="W79" s="24"/>
      <c r="X79" s="2"/>
      <c r="Y79" s="2"/>
      <c r="Z79" s="2"/>
      <c r="AA79" s="2"/>
      <c r="AB79" s="3"/>
      <c r="AC79" s="2"/>
      <c r="AD79" s="2"/>
      <c r="AE79" s="2"/>
      <c r="AF79" s="2"/>
      <c r="AG79" s="67"/>
      <c r="AI79" s="65"/>
    </row>
    <row r="80" spans="1:35" ht="22.5" customHeight="1" x14ac:dyDescent="0.15">
      <c r="A80" s="59"/>
      <c r="B80" s="59"/>
      <c r="C80" s="59"/>
      <c r="D80" s="59"/>
      <c r="E80" s="59"/>
      <c r="F80" s="59"/>
      <c r="G80" s="74" t="s">
        <v>17</v>
      </c>
      <c r="H80" s="127">
        <f>基礎データ!$C$4</f>
        <v>0</v>
      </c>
      <c r="I80" s="127"/>
      <c r="J80" s="127"/>
      <c r="K80" s="127"/>
      <c r="L80" s="127"/>
      <c r="M80" s="75" t="s">
        <v>14</v>
      </c>
      <c r="N80" s="59"/>
      <c r="R80" s="2"/>
      <c r="S80" s="23"/>
      <c r="T80" s="1"/>
      <c r="U80" s="1"/>
      <c r="V80" s="1"/>
      <c r="W80" s="24"/>
      <c r="X80" s="2"/>
      <c r="Y80" s="2"/>
      <c r="Z80" s="2"/>
      <c r="AA80" s="2"/>
      <c r="AB80" s="3"/>
      <c r="AC80" s="2"/>
      <c r="AD80" s="2"/>
      <c r="AE80" s="2"/>
      <c r="AF80" s="2"/>
      <c r="AG80" s="67"/>
      <c r="AI80" s="65"/>
    </row>
    <row r="81" spans="1:35" ht="32.25" customHeight="1" x14ac:dyDescent="0.15">
      <c r="A81" s="166" t="str">
        <f>A1</f>
        <v>山形陸上競技協会第52回強化記録会　参加申込書</v>
      </c>
      <c r="B81" s="166"/>
      <c r="C81" s="166"/>
      <c r="D81" s="166"/>
      <c r="E81" s="166"/>
      <c r="F81" s="166"/>
      <c r="G81" s="166"/>
      <c r="H81" s="166"/>
      <c r="I81" s="166"/>
      <c r="J81" s="166"/>
      <c r="K81" s="166"/>
      <c r="L81" s="166"/>
      <c r="M81" s="166"/>
      <c r="N81" s="166"/>
      <c r="R81" s="2"/>
      <c r="S81" s="23"/>
      <c r="T81" s="1"/>
      <c r="U81" s="1"/>
      <c r="V81" s="1"/>
      <c r="W81" s="24"/>
      <c r="X81" s="2"/>
      <c r="Y81" s="2"/>
      <c r="Z81" s="2"/>
      <c r="AA81" s="2"/>
      <c r="AB81" s="3"/>
      <c r="AC81" s="2"/>
      <c r="AD81" s="2"/>
      <c r="AE81" s="2"/>
      <c r="AF81" s="2"/>
      <c r="AG81" s="67"/>
      <c r="AI81" s="65"/>
    </row>
    <row r="82" spans="1:35" ht="7.5" customHeight="1" x14ac:dyDescent="0.15">
      <c r="A82" s="59"/>
      <c r="B82" s="59"/>
      <c r="C82" s="59"/>
      <c r="D82" s="59"/>
      <c r="E82" s="59"/>
      <c r="F82" s="59"/>
      <c r="G82" s="59"/>
      <c r="H82" s="59"/>
      <c r="I82" s="59"/>
      <c r="J82" s="59"/>
      <c r="K82" s="59"/>
      <c r="L82" s="59"/>
      <c r="M82" s="59"/>
      <c r="N82" s="59"/>
      <c r="R82" s="2"/>
      <c r="S82" s="23"/>
      <c r="T82" s="1"/>
      <c r="U82" s="1"/>
      <c r="V82" s="1"/>
      <c r="W82" s="24"/>
      <c r="X82" s="2"/>
      <c r="Y82" s="2"/>
      <c r="Z82" s="2"/>
      <c r="AA82" s="2"/>
      <c r="AB82" s="3"/>
      <c r="AC82" s="2"/>
      <c r="AD82" s="2"/>
      <c r="AE82" s="2"/>
      <c r="AF82" s="2"/>
      <c r="AG82" s="67"/>
      <c r="AI82" s="65"/>
    </row>
    <row r="83" spans="1:35" ht="22.5" customHeight="1" x14ac:dyDescent="0.15">
      <c r="A83" s="152" t="s">
        <v>0</v>
      </c>
      <c r="B83" s="153"/>
      <c r="C83" s="154">
        <f>基礎データ!$C$2</f>
        <v>0</v>
      </c>
      <c r="D83" s="155"/>
      <c r="E83" s="155"/>
      <c r="F83" s="155"/>
      <c r="G83" s="156"/>
      <c r="H83" s="152" t="s">
        <v>12</v>
      </c>
      <c r="I83" s="153"/>
      <c r="J83" s="157">
        <f>基礎データ!$C$6</f>
        <v>0</v>
      </c>
      <c r="K83" s="158"/>
      <c r="L83" s="158"/>
      <c r="M83" s="158"/>
      <c r="N83" s="159"/>
      <c r="P83" s="61" t="s">
        <v>590</v>
      </c>
      <c r="Q83" s="61">
        <f>COUNTIF(F87:F111,"男")</f>
        <v>0</v>
      </c>
      <c r="R83" s="2"/>
      <c r="S83" s="23"/>
      <c r="T83" s="1"/>
      <c r="U83" s="1"/>
      <c r="V83" s="1"/>
      <c r="W83" s="24"/>
      <c r="X83" s="2"/>
      <c r="Y83" s="2"/>
      <c r="Z83" s="2"/>
      <c r="AA83" s="2"/>
      <c r="AB83" s="3"/>
      <c r="AC83" s="2"/>
      <c r="AD83" s="2"/>
      <c r="AE83" s="2"/>
      <c r="AF83" s="2"/>
      <c r="AG83" s="67"/>
      <c r="AI83" s="65"/>
    </row>
    <row r="84" spans="1:35" ht="22.5" customHeight="1" x14ac:dyDescent="0.15">
      <c r="A84" s="142" t="s">
        <v>561</v>
      </c>
      <c r="B84" s="143"/>
      <c r="C84" s="144">
        <f>基礎データ!$C$8</f>
        <v>0</v>
      </c>
      <c r="D84" s="145"/>
      <c r="E84" s="145"/>
      <c r="F84" s="145"/>
      <c r="G84" s="146"/>
      <c r="H84" s="147" t="s">
        <v>16</v>
      </c>
      <c r="I84" s="148"/>
      <c r="J84" s="149">
        <f>基礎データ!$C$7</f>
        <v>0</v>
      </c>
      <c r="K84" s="150"/>
      <c r="L84" s="150"/>
      <c r="M84" s="150"/>
      <c r="N84" s="151"/>
      <c r="P84" s="61" t="s">
        <v>591</v>
      </c>
      <c r="Q84" s="61">
        <f>COUNTIF(F87:F111,"女")</f>
        <v>0</v>
      </c>
      <c r="R84" s="2"/>
      <c r="S84" s="23"/>
      <c r="T84" s="1"/>
      <c r="U84" s="1"/>
      <c r="V84" s="1"/>
      <c r="W84" s="24"/>
      <c r="X84" s="2"/>
      <c r="Y84" s="2"/>
      <c r="Z84" s="2"/>
      <c r="AA84" s="2"/>
      <c r="AB84" s="3"/>
      <c r="AC84" s="2"/>
      <c r="AD84" s="2"/>
      <c r="AE84" s="2"/>
      <c r="AF84" s="2"/>
      <c r="AG84" s="67"/>
      <c r="AI84" s="65"/>
    </row>
    <row r="85" spans="1:35" ht="17.25" customHeight="1" x14ac:dyDescent="0.15">
      <c r="A85" s="140"/>
      <c r="B85" s="128" t="s">
        <v>1</v>
      </c>
      <c r="C85" s="128" t="s">
        <v>2</v>
      </c>
      <c r="D85" s="128"/>
      <c r="E85" s="128" t="s">
        <v>3</v>
      </c>
      <c r="F85" s="128" t="s">
        <v>4</v>
      </c>
      <c r="G85" s="132" t="s">
        <v>339</v>
      </c>
      <c r="H85" s="133"/>
      <c r="I85" s="128" t="s">
        <v>9</v>
      </c>
      <c r="J85" s="128"/>
      <c r="K85" s="128"/>
      <c r="L85" s="128"/>
      <c r="M85" s="128"/>
      <c r="N85" s="160" t="s">
        <v>6</v>
      </c>
      <c r="R85" s="2"/>
      <c r="S85" s="23"/>
      <c r="T85" s="1"/>
      <c r="U85" s="1"/>
      <c r="V85" s="1"/>
      <c r="W85" s="24"/>
      <c r="X85" s="2"/>
      <c r="Y85" s="2"/>
      <c r="Z85" s="2"/>
      <c r="AA85" s="2"/>
      <c r="AB85" s="3"/>
      <c r="AC85" s="2"/>
      <c r="AD85" s="2"/>
      <c r="AE85" s="2"/>
      <c r="AF85" s="2"/>
      <c r="AG85" s="67"/>
      <c r="AI85" s="65"/>
    </row>
    <row r="86" spans="1:35" ht="17.25" customHeight="1" thickBot="1" x14ac:dyDescent="0.2">
      <c r="A86" s="141"/>
      <c r="B86" s="129"/>
      <c r="C86" s="64" t="s">
        <v>11</v>
      </c>
      <c r="D86" s="64" t="s">
        <v>10</v>
      </c>
      <c r="E86" s="129"/>
      <c r="F86" s="129"/>
      <c r="G86" s="134"/>
      <c r="H86" s="135"/>
      <c r="I86" s="129"/>
      <c r="J86" s="129"/>
      <c r="K86" s="129"/>
      <c r="L86" s="129"/>
      <c r="M86" s="129"/>
      <c r="N86" s="161"/>
      <c r="R86" s="2"/>
      <c r="S86" s="23"/>
      <c r="T86" s="1"/>
      <c r="U86" s="1"/>
      <c r="V86" s="1"/>
      <c r="W86" s="24"/>
      <c r="X86" s="2"/>
      <c r="Y86" s="2"/>
      <c r="Z86" s="2"/>
      <c r="AA86" s="2"/>
      <c r="AB86" s="3"/>
      <c r="AC86" s="2"/>
      <c r="AD86" s="2"/>
      <c r="AE86" s="2"/>
      <c r="AF86" s="2"/>
      <c r="AG86" s="67"/>
      <c r="AI86" s="65"/>
    </row>
    <row r="87" spans="1:35" ht="22.5" customHeight="1" thickTop="1" x14ac:dyDescent="0.15">
      <c r="A87" s="66">
        <v>51</v>
      </c>
      <c r="B87" s="7"/>
      <c r="C87" s="7"/>
      <c r="D87" s="7"/>
      <c r="E87" s="7"/>
      <c r="F87" s="7"/>
      <c r="G87" s="138"/>
      <c r="H87" s="139"/>
      <c r="I87" s="8"/>
      <c r="J87" s="9"/>
      <c r="K87" s="9"/>
      <c r="L87" s="9"/>
      <c r="M87" s="10"/>
      <c r="N87" s="11"/>
      <c r="R87" s="2" t="str">
        <f t="shared" ref="R87:R111" si="13">IF(ISBLANK(B87),"",VLOOKUP(CONCATENATE($AB$4,F87),$R$202:$S$211,2,FALSE)+B87*100)</f>
        <v/>
      </c>
      <c r="S87" s="23" t="str">
        <f t="shared" ref="S87:S111" si="14">IF(ISBLANK(G87),"",G87)</f>
        <v/>
      </c>
      <c r="T87" s="1" t="str">
        <f>IF($S87="","",VLOOKUP($S87,'(種目・作業用)'!$A$2:$D$32,2,FALSE))</f>
        <v/>
      </c>
      <c r="U87" s="1" t="str">
        <f>IF($S87="","",VLOOKUP($S87,'(種目・作業用)'!$A$2:$D$32,3,FALSE))</f>
        <v/>
      </c>
      <c r="V87" s="1" t="str">
        <f>IF($S87="","",VLOOKUP($S87,'(種目・作業用)'!$A$2:$D$32,4,FALSE))</f>
        <v/>
      </c>
      <c r="W87" s="24" t="str">
        <f t="shared" ref="W87:W111" si="15">IF(ISNUMBER(R87),IF(LEN(I87)=2,CONCATENATE("0",I87,K87,M87),IF(LEN(I87)=1,CONCATENATE("00",I87,K87,M87),CONCATENATE("000",K87,M87))),"")</f>
        <v/>
      </c>
      <c r="X87" s="2" t="str">
        <f t="shared" ref="X87:X111" si="16">IF(W87="000",V87,CONCATENATE(V87," ",W87))</f>
        <v xml:space="preserve"> </v>
      </c>
      <c r="Y87" s="2" t="str">
        <f t="shared" ref="Y87:Y111" si="17">IF(ISBLANK(B87),"",B87)</f>
        <v/>
      </c>
      <c r="Z87" s="2" t="str">
        <f t="shared" ref="Z87:Z111" si="18">IF(ISNUMBER(Y87),IF(ISBLANK(E87),AI87,CONCATENATE(AI87,"(",E87,")")),"")</f>
        <v/>
      </c>
      <c r="AA87" s="2" t="str">
        <f t="shared" ref="AA87:AA111" si="19">IF(ISNUMBER(Y87),D87,"")</f>
        <v/>
      </c>
      <c r="AB87" s="3" t="str">
        <f t="shared" ref="AB87:AB111" si="20">IF(ISNUMBER(Y87),VLOOKUP(AG87,$AG$201:$AH$248,2,FALSE),"")</f>
        <v/>
      </c>
      <c r="AC87" s="2" t="str">
        <f t="shared" ref="AC87:AC111" si="21">IF(ISNUMBER(Y87),$AC$4,"")</f>
        <v/>
      </c>
      <c r="AD87" s="2" t="str">
        <f t="shared" ref="AD87:AD111" si="22">IF(ISBLANK(F87),"",IF(F87="男",1,2))</f>
        <v/>
      </c>
      <c r="AE87" s="2"/>
      <c r="AF87" s="2" t="str">
        <f t="shared" ref="AF87:AF111" si="23">IF(ISNUMBER(Y87),$AA$4,"")</f>
        <v/>
      </c>
      <c r="AG87" s="67" t="s">
        <v>368</v>
      </c>
      <c r="AI87" s="65" t="str">
        <f t="shared" ref="AI87:AI111" si="24">IF(LEN(C87)&gt;6,SUBSTITUTE(C87,"　",""),IF(LEN(C87)=6,C87,IF(LEN(C87)=5,CONCATENATE(C87,"　"),IF(LEN(C87)=4,CONCATENATE(SUBSTITUTE(C87,"　","　　"),"　"),CONCATENATE(SUBSTITUTE(C87,"　","　　　"),"　")))))</f>
        <v>　</v>
      </c>
    </row>
    <row r="88" spans="1:35" ht="22.5" customHeight="1" x14ac:dyDescent="0.15">
      <c r="A88" s="68">
        <v>52</v>
      </c>
      <c r="B88" s="12"/>
      <c r="C88" s="12"/>
      <c r="D88" s="12"/>
      <c r="E88" s="7"/>
      <c r="F88" s="12"/>
      <c r="G88" s="130"/>
      <c r="H88" s="131"/>
      <c r="I88" s="13"/>
      <c r="J88" s="14"/>
      <c r="K88" s="14"/>
      <c r="L88" s="14"/>
      <c r="M88" s="15"/>
      <c r="N88" s="16"/>
      <c r="R88" s="2" t="str">
        <f t="shared" si="13"/>
        <v/>
      </c>
      <c r="S88" s="23" t="str">
        <f t="shared" si="14"/>
        <v/>
      </c>
      <c r="T88" s="1" t="str">
        <f>IF($S88="","",VLOOKUP($S88,'(種目・作業用)'!$A$2:$D$32,2,FALSE))</f>
        <v/>
      </c>
      <c r="U88" s="1" t="str">
        <f>IF($S88="","",VLOOKUP($S88,'(種目・作業用)'!$A$2:$D$32,3,FALSE))</f>
        <v/>
      </c>
      <c r="V88" s="1" t="str">
        <f>IF($S88="","",VLOOKUP($S88,'(種目・作業用)'!$A$2:$D$32,4,FALSE))</f>
        <v/>
      </c>
      <c r="W88" s="24" t="str">
        <f t="shared" si="15"/>
        <v/>
      </c>
      <c r="X88" s="2" t="str">
        <f t="shared" si="16"/>
        <v xml:space="preserve"> </v>
      </c>
      <c r="Y88" s="2" t="str">
        <f t="shared" si="17"/>
        <v/>
      </c>
      <c r="Z88" s="2" t="str">
        <f t="shared" si="18"/>
        <v/>
      </c>
      <c r="AA88" s="2" t="str">
        <f t="shared" si="19"/>
        <v/>
      </c>
      <c r="AB88" s="3" t="str">
        <f t="shared" si="20"/>
        <v/>
      </c>
      <c r="AC88" s="2" t="str">
        <f t="shared" si="21"/>
        <v/>
      </c>
      <c r="AD88" s="2" t="str">
        <f t="shared" si="22"/>
        <v/>
      </c>
      <c r="AE88" s="2"/>
      <c r="AF88" s="2" t="str">
        <f t="shared" si="23"/>
        <v/>
      </c>
      <c r="AG88" s="67" t="s">
        <v>368</v>
      </c>
      <c r="AI88" s="65" t="str">
        <f t="shared" si="24"/>
        <v>　</v>
      </c>
    </row>
    <row r="89" spans="1:35" ht="22.5" customHeight="1" x14ac:dyDescent="0.15">
      <c r="A89" s="68">
        <v>53</v>
      </c>
      <c r="B89" s="12"/>
      <c r="C89" s="12"/>
      <c r="D89" s="12"/>
      <c r="E89" s="7"/>
      <c r="F89" s="12"/>
      <c r="G89" s="130"/>
      <c r="H89" s="131"/>
      <c r="I89" s="13"/>
      <c r="J89" s="14"/>
      <c r="K89" s="14"/>
      <c r="L89" s="14"/>
      <c r="M89" s="15"/>
      <c r="N89" s="16"/>
      <c r="R89" s="2" t="str">
        <f t="shared" si="13"/>
        <v/>
      </c>
      <c r="S89" s="23" t="str">
        <f t="shared" si="14"/>
        <v/>
      </c>
      <c r="T89" s="1" t="str">
        <f>IF($S89="","",VLOOKUP($S89,'(種目・作業用)'!$A$2:$D$32,2,FALSE))</f>
        <v/>
      </c>
      <c r="U89" s="1" t="str">
        <f>IF($S89="","",VLOOKUP($S89,'(種目・作業用)'!$A$2:$D$32,3,FALSE))</f>
        <v/>
      </c>
      <c r="V89" s="1" t="str">
        <f>IF($S89="","",VLOOKUP($S89,'(種目・作業用)'!$A$2:$D$32,4,FALSE))</f>
        <v/>
      </c>
      <c r="W89" s="24" t="str">
        <f t="shared" si="15"/>
        <v/>
      </c>
      <c r="X89" s="2" t="str">
        <f t="shared" si="16"/>
        <v xml:space="preserve"> </v>
      </c>
      <c r="Y89" s="2" t="str">
        <f t="shared" si="17"/>
        <v/>
      </c>
      <c r="Z89" s="2" t="str">
        <f t="shared" si="18"/>
        <v/>
      </c>
      <c r="AA89" s="2" t="str">
        <f t="shared" si="19"/>
        <v/>
      </c>
      <c r="AB89" s="3" t="str">
        <f t="shared" si="20"/>
        <v/>
      </c>
      <c r="AC89" s="2" t="str">
        <f t="shared" si="21"/>
        <v/>
      </c>
      <c r="AD89" s="2" t="str">
        <f t="shared" si="22"/>
        <v/>
      </c>
      <c r="AE89" s="2"/>
      <c r="AF89" s="2" t="str">
        <f t="shared" si="23"/>
        <v/>
      </c>
      <c r="AG89" s="67" t="s">
        <v>368</v>
      </c>
      <c r="AI89" s="65" t="str">
        <f t="shared" si="24"/>
        <v>　</v>
      </c>
    </row>
    <row r="90" spans="1:35" ht="22.5" customHeight="1" x14ac:dyDescent="0.15">
      <c r="A90" s="68">
        <v>54</v>
      </c>
      <c r="B90" s="12"/>
      <c r="C90" s="12"/>
      <c r="D90" s="12"/>
      <c r="E90" s="7"/>
      <c r="F90" s="12"/>
      <c r="G90" s="130"/>
      <c r="H90" s="131"/>
      <c r="I90" s="13"/>
      <c r="J90" s="14"/>
      <c r="K90" s="14"/>
      <c r="L90" s="14"/>
      <c r="M90" s="15"/>
      <c r="N90" s="16"/>
      <c r="R90" s="2" t="str">
        <f t="shared" si="13"/>
        <v/>
      </c>
      <c r="S90" s="23" t="str">
        <f t="shared" si="14"/>
        <v/>
      </c>
      <c r="T90" s="1" t="str">
        <f>IF($S90="","",VLOOKUP($S90,'(種目・作業用)'!$A$2:$D$32,2,FALSE))</f>
        <v/>
      </c>
      <c r="U90" s="1" t="str">
        <f>IF($S90="","",VLOOKUP($S90,'(種目・作業用)'!$A$2:$D$32,3,FALSE))</f>
        <v/>
      </c>
      <c r="V90" s="1" t="str">
        <f>IF($S90="","",VLOOKUP($S90,'(種目・作業用)'!$A$2:$D$32,4,FALSE))</f>
        <v/>
      </c>
      <c r="W90" s="24" t="str">
        <f t="shared" si="15"/>
        <v/>
      </c>
      <c r="X90" s="2" t="str">
        <f t="shared" si="16"/>
        <v xml:space="preserve"> </v>
      </c>
      <c r="Y90" s="2" t="str">
        <f t="shared" si="17"/>
        <v/>
      </c>
      <c r="Z90" s="2" t="str">
        <f t="shared" si="18"/>
        <v/>
      </c>
      <c r="AA90" s="2" t="str">
        <f t="shared" si="19"/>
        <v/>
      </c>
      <c r="AB90" s="3" t="str">
        <f t="shared" si="20"/>
        <v/>
      </c>
      <c r="AC90" s="2" t="str">
        <f t="shared" si="21"/>
        <v/>
      </c>
      <c r="AD90" s="2" t="str">
        <f t="shared" si="22"/>
        <v/>
      </c>
      <c r="AE90" s="2"/>
      <c r="AF90" s="2" t="str">
        <f t="shared" si="23"/>
        <v/>
      </c>
      <c r="AG90" s="67" t="s">
        <v>368</v>
      </c>
      <c r="AI90" s="65" t="str">
        <f t="shared" si="24"/>
        <v>　</v>
      </c>
    </row>
    <row r="91" spans="1:35" ht="22.5" customHeight="1" x14ac:dyDescent="0.15">
      <c r="A91" s="68">
        <v>55</v>
      </c>
      <c r="B91" s="12"/>
      <c r="C91" s="12"/>
      <c r="D91" s="12"/>
      <c r="E91" s="7"/>
      <c r="F91" s="12"/>
      <c r="G91" s="130"/>
      <c r="H91" s="131"/>
      <c r="I91" s="13"/>
      <c r="J91" s="14"/>
      <c r="K91" s="14"/>
      <c r="L91" s="14"/>
      <c r="M91" s="15"/>
      <c r="N91" s="16"/>
      <c r="R91" s="2" t="str">
        <f t="shared" si="13"/>
        <v/>
      </c>
      <c r="S91" s="23" t="str">
        <f t="shared" si="14"/>
        <v/>
      </c>
      <c r="T91" s="1" t="str">
        <f>IF($S91="","",VLOOKUP($S91,'(種目・作業用)'!$A$2:$D$32,2,FALSE))</f>
        <v/>
      </c>
      <c r="U91" s="1" t="str">
        <f>IF($S91="","",VLOOKUP($S91,'(種目・作業用)'!$A$2:$D$32,3,FALSE))</f>
        <v/>
      </c>
      <c r="V91" s="1" t="str">
        <f>IF($S91="","",VLOOKUP($S91,'(種目・作業用)'!$A$2:$D$32,4,FALSE))</f>
        <v/>
      </c>
      <c r="W91" s="24" t="str">
        <f t="shared" si="15"/>
        <v/>
      </c>
      <c r="X91" s="2" t="str">
        <f t="shared" si="16"/>
        <v xml:space="preserve"> </v>
      </c>
      <c r="Y91" s="2" t="str">
        <f t="shared" si="17"/>
        <v/>
      </c>
      <c r="Z91" s="2" t="str">
        <f t="shared" si="18"/>
        <v/>
      </c>
      <c r="AA91" s="2" t="str">
        <f t="shared" si="19"/>
        <v/>
      </c>
      <c r="AB91" s="3" t="str">
        <f t="shared" si="20"/>
        <v/>
      </c>
      <c r="AC91" s="2" t="str">
        <f t="shared" si="21"/>
        <v/>
      </c>
      <c r="AD91" s="2" t="str">
        <f t="shared" si="22"/>
        <v/>
      </c>
      <c r="AE91" s="2"/>
      <c r="AF91" s="2" t="str">
        <f t="shared" si="23"/>
        <v/>
      </c>
      <c r="AG91" s="67" t="s">
        <v>368</v>
      </c>
      <c r="AI91" s="65" t="str">
        <f t="shared" si="24"/>
        <v>　</v>
      </c>
    </row>
    <row r="92" spans="1:35" ht="22.5" customHeight="1" x14ac:dyDescent="0.15">
      <c r="A92" s="68">
        <v>56</v>
      </c>
      <c r="B92" s="12"/>
      <c r="C92" s="12"/>
      <c r="D92" s="12"/>
      <c r="E92" s="7"/>
      <c r="F92" s="12"/>
      <c r="G92" s="130"/>
      <c r="H92" s="131"/>
      <c r="I92" s="13"/>
      <c r="J92" s="14"/>
      <c r="K92" s="14"/>
      <c r="L92" s="14"/>
      <c r="M92" s="15"/>
      <c r="N92" s="16"/>
      <c r="R92" s="2" t="str">
        <f t="shared" si="13"/>
        <v/>
      </c>
      <c r="S92" s="23" t="str">
        <f t="shared" si="14"/>
        <v/>
      </c>
      <c r="T92" s="1" t="str">
        <f>IF($S92="","",VLOOKUP($S92,'(種目・作業用)'!$A$2:$D$32,2,FALSE))</f>
        <v/>
      </c>
      <c r="U92" s="1" t="str">
        <f>IF($S92="","",VLOOKUP($S92,'(種目・作業用)'!$A$2:$D$32,3,FALSE))</f>
        <v/>
      </c>
      <c r="V92" s="1" t="str">
        <f>IF($S92="","",VLOOKUP($S92,'(種目・作業用)'!$A$2:$D$32,4,FALSE))</f>
        <v/>
      </c>
      <c r="W92" s="24" t="str">
        <f t="shared" si="15"/>
        <v/>
      </c>
      <c r="X92" s="2" t="str">
        <f t="shared" si="16"/>
        <v xml:space="preserve"> </v>
      </c>
      <c r="Y92" s="2" t="str">
        <f t="shared" si="17"/>
        <v/>
      </c>
      <c r="Z92" s="2" t="str">
        <f t="shared" si="18"/>
        <v/>
      </c>
      <c r="AA92" s="2" t="str">
        <f t="shared" si="19"/>
        <v/>
      </c>
      <c r="AB92" s="3" t="str">
        <f t="shared" si="20"/>
        <v/>
      </c>
      <c r="AC92" s="2" t="str">
        <f t="shared" si="21"/>
        <v/>
      </c>
      <c r="AD92" s="2" t="str">
        <f t="shared" si="22"/>
        <v/>
      </c>
      <c r="AE92" s="2"/>
      <c r="AF92" s="2" t="str">
        <f t="shared" si="23"/>
        <v/>
      </c>
      <c r="AG92" s="67" t="s">
        <v>368</v>
      </c>
      <c r="AI92" s="65" t="str">
        <f t="shared" si="24"/>
        <v>　</v>
      </c>
    </row>
    <row r="93" spans="1:35" ht="22.5" customHeight="1" x14ac:dyDescent="0.15">
      <c r="A93" s="68">
        <v>57</v>
      </c>
      <c r="B93" s="12"/>
      <c r="C93" s="12"/>
      <c r="D93" s="12"/>
      <c r="E93" s="7"/>
      <c r="F93" s="12"/>
      <c r="G93" s="130"/>
      <c r="H93" s="131"/>
      <c r="I93" s="13"/>
      <c r="J93" s="14"/>
      <c r="K93" s="14"/>
      <c r="L93" s="14"/>
      <c r="M93" s="15"/>
      <c r="N93" s="16"/>
      <c r="R93" s="2" t="str">
        <f t="shared" si="13"/>
        <v/>
      </c>
      <c r="S93" s="23" t="str">
        <f t="shared" si="14"/>
        <v/>
      </c>
      <c r="T93" s="1" t="str">
        <f>IF($S93="","",VLOOKUP($S93,'(種目・作業用)'!$A$2:$D$32,2,FALSE))</f>
        <v/>
      </c>
      <c r="U93" s="1" t="str">
        <f>IF($S93="","",VLOOKUP($S93,'(種目・作業用)'!$A$2:$D$32,3,FALSE))</f>
        <v/>
      </c>
      <c r="V93" s="1" t="str">
        <f>IF($S93="","",VLOOKUP($S93,'(種目・作業用)'!$A$2:$D$32,4,FALSE))</f>
        <v/>
      </c>
      <c r="W93" s="24" t="str">
        <f t="shared" si="15"/>
        <v/>
      </c>
      <c r="X93" s="2" t="str">
        <f t="shared" si="16"/>
        <v xml:space="preserve"> </v>
      </c>
      <c r="Y93" s="2" t="str">
        <f t="shared" si="17"/>
        <v/>
      </c>
      <c r="Z93" s="2" t="str">
        <f t="shared" si="18"/>
        <v/>
      </c>
      <c r="AA93" s="2" t="str">
        <f t="shared" si="19"/>
        <v/>
      </c>
      <c r="AB93" s="3" t="str">
        <f t="shared" si="20"/>
        <v/>
      </c>
      <c r="AC93" s="2" t="str">
        <f t="shared" si="21"/>
        <v/>
      </c>
      <c r="AD93" s="2" t="str">
        <f t="shared" si="22"/>
        <v/>
      </c>
      <c r="AE93" s="2"/>
      <c r="AF93" s="2" t="str">
        <f t="shared" si="23"/>
        <v/>
      </c>
      <c r="AG93" s="67" t="s">
        <v>368</v>
      </c>
      <c r="AI93" s="65" t="str">
        <f t="shared" si="24"/>
        <v>　</v>
      </c>
    </row>
    <row r="94" spans="1:35" ht="22.5" customHeight="1" x14ac:dyDescent="0.15">
      <c r="A94" s="68">
        <v>58</v>
      </c>
      <c r="B94" s="12"/>
      <c r="C94" s="12"/>
      <c r="D94" s="12"/>
      <c r="E94" s="7"/>
      <c r="F94" s="12"/>
      <c r="G94" s="130"/>
      <c r="H94" s="131"/>
      <c r="I94" s="13"/>
      <c r="J94" s="14"/>
      <c r="K94" s="14"/>
      <c r="L94" s="14"/>
      <c r="M94" s="15"/>
      <c r="N94" s="16"/>
      <c r="R94" s="2" t="str">
        <f t="shared" si="13"/>
        <v/>
      </c>
      <c r="S94" s="23" t="str">
        <f t="shared" si="14"/>
        <v/>
      </c>
      <c r="T94" s="1" t="str">
        <f>IF($S94="","",VLOOKUP($S94,'(種目・作業用)'!$A$2:$D$32,2,FALSE))</f>
        <v/>
      </c>
      <c r="U94" s="1" t="str">
        <f>IF($S94="","",VLOOKUP($S94,'(種目・作業用)'!$A$2:$D$32,3,FALSE))</f>
        <v/>
      </c>
      <c r="V94" s="1" t="str">
        <f>IF($S94="","",VLOOKUP($S94,'(種目・作業用)'!$A$2:$D$32,4,FALSE))</f>
        <v/>
      </c>
      <c r="W94" s="24" t="str">
        <f t="shared" si="15"/>
        <v/>
      </c>
      <c r="X94" s="2" t="str">
        <f t="shared" si="16"/>
        <v xml:space="preserve"> </v>
      </c>
      <c r="Y94" s="2" t="str">
        <f t="shared" si="17"/>
        <v/>
      </c>
      <c r="Z94" s="2" t="str">
        <f t="shared" si="18"/>
        <v/>
      </c>
      <c r="AA94" s="2" t="str">
        <f t="shared" si="19"/>
        <v/>
      </c>
      <c r="AB94" s="3" t="str">
        <f t="shared" si="20"/>
        <v/>
      </c>
      <c r="AC94" s="2" t="str">
        <f t="shared" si="21"/>
        <v/>
      </c>
      <c r="AD94" s="2" t="str">
        <f t="shared" si="22"/>
        <v/>
      </c>
      <c r="AE94" s="2"/>
      <c r="AF94" s="2" t="str">
        <f t="shared" si="23"/>
        <v/>
      </c>
      <c r="AG94" s="67" t="s">
        <v>368</v>
      </c>
      <c r="AI94" s="65" t="str">
        <f t="shared" si="24"/>
        <v>　</v>
      </c>
    </row>
    <row r="95" spans="1:35" ht="22.5" customHeight="1" x14ac:dyDescent="0.15">
      <c r="A95" s="68">
        <v>59</v>
      </c>
      <c r="B95" s="12"/>
      <c r="C95" s="12"/>
      <c r="D95" s="12"/>
      <c r="E95" s="7"/>
      <c r="F95" s="12"/>
      <c r="G95" s="130"/>
      <c r="H95" s="131"/>
      <c r="I95" s="13"/>
      <c r="J95" s="14"/>
      <c r="K95" s="14"/>
      <c r="L95" s="14"/>
      <c r="M95" s="15"/>
      <c r="N95" s="16"/>
      <c r="R95" s="2" t="str">
        <f t="shared" si="13"/>
        <v/>
      </c>
      <c r="S95" s="23" t="str">
        <f t="shared" si="14"/>
        <v/>
      </c>
      <c r="T95" s="1" t="str">
        <f>IF($S95="","",VLOOKUP($S95,'(種目・作業用)'!$A$2:$D$32,2,FALSE))</f>
        <v/>
      </c>
      <c r="U95" s="1" t="str">
        <f>IF($S95="","",VLOOKUP($S95,'(種目・作業用)'!$A$2:$D$32,3,FALSE))</f>
        <v/>
      </c>
      <c r="V95" s="1" t="str">
        <f>IF($S95="","",VLOOKUP($S95,'(種目・作業用)'!$A$2:$D$32,4,FALSE))</f>
        <v/>
      </c>
      <c r="W95" s="24" t="str">
        <f t="shared" si="15"/>
        <v/>
      </c>
      <c r="X95" s="2" t="str">
        <f t="shared" si="16"/>
        <v xml:space="preserve"> </v>
      </c>
      <c r="Y95" s="2" t="str">
        <f t="shared" si="17"/>
        <v/>
      </c>
      <c r="Z95" s="2" t="str">
        <f t="shared" si="18"/>
        <v/>
      </c>
      <c r="AA95" s="2" t="str">
        <f t="shared" si="19"/>
        <v/>
      </c>
      <c r="AB95" s="3" t="str">
        <f t="shared" si="20"/>
        <v/>
      </c>
      <c r="AC95" s="2" t="str">
        <f t="shared" si="21"/>
        <v/>
      </c>
      <c r="AD95" s="2" t="str">
        <f t="shared" si="22"/>
        <v/>
      </c>
      <c r="AE95" s="2"/>
      <c r="AF95" s="2" t="str">
        <f t="shared" si="23"/>
        <v/>
      </c>
      <c r="AG95" s="67" t="s">
        <v>368</v>
      </c>
      <c r="AI95" s="65" t="str">
        <f t="shared" si="24"/>
        <v>　</v>
      </c>
    </row>
    <row r="96" spans="1:35" ht="22.5" customHeight="1" x14ac:dyDescent="0.15">
      <c r="A96" s="68">
        <v>60</v>
      </c>
      <c r="B96" s="12"/>
      <c r="C96" s="12"/>
      <c r="D96" s="12"/>
      <c r="E96" s="7"/>
      <c r="F96" s="12"/>
      <c r="G96" s="130"/>
      <c r="H96" s="131"/>
      <c r="I96" s="13"/>
      <c r="J96" s="14"/>
      <c r="K96" s="14"/>
      <c r="L96" s="14"/>
      <c r="M96" s="15"/>
      <c r="N96" s="16"/>
      <c r="R96" s="2" t="str">
        <f t="shared" si="13"/>
        <v/>
      </c>
      <c r="S96" s="23" t="str">
        <f t="shared" si="14"/>
        <v/>
      </c>
      <c r="T96" s="1" t="str">
        <f>IF($S96="","",VLOOKUP($S96,'(種目・作業用)'!$A$2:$D$32,2,FALSE))</f>
        <v/>
      </c>
      <c r="U96" s="1" t="str">
        <f>IF($S96="","",VLOOKUP($S96,'(種目・作業用)'!$A$2:$D$32,3,FALSE))</f>
        <v/>
      </c>
      <c r="V96" s="1" t="str">
        <f>IF($S96="","",VLOOKUP($S96,'(種目・作業用)'!$A$2:$D$32,4,FALSE))</f>
        <v/>
      </c>
      <c r="W96" s="24" t="str">
        <f t="shared" si="15"/>
        <v/>
      </c>
      <c r="X96" s="2" t="str">
        <f t="shared" si="16"/>
        <v xml:space="preserve"> </v>
      </c>
      <c r="Y96" s="2" t="str">
        <f t="shared" si="17"/>
        <v/>
      </c>
      <c r="Z96" s="2" t="str">
        <f t="shared" si="18"/>
        <v/>
      </c>
      <c r="AA96" s="2" t="str">
        <f t="shared" si="19"/>
        <v/>
      </c>
      <c r="AB96" s="3" t="str">
        <f t="shared" si="20"/>
        <v/>
      </c>
      <c r="AC96" s="2" t="str">
        <f t="shared" si="21"/>
        <v/>
      </c>
      <c r="AD96" s="2" t="str">
        <f t="shared" si="22"/>
        <v/>
      </c>
      <c r="AE96" s="2"/>
      <c r="AF96" s="2" t="str">
        <f t="shared" si="23"/>
        <v/>
      </c>
      <c r="AG96" s="67" t="s">
        <v>368</v>
      </c>
      <c r="AI96" s="65" t="str">
        <f t="shared" si="24"/>
        <v>　</v>
      </c>
    </row>
    <row r="97" spans="1:35" ht="22.5" customHeight="1" x14ac:dyDescent="0.15">
      <c r="A97" s="68">
        <v>61</v>
      </c>
      <c r="B97" s="12"/>
      <c r="C97" s="12"/>
      <c r="D97" s="12"/>
      <c r="E97" s="7"/>
      <c r="F97" s="12"/>
      <c r="G97" s="130"/>
      <c r="H97" s="131"/>
      <c r="I97" s="13"/>
      <c r="J97" s="14"/>
      <c r="K97" s="14"/>
      <c r="L97" s="14"/>
      <c r="M97" s="15"/>
      <c r="N97" s="16"/>
      <c r="R97" s="2" t="str">
        <f t="shared" si="13"/>
        <v/>
      </c>
      <c r="S97" s="23" t="str">
        <f t="shared" si="14"/>
        <v/>
      </c>
      <c r="T97" s="1" t="str">
        <f>IF($S97="","",VLOOKUP($S97,'(種目・作業用)'!$A$2:$D$32,2,FALSE))</f>
        <v/>
      </c>
      <c r="U97" s="1" t="str">
        <f>IF($S97="","",VLOOKUP($S97,'(種目・作業用)'!$A$2:$D$32,3,FALSE))</f>
        <v/>
      </c>
      <c r="V97" s="1" t="str">
        <f>IF($S97="","",VLOOKUP($S97,'(種目・作業用)'!$A$2:$D$32,4,FALSE))</f>
        <v/>
      </c>
      <c r="W97" s="24" t="str">
        <f t="shared" si="15"/>
        <v/>
      </c>
      <c r="X97" s="2" t="str">
        <f t="shared" si="16"/>
        <v xml:space="preserve"> </v>
      </c>
      <c r="Y97" s="2" t="str">
        <f t="shared" si="17"/>
        <v/>
      </c>
      <c r="Z97" s="2" t="str">
        <f t="shared" si="18"/>
        <v/>
      </c>
      <c r="AA97" s="2" t="str">
        <f t="shared" si="19"/>
        <v/>
      </c>
      <c r="AB97" s="3" t="str">
        <f t="shared" si="20"/>
        <v/>
      </c>
      <c r="AC97" s="2" t="str">
        <f t="shared" si="21"/>
        <v/>
      </c>
      <c r="AD97" s="2" t="str">
        <f t="shared" si="22"/>
        <v/>
      </c>
      <c r="AE97" s="2"/>
      <c r="AF97" s="2" t="str">
        <f t="shared" si="23"/>
        <v/>
      </c>
      <c r="AG97" s="67" t="s">
        <v>368</v>
      </c>
      <c r="AI97" s="65" t="str">
        <f t="shared" si="24"/>
        <v>　</v>
      </c>
    </row>
    <row r="98" spans="1:35" ht="22.5" customHeight="1" x14ac:dyDescent="0.15">
      <c r="A98" s="68">
        <v>62</v>
      </c>
      <c r="B98" s="12"/>
      <c r="C98" s="12"/>
      <c r="D98" s="12"/>
      <c r="E98" s="7"/>
      <c r="F98" s="12"/>
      <c r="G98" s="130"/>
      <c r="H98" s="131"/>
      <c r="I98" s="13"/>
      <c r="J98" s="14"/>
      <c r="K98" s="14"/>
      <c r="L98" s="14"/>
      <c r="M98" s="15"/>
      <c r="N98" s="16"/>
      <c r="R98" s="2" t="str">
        <f t="shared" si="13"/>
        <v/>
      </c>
      <c r="S98" s="23" t="str">
        <f t="shared" si="14"/>
        <v/>
      </c>
      <c r="T98" s="1" t="str">
        <f>IF($S98="","",VLOOKUP($S98,'(種目・作業用)'!$A$2:$D$32,2,FALSE))</f>
        <v/>
      </c>
      <c r="U98" s="1" t="str">
        <f>IF($S98="","",VLOOKUP($S98,'(種目・作業用)'!$A$2:$D$32,3,FALSE))</f>
        <v/>
      </c>
      <c r="V98" s="1" t="str">
        <f>IF($S98="","",VLOOKUP($S98,'(種目・作業用)'!$A$2:$D$32,4,FALSE))</f>
        <v/>
      </c>
      <c r="W98" s="24" t="str">
        <f t="shared" si="15"/>
        <v/>
      </c>
      <c r="X98" s="2" t="str">
        <f t="shared" si="16"/>
        <v xml:space="preserve"> </v>
      </c>
      <c r="Y98" s="2" t="str">
        <f t="shared" si="17"/>
        <v/>
      </c>
      <c r="Z98" s="2" t="str">
        <f t="shared" si="18"/>
        <v/>
      </c>
      <c r="AA98" s="2" t="str">
        <f t="shared" si="19"/>
        <v/>
      </c>
      <c r="AB98" s="3" t="str">
        <f t="shared" si="20"/>
        <v/>
      </c>
      <c r="AC98" s="2" t="str">
        <f t="shared" si="21"/>
        <v/>
      </c>
      <c r="AD98" s="2" t="str">
        <f t="shared" si="22"/>
        <v/>
      </c>
      <c r="AE98" s="2"/>
      <c r="AF98" s="2" t="str">
        <f t="shared" si="23"/>
        <v/>
      </c>
      <c r="AG98" s="67" t="s">
        <v>368</v>
      </c>
      <c r="AI98" s="65" t="str">
        <f t="shared" si="24"/>
        <v>　</v>
      </c>
    </row>
    <row r="99" spans="1:35" ht="22.5" customHeight="1" x14ac:dyDescent="0.15">
      <c r="A99" s="68">
        <v>63</v>
      </c>
      <c r="B99" s="12"/>
      <c r="C99" s="12"/>
      <c r="D99" s="12"/>
      <c r="E99" s="7"/>
      <c r="F99" s="12"/>
      <c r="G99" s="130"/>
      <c r="H99" s="131"/>
      <c r="I99" s="13"/>
      <c r="J99" s="14"/>
      <c r="K99" s="14"/>
      <c r="L99" s="14"/>
      <c r="M99" s="15"/>
      <c r="N99" s="16"/>
      <c r="R99" s="2" t="str">
        <f t="shared" si="13"/>
        <v/>
      </c>
      <c r="S99" s="23" t="str">
        <f t="shared" si="14"/>
        <v/>
      </c>
      <c r="T99" s="1" t="str">
        <f>IF($S99="","",VLOOKUP($S99,'(種目・作業用)'!$A$2:$D$32,2,FALSE))</f>
        <v/>
      </c>
      <c r="U99" s="1" t="str">
        <f>IF($S99="","",VLOOKUP($S99,'(種目・作業用)'!$A$2:$D$32,3,FALSE))</f>
        <v/>
      </c>
      <c r="V99" s="1" t="str">
        <f>IF($S99="","",VLOOKUP($S99,'(種目・作業用)'!$A$2:$D$32,4,FALSE))</f>
        <v/>
      </c>
      <c r="W99" s="24" t="str">
        <f t="shared" si="15"/>
        <v/>
      </c>
      <c r="X99" s="2" t="str">
        <f t="shared" si="16"/>
        <v xml:space="preserve"> </v>
      </c>
      <c r="Y99" s="2" t="str">
        <f t="shared" si="17"/>
        <v/>
      </c>
      <c r="Z99" s="2" t="str">
        <f t="shared" si="18"/>
        <v/>
      </c>
      <c r="AA99" s="2" t="str">
        <f t="shared" si="19"/>
        <v/>
      </c>
      <c r="AB99" s="3" t="str">
        <f t="shared" si="20"/>
        <v/>
      </c>
      <c r="AC99" s="2" t="str">
        <f t="shared" si="21"/>
        <v/>
      </c>
      <c r="AD99" s="2" t="str">
        <f t="shared" si="22"/>
        <v/>
      </c>
      <c r="AE99" s="2"/>
      <c r="AF99" s="2" t="str">
        <f t="shared" si="23"/>
        <v/>
      </c>
      <c r="AG99" s="67" t="s">
        <v>368</v>
      </c>
      <c r="AI99" s="65" t="str">
        <f t="shared" si="24"/>
        <v>　</v>
      </c>
    </row>
    <row r="100" spans="1:35" ht="22.5" customHeight="1" x14ac:dyDescent="0.15">
      <c r="A100" s="68">
        <v>64</v>
      </c>
      <c r="B100" s="12"/>
      <c r="C100" s="12"/>
      <c r="D100" s="12"/>
      <c r="E100" s="7"/>
      <c r="F100" s="12"/>
      <c r="G100" s="130"/>
      <c r="H100" s="131"/>
      <c r="I100" s="13"/>
      <c r="J100" s="14"/>
      <c r="K100" s="14"/>
      <c r="L100" s="14"/>
      <c r="M100" s="15"/>
      <c r="N100" s="16"/>
      <c r="R100" s="2" t="str">
        <f t="shared" si="13"/>
        <v/>
      </c>
      <c r="S100" s="23" t="str">
        <f t="shared" si="14"/>
        <v/>
      </c>
      <c r="T100" s="1" t="str">
        <f>IF($S100="","",VLOOKUP($S100,'(種目・作業用)'!$A$2:$D$32,2,FALSE))</f>
        <v/>
      </c>
      <c r="U100" s="1" t="str">
        <f>IF($S100="","",VLOOKUP($S100,'(種目・作業用)'!$A$2:$D$32,3,FALSE))</f>
        <v/>
      </c>
      <c r="V100" s="1" t="str">
        <f>IF($S100="","",VLOOKUP($S100,'(種目・作業用)'!$A$2:$D$32,4,FALSE))</f>
        <v/>
      </c>
      <c r="W100" s="24" t="str">
        <f t="shared" si="15"/>
        <v/>
      </c>
      <c r="X100" s="2" t="str">
        <f t="shared" si="16"/>
        <v xml:space="preserve"> </v>
      </c>
      <c r="Y100" s="2" t="str">
        <f t="shared" si="17"/>
        <v/>
      </c>
      <c r="Z100" s="2" t="str">
        <f t="shared" si="18"/>
        <v/>
      </c>
      <c r="AA100" s="2" t="str">
        <f t="shared" si="19"/>
        <v/>
      </c>
      <c r="AB100" s="3" t="str">
        <f t="shared" si="20"/>
        <v/>
      </c>
      <c r="AC100" s="2" t="str">
        <f t="shared" si="21"/>
        <v/>
      </c>
      <c r="AD100" s="2" t="str">
        <f t="shared" si="22"/>
        <v/>
      </c>
      <c r="AE100" s="2"/>
      <c r="AF100" s="2" t="str">
        <f t="shared" si="23"/>
        <v/>
      </c>
      <c r="AG100" s="67" t="s">
        <v>368</v>
      </c>
      <c r="AI100" s="65" t="str">
        <f t="shared" si="24"/>
        <v>　</v>
      </c>
    </row>
    <row r="101" spans="1:35" ht="22.5" customHeight="1" x14ac:dyDescent="0.15">
      <c r="A101" s="68">
        <v>65</v>
      </c>
      <c r="B101" s="12"/>
      <c r="C101" s="12"/>
      <c r="D101" s="12"/>
      <c r="E101" s="7"/>
      <c r="F101" s="12"/>
      <c r="G101" s="130"/>
      <c r="H101" s="131"/>
      <c r="I101" s="13"/>
      <c r="J101" s="14"/>
      <c r="K101" s="14"/>
      <c r="L101" s="14"/>
      <c r="M101" s="15"/>
      <c r="N101" s="16"/>
      <c r="R101" s="2" t="str">
        <f t="shared" si="13"/>
        <v/>
      </c>
      <c r="S101" s="23" t="str">
        <f t="shared" si="14"/>
        <v/>
      </c>
      <c r="T101" s="1" t="str">
        <f>IF($S101="","",VLOOKUP($S101,'(種目・作業用)'!$A$2:$D$32,2,FALSE))</f>
        <v/>
      </c>
      <c r="U101" s="1" t="str">
        <f>IF($S101="","",VLOOKUP($S101,'(種目・作業用)'!$A$2:$D$32,3,FALSE))</f>
        <v/>
      </c>
      <c r="V101" s="1" t="str">
        <f>IF($S101="","",VLOOKUP($S101,'(種目・作業用)'!$A$2:$D$32,4,FALSE))</f>
        <v/>
      </c>
      <c r="W101" s="24" t="str">
        <f t="shared" si="15"/>
        <v/>
      </c>
      <c r="X101" s="2" t="str">
        <f t="shared" si="16"/>
        <v xml:space="preserve"> </v>
      </c>
      <c r="Y101" s="2" t="str">
        <f t="shared" si="17"/>
        <v/>
      </c>
      <c r="Z101" s="2" t="str">
        <f t="shared" si="18"/>
        <v/>
      </c>
      <c r="AA101" s="2" t="str">
        <f t="shared" si="19"/>
        <v/>
      </c>
      <c r="AB101" s="3" t="str">
        <f t="shared" si="20"/>
        <v/>
      </c>
      <c r="AC101" s="2" t="str">
        <f t="shared" si="21"/>
        <v/>
      </c>
      <c r="AD101" s="2" t="str">
        <f t="shared" si="22"/>
        <v/>
      </c>
      <c r="AE101" s="2"/>
      <c r="AF101" s="2" t="str">
        <f t="shared" si="23"/>
        <v/>
      </c>
      <c r="AG101" s="67" t="s">
        <v>368</v>
      </c>
      <c r="AI101" s="65" t="str">
        <f t="shared" si="24"/>
        <v>　</v>
      </c>
    </row>
    <row r="102" spans="1:35" ht="22.5" customHeight="1" x14ac:dyDescent="0.15">
      <c r="A102" s="68">
        <v>66</v>
      </c>
      <c r="B102" s="12"/>
      <c r="C102" s="12"/>
      <c r="D102" s="12"/>
      <c r="E102" s="7"/>
      <c r="F102" s="12"/>
      <c r="G102" s="130"/>
      <c r="H102" s="131"/>
      <c r="I102" s="13"/>
      <c r="J102" s="14"/>
      <c r="K102" s="14"/>
      <c r="L102" s="14"/>
      <c r="M102" s="15"/>
      <c r="N102" s="16"/>
      <c r="R102" s="2" t="str">
        <f t="shared" si="13"/>
        <v/>
      </c>
      <c r="S102" s="23" t="str">
        <f t="shared" si="14"/>
        <v/>
      </c>
      <c r="T102" s="1" t="str">
        <f>IF($S102="","",VLOOKUP($S102,'(種目・作業用)'!$A$2:$D$32,2,FALSE))</f>
        <v/>
      </c>
      <c r="U102" s="1" t="str">
        <f>IF($S102="","",VLOOKUP($S102,'(種目・作業用)'!$A$2:$D$32,3,FALSE))</f>
        <v/>
      </c>
      <c r="V102" s="1" t="str">
        <f>IF($S102="","",VLOOKUP($S102,'(種目・作業用)'!$A$2:$D$32,4,FALSE))</f>
        <v/>
      </c>
      <c r="W102" s="24" t="str">
        <f t="shared" si="15"/>
        <v/>
      </c>
      <c r="X102" s="2" t="str">
        <f t="shared" si="16"/>
        <v xml:space="preserve"> </v>
      </c>
      <c r="Y102" s="2" t="str">
        <f t="shared" si="17"/>
        <v/>
      </c>
      <c r="Z102" s="2" t="str">
        <f t="shared" si="18"/>
        <v/>
      </c>
      <c r="AA102" s="2" t="str">
        <f t="shared" si="19"/>
        <v/>
      </c>
      <c r="AB102" s="3" t="str">
        <f t="shared" si="20"/>
        <v/>
      </c>
      <c r="AC102" s="2" t="str">
        <f t="shared" si="21"/>
        <v/>
      </c>
      <c r="AD102" s="2" t="str">
        <f t="shared" si="22"/>
        <v/>
      </c>
      <c r="AE102" s="2"/>
      <c r="AF102" s="2" t="str">
        <f t="shared" si="23"/>
        <v/>
      </c>
      <c r="AG102" s="67" t="s">
        <v>368</v>
      </c>
      <c r="AI102" s="65" t="str">
        <f t="shared" si="24"/>
        <v>　</v>
      </c>
    </row>
    <row r="103" spans="1:35" ht="22.5" customHeight="1" x14ac:dyDescent="0.15">
      <c r="A103" s="68">
        <v>67</v>
      </c>
      <c r="B103" s="12"/>
      <c r="C103" s="12"/>
      <c r="D103" s="12"/>
      <c r="E103" s="7"/>
      <c r="F103" s="12"/>
      <c r="G103" s="130"/>
      <c r="H103" s="131"/>
      <c r="I103" s="13"/>
      <c r="J103" s="14"/>
      <c r="K103" s="14"/>
      <c r="L103" s="14"/>
      <c r="M103" s="15"/>
      <c r="N103" s="16"/>
      <c r="R103" s="2" t="str">
        <f t="shared" si="13"/>
        <v/>
      </c>
      <c r="S103" s="23" t="str">
        <f t="shared" si="14"/>
        <v/>
      </c>
      <c r="T103" s="1" t="str">
        <f>IF($S103="","",VLOOKUP($S103,'(種目・作業用)'!$A$2:$D$32,2,FALSE))</f>
        <v/>
      </c>
      <c r="U103" s="1" t="str">
        <f>IF($S103="","",VLOOKUP($S103,'(種目・作業用)'!$A$2:$D$32,3,FALSE))</f>
        <v/>
      </c>
      <c r="V103" s="1" t="str">
        <f>IF($S103="","",VLOOKUP($S103,'(種目・作業用)'!$A$2:$D$32,4,FALSE))</f>
        <v/>
      </c>
      <c r="W103" s="24" t="str">
        <f t="shared" si="15"/>
        <v/>
      </c>
      <c r="X103" s="2" t="str">
        <f t="shared" si="16"/>
        <v xml:space="preserve"> </v>
      </c>
      <c r="Y103" s="2" t="str">
        <f t="shared" si="17"/>
        <v/>
      </c>
      <c r="Z103" s="2" t="str">
        <f t="shared" si="18"/>
        <v/>
      </c>
      <c r="AA103" s="2" t="str">
        <f t="shared" si="19"/>
        <v/>
      </c>
      <c r="AB103" s="3" t="str">
        <f t="shared" si="20"/>
        <v/>
      </c>
      <c r="AC103" s="2" t="str">
        <f t="shared" si="21"/>
        <v/>
      </c>
      <c r="AD103" s="2" t="str">
        <f t="shared" si="22"/>
        <v/>
      </c>
      <c r="AE103" s="2"/>
      <c r="AF103" s="2" t="str">
        <f t="shared" si="23"/>
        <v/>
      </c>
      <c r="AG103" s="67" t="s">
        <v>368</v>
      </c>
      <c r="AI103" s="65" t="str">
        <f t="shared" si="24"/>
        <v>　</v>
      </c>
    </row>
    <row r="104" spans="1:35" ht="22.5" customHeight="1" x14ac:dyDescent="0.15">
      <c r="A104" s="68">
        <v>68</v>
      </c>
      <c r="B104" s="12"/>
      <c r="C104" s="97"/>
      <c r="D104" s="12"/>
      <c r="E104" s="7"/>
      <c r="F104" s="12"/>
      <c r="G104" s="130"/>
      <c r="H104" s="131"/>
      <c r="I104" s="13"/>
      <c r="J104" s="14"/>
      <c r="K104" s="14"/>
      <c r="L104" s="14"/>
      <c r="M104" s="15"/>
      <c r="N104" s="16"/>
      <c r="R104" s="2" t="str">
        <f t="shared" si="13"/>
        <v/>
      </c>
      <c r="S104" s="23" t="str">
        <f t="shared" si="14"/>
        <v/>
      </c>
      <c r="T104" s="1" t="str">
        <f>IF($S104="","",VLOOKUP($S104,'(種目・作業用)'!$A$2:$D$32,2,FALSE))</f>
        <v/>
      </c>
      <c r="U104" s="1" t="str">
        <f>IF($S104="","",VLOOKUP($S104,'(種目・作業用)'!$A$2:$D$32,3,FALSE))</f>
        <v/>
      </c>
      <c r="V104" s="1" t="str">
        <f>IF($S104="","",VLOOKUP($S104,'(種目・作業用)'!$A$2:$D$32,4,FALSE))</f>
        <v/>
      </c>
      <c r="W104" s="24" t="str">
        <f t="shared" si="15"/>
        <v/>
      </c>
      <c r="X104" s="2" t="str">
        <f t="shared" si="16"/>
        <v xml:space="preserve"> </v>
      </c>
      <c r="Y104" s="2" t="str">
        <f t="shared" si="17"/>
        <v/>
      </c>
      <c r="Z104" s="2" t="str">
        <f t="shared" si="18"/>
        <v/>
      </c>
      <c r="AA104" s="2" t="str">
        <f t="shared" si="19"/>
        <v/>
      </c>
      <c r="AB104" s="3" t="str">
        <f t="shared" si="20"/>
        <v/>
      </c>
      <c r="AC104" s="2" t="str">
        <f t="shared" si="21"/>
        <v/>
      </c>
      <c r="AD104" s="2" t="str">
        <f t="shared" si="22"/>
        <v/>
      </c>
      <c r="AE104" s="2"/>
      <c r="AF104" s="2" t="str">
        <f t="shared" si="23"/>
        <v/>
      </c>
      <c r="AG104" s="67" t="s">
        <v>368</v>
      </c>
      <c r="AI104" s="65" t="str">
        <f t="shared" si="24"/>
        <v>　</v>
      </c>
    </row>
    <row r="105" spans="1:35" ht="22.5" customHeight="1" x14ac:dyDescent="0.15">
      <c r="A105" s="68">
        <v>69</v>
      </c>
      <c r="B105" s="12"/>
      <c r="C105" s="12"/>
      <c r="D105" s="12"/>
      <c r="E105" s="7"/>
      <c r="F105" s="12"/>
      <c r="G105" s="130"/>
      <c r="H105" s="131"/>
      <c r="I105" s="13"/>
      <c r="J105" s="14"/>
      <c r="K105" s="14"/>
      <c r="L105" s="14"/>
      <c r="M105" s="15"/>
      <c r="N105" s="16"/>
      <c r="R105" s="2" t="str">
        <f t="shared" si="13"/>
        <v/>
      </c>
      <c r="S105" s="23" t="str">
        <f t="shared" si="14"/>
        <v/>
      </c>
      <c r="T105" s="1" t="str">
        <f>IF($S105="","",VLOOKUP($S105,'(種目・作業用)'!$A$2:$D$32,2,FALSE))</f>
        <v/>
      </c>
      <c r="U105" s="1" t="str">
        <f>IF($S105="","",VLOOKUP($S105,'(種目・作業用)'!$A$2:$D$32,3,FALSE))</f>
        <v/>
      </c>
      <c r="V105" s="1" t="str">
        <f>IF($S105="","",VLOOKUP($S105,'(種目・作業用)'!$A$2:$D$32,4,FALSE))</f>
        <v/>
      </c>
      <c r="W105" s="24" t="str">
        <f t="shared" si="15"/>
        <v/>
      </c>
      <c r="X105" s="2" t="str">
        <f t="shared" si="16"/>
        <v xml:space="preserve"> </v>
      </c>
      <c r="Y105" s="2" t="str">
        <f t="shared" si="17"/>
        <v/>
      </c>
      <c r="Z105" s="2" t="str">
        <f t="shared" si="18"/>
        <v/>
      </c>
      <c r="AA105" s="2" t="str">
        <f t="shared" si="19"/>
        <v/>
      </c>
      <c r="AB105" s="3" t="str">
        <f t="shared" si="20"/>
        <v/>
      </c>
      <c r="AC105" s="2" t="str">
        <f t="shared" si="21"/>
        <v/>
      </c>
      <c r="AD105" s="2" t="str">
        <f t="shared" si="22"/>
        <v/>
      </c>
      <c r="AE105" s="2"/>
      <c r="AF105" s="2" t="str">
        <f t="shared" si="23"/>
        <v/>
      </c>
      <c r="AG105" s="67" t="s">
        <v>368</v>
      </c>
      <c r="AI105" s="65" t="str">
        <f t="shared" si="24"/>
        <v>　</v>
      </c>
    </row>
    <row r="106" spans="1:35" ht="22.5" customHeight="1" x14ac:dyDescent="0.15">
      <c r="A106" s="68">
        <v>70</v>
      </c>
      <c r="B106" s="12"/>
      <c r="C106" s="12"/>
      <c r="D106" s="12"/>
      <c r="E106" s="7"/>
      <c r="F106" s="12"/>
      <c r="G106" s="130"/>
      <c r="H106" s="131"/>
      <c r="I106" s="13"/>
      <c r="J106" s="14"/>
      <c r="K106" s="14"/>
      <c r="L106" s="14"/>
      <c r="M106" s="15"/>
      <c r="N106" s="16"/>
      <c r="R106" s="2" t="str">
        <f t="shared" si="13"/>
        <v/>
      </c>
      <c r="S106" s="23" t="str">
        <f t="shared" si="14"/>
        <v/>
      </c>
      <c r="T106" s="1" t="str">
        <f>IF($S106="","",VLOOKUP($S106,'(種目・作業用)'!$A$2:$D$32,2,FALSE))</f>
        <v/>
      </c>
      <c r="U106" s="1" t="str">
        <f>IF($S106="","",VLOOKUP($S106,'(種目・作業用)'!$A$2:$D$32,3,FALSE))</f>
        <v/>
      </c>
      <c r="V106" s="1" t="str">
        <f>IF($S106="","",VLOOKUP($S106,'(種目・作業用)'!$A$2:$D$32,4,FALSE))</f>
        <v/>
      </c>
      <c r="W106" s="24" t="str">
        <f t="shared" si="15"/>
        <v/>
      </c>
      <c r="X106" s="2" t="str">
        <f t="shared" si="16"/>
        <v xml:space="preserve"> </v>
      </c>
      <c r="Y106" s="2" t="str">
        <f t="shared" si="17"/>
        <v/>
      </c>
      <c r="Z106" s="2" t="str">
        <f t="shared" si="18"/>
        <v/>
      </c>
      <c r="AA106" s="2" t="str">
        <f t="shared" si="19"/>
        <v/>
      </c>
      <c r="AB106" s="3" t="str">
        <f t="shared" si="20"/>
        <v/>
      </c>
      <c r="AC106" s="2" t="str">
        <f t="shared" si="21"/>
        <v/>
      </c>
      <c r="AD106" s="2" t="str">
        <f t="shared" si="22"/>
        <v/>
      </c>
      <c r="AE106" s="2"/>
      <c r="AF106" s="2" t="str">
        <f t="shared" si="23"/>
        <v/>
      </c>
      <c r="AG106" s="67" t="s">
        <v>368</v>
      </c>
      <c r="AI106" s="65" t="str">
        <f t="shared" si="24"/>
        <v>　</v>
      </c>
    </row>
    <row r="107" spans="1:35" ht="22.5" customHeight="1" x14ac:dyDescent="0.15">
      <c r="A107" s="68">
        <v>71</v>
      </c>
      <c r="B107" s="12"/>
      <c r="C107" s="12"/>
      <c r="D107" s="12"/>
      <c r="E107" s="7"/>
      <c r="F107" s="12"/>
      <c r="G107" s="130"/>
      <c r="H107" s="131"/>
      <c r="I107" s="13"/>
      <c r="J107" s="14"/>
      <c r="K107" s="14"/>
      <c r="L107" s="14"/>
      <c r="M107" s="15"/>
      <c r="N107" s="16"/>
      <c r="R107" s="2" t="str">
        <f t="shared" si="13"/>
        <v/>
      </c>
      <c r="S107" s="23" t="str">
        <f t="shared" si="14"/>
        <v/>
      </c>
      <c r="T107" s="1" t="str">
        <f>IF($S107="","",VLOOKUP($S107,'(種目・作業用)'!$A$2:$D$32,2,FALSE))</f>
        <v/>
      </c>
      <c r="U107" s="1" t="str">
        <f>IF($S107="","",VLOOKUP($S107,'(種目・作業用)'!$A$2:$D$32,3,FALSE))</f>
        <v/>
      </c>
      <c r="V107" s="1" t="str">
        <f>IF($S107="","",VLOOKUP($S107,'(種目・作業用)'!$A$2:$D$32,4,FALSE))</f>
        <v/>
      </c>
      <c r="W107" s="24" t="str">
        <f t="shared" si="15"/>
        <v/>
      </c>
      <c r="X107" s="2" t="str">
        <f t="shared" si="16"/>
        <v xml:space="preserve"> </v>
      </c>
      <c r="Y107" s="2" t="str">
        <f t="shared" si="17"/>
        <v/>
      </c>
      <c r="Z107" s="2" t="str">
        <f t="shared" si="18"/>
        <v/>
      </c>
      <c r="AA107" s="2" t="str">
        <f t="shared" si="19"/>
        <v/>
      </c>
      <c r="AB107" s="3" t="str">
        <f t="shared" si="20"/>
        <v/>
      </c>
      <c r="AC107" s="2" t="str">
        <f t="shared" si="21"/>
        <v/>
      </c>
      <c r="AD107" s="2" t="str">
        <f t="shared" si="22"/>
        <v/>
      </c>
      <c r="AE107" s="2"/>
      <c r="AF107" s="2" t="str">
        <f t="shared" si="23"/>
        <v/>
      </c>
      <c r="AG107" s="67" t="s">
        <v>368</v>
      </c>
      <c r="AI107" s="65" t="str">
        <f t="shared" si="24"/>
        <v>　</v>
      </c>
    </row>
    <row r="108" spans="1:35" ht="22.5" customHeight="1" x14ac:dyDescent="0.15">
      <c r="A108" s="68">
        <v>72</v>
      </c>
      <c r="B108" s="12"/>
      <c r="C108" s="12"/>
      <c r="D108" s="12"/>
      <c r="E108" s="7"/>
      <c r="F108" s="12"/>
      <c r="G108" s="130"/>
      <c r="H108" s="131"/>
      <c r="I108" s="13"/>
      <c r="J108" s="14"/>
      <c r="K108" s="14"/>
      <c r="L108" s="14"/>
      <c r="M108" s="15"/>
      <c r="N108" s="16"/>
      <c r="R108" s="2" t="str">
        <f t="shared" si="13"/>
        <v/>
      </c>
      <c r="S108" s="23" t="str">
        <f t="shared" si="14"/>
        <v/>
      </c>
      <c r="T108" s="1" t="str">
        <f>IF($S108="","",VLOOKUP($S108,'(種目・作業用)'!$A$2:$D$32,2,FALSE))</f>
        <v/>
      </c>
      <c r="U108" s="1" t="str">
        <f>IF($S108="","",VLOOKUP($S108,'(種目・作業用)'!$A$2:$D$32,3,FALSE))</f>
        <v/>
      </c>
      <c r="V108" s="1" t="str">
        <f>IF($S108="","",VLOOKUP($S108,'(種目・作業用)'!$A$2:$D$32,4,FALSE))</f>
        <v/>
      </c>
      <c r="W108" s="24" t="str">
        <f t="shared" si="15"/>
        <v/>
      </c>
      <c r="X108" s="2" t="str">
        <f t="shared" si="16"/>
        <v xml:space="preserve"> </v>
      </c>
      <c r="Y108" s="2" t="str">
        <f t="shared" si="17"/>
        <v/>
      </c>
      <c r="Z108" s="2" t="str">
        <f t="shared" si="18"/>
        <v/>
      </c>
      <c r="AA108" s="2" t="str">
        <f t="shared" si="19"/>
        <v/>
      </c>
      <c r="AB108" s="3" t="str">
        <f t="shared" si="20"/>
        <v/>
      </c>
      <c r="AC108" s="2" t="str">
        <f t="shared" si="21"/>
        <v/>
      </c>
      <c r="AD108" s="2" t="str">
        <f t="shared" si="22"/>
        <v/>
      </c>
      <c r="AE108" s="2"/>
      <c r="AF108" s="2" t="str">
        <f t="shared" si="23"/>
        <v/>
      </c>
      <c r="AG108" s="67" t="s">
        <v>368</v>
      </c>
      <c r="AI108" s="65" t="str">
        <f t="shared" si="24"/>
        <v>　</v>
      </c>
    </row>
    <row r="109" spans="1:35" ht="22.5" customHeight="1" x14ac:dyDescent="0.15">
      <c r="A109" s="68">
        <v>73</v>
      </c>
      <c r="B109" s="12"/>
      <c r="C109" s="12"/>
      <c r="D109" s="12"/>
      <c r="E109" s="7"/>
      <c r="F109" s="12"/>
      <c r="G109" s="130"/>
      <c r="H109" s="131"/>
      <c r="I109" s="13"/>
      <c r="J109" s="14"/>
      <c r="K109" s="14"/>
      <c r="L109" s="14"/>
      <c r="M109" s="15"/>
      <c r="N109" s="16"/>
      <c r="R109" s="2" t="str">
        <f t="shared" si="13"/>
        <v/>
      </c>
      <c r="S109" s="23" t="str">
        <f t="shared" si="14"/>
        <v/>
      </c>
      <c r="T109" s="1" t="str">
        <f>IF($S109="","",VLOOKUP($S109,'(種目・作業用)'!$A$2:$D$32,2,FALSE))</f>
        <v/>
      </c>
      <c r="U109" s="1" t="str">
        <f>IF($S109="","",VLOOKUP($S109,'(種目・作業用)'!$A$2:$D$32,3,FALSE))</f>
        <v/>
      </c>
      <c r="V109" s="1" t="str">
        <f>IF($S109="","",VLOOKUP($S109,'(種目・作業用)'!$A$2:$D$32,4,FALSE))</f>
        <v/>
      </c>
      <c r="W109" s="24" t="str">
        <f t="shared" si="15"/>
        <v/>
      </c>
      <c r="X109" s="2" t="str">
        <f t="shared" si="16"/>
        <v xml:space="preserve"> </v>
      </c>
      <c r="Y109" s="2" t="str">
        <f t="shared" si="17"/>
        <v/>
      </c>
      <c r="Z109" s="2" t="str">
        <f t="shared" si="18"/>
        <v/>
      </c>
      <c r="AA109" s="2" t="str">
        <f t="shared" si="19"/>
        <v/>
      </c>
      <c r="AB109" s="3" t="str">
        <f t="shared" si="20"/>
        <v/>
      </c>
      <c r="AC109" s="2" t="str">
        <f t="shared" si="21"/>
        <v/>
      </c>
      <c r="AD109" s="2" t="str">
        <f t="shared" si="22"/>
        <v/>
      </c>
      <c r="AE109" s="2"/>
      <c r="AF109" s="2" t="str">
        <f t="shared" si="23"/>
        <v/>
      </c>
      <c r="AG109" s="67" t="s">
        <v>368</v>
      </c>
      <c r="AI109" s="65" t="str">
        <f t="shared" si="24"/>
        <v>　</v>
      </c>
    </row>
    <row r="110" spans="1:35" ht="22.5" customHeight="1" x14ac:dyDescent="0.15">
      <c r="A110" s="68">
        <v>74</v>
      </c>
      <c r="B110" s="12"/>
      <c r="C110" s="12"/>
      <c r="D110" s="12"/>
      <c r="E110" s="7"/>
      <c r="F110" s="12"/>
      <c r="G110" s="130"/>
      <c r="H110" s="131"/>
      <c r="I110" s="13"/>
      <c r="J110" s="14"/>
      <c r="K110" s="14"/>
      <c r="L110" s="14"/>
      <c r="M110" s="15"/>
      <c r="N110" s="16"/>
      <c r="R110" s="2" t="str">
        <f t="shared" si="13"/>
        <v/>
      </c>
      <c r="S110" s="23" t="str">
        <f t="shared" si="14"/>
        <v/>
      </c>
      <c r="T110" s="1" t="str">
        <f>IF($S110="","",VLOOKUP($S110,'(種目・作業用)'!$A$2:$D$32,2,FALSE))</f>
        <v/>
      </c>
      <c r="U110" s="1" t="str">
        <f>IF($S110="","",VLOOKUP($S110,'(種目・作業用)'!$A$2:$D$32,3,FALSE))</f>
        <v/>
      </c>
      <c r="V110" s="1" t="str">
        <f>IF($S110="","",VLOOKUP($S110,'(種目・作業用)'!$A$2:$D$32,4,FALSE))</f>
        <v/>
      </c>
      <c r="W110" s="24" t="str">
        <f t="shared" si="15"/>
        <v/>
      </c>
      <c r="X110" s="2" t="str">
        <f t="shared" si="16"/>
        <v xml:space="preserve"> </v>
      </c>
      <c r="Y110" s="2" t="str">
        <f t="shared" si="17"/>
        <v/>
      </c>
      <c r="Z110" s="2" t="str">
        <f t="shared" si="18"/>
        <v/>
      </c>
      <c r="AA110" s="2" t="str">
        <f t="shared" si="19"/>
        <v/>
      </c>
      <c r="AB110" s="3" t="str">
        <f t="shared" si="20"/>
        <v/>
      </c>
      <c r="AC110" s="2" t="str">
        <f t="shared" si="21"/>
        <v/>
      </c>
      <c r="AD110" s="2" t="str">
        <f t="shared" si="22"/>
        <v/>
      </c>
      <c r="AE110" s="2"/>
      <c r="AF110" s="2" t="str">
        <f t="shared" si="23"/>
        <v/>
      </c>
      <c r="AG110" s="67" t="s">
        <v>368</v>
      </c>
      <c r="AI110" s="65" t="str">
        <f t="shared" si="24"/>
        <v>　</v>
      </c>
    </row>
    <row r="111" spans="1:35" ht="22.5" customHeight="1" x14ac:dyDescent="0.15">
      <c r="A111" s="69">
        <v>75</v>
      </c>
      <c r="B111" s="12"/>
      <c r="C111" s="12"/>
      <c r="D111" s="12"/>
      <c r="E111" s="7"/>
      <c r="F111" s="12"/>
      <c r="G111" s="130"/>
      <c r="H111" s="131"/>
      <c r="I111" s="13"/>
      <c r="J111" s="14"/>
      <c r="K111" s="14"/>
      <c r="L111" s="14"/>
      <c r="M111" s="15"/>
      <c r="N111" s="16"/>
      <c r="R111" s="2" t="str">
        <f t="shared" si="13"/>
        <v/>
      </c>
      <c r="S111" s="23" t="str">
        <f t="shared" si="14"/>
        <v/>
      </c>
      <c r="T111" s="1" t="str">
        <f>IF($S111="","",VLOOKUP($S111,'(種目・作業用)'!$A$2:$D$32,2,FALSE))</f>
        <v/>
      </c>
      <c r="U111" s="1" t="str">
        <f>IF($S111="","",VLOOKUP($S111,'(種目・作業用)'!$A$2:$D$32,3,FALSE))</f>
        <v/>
      </c>
      <c r="V111" s="1" t="str">
        <f>IF($S111="","",VLOOKUP($S111,'(種目・作業用)'!$A$2:$D$32,4,FALSE))</f>
        <v/>
      </c>
      <c r="W111" s="24" t="str">
        <f t="shared" si="15"/>
        <v/>
      </c>
      <c r="X111" s="2" t="str">
        <f t="shared" si="16"/>
        <v xml:space="preserve"> </v>
      </c>
      <c r="Y111" s="2" t="str">
        <f t="shared" si="17"/>
        <v/>
      </c>
      <c r="Z111" s="2" t="str">
        <f t="shared" si="18"/>
        <v/>
      </c>
      <c r="AA111" s="2" t="str">
        <f t="shared" si="19"/>
        <v/>
      </c>
      <c r="AB111" s="3" t="str">
        <f t="shared" si="20"/>
        <v/>
      </c>
      <c r="AC111" s="2" t="str">
        <f t="shared" si="21"/>
        <v/>
      </c>
      <c r="AD111" s="2" t="str">
        <f t="shared" si="22"/>
        <v/>
      </c>
      <c r="AE111" s="2"/>
      <c r="AF111" s="2" t="str">
        <f t="shared" si="23"/>
        <v/>
      </c>
      <c r="AG111" s="67" t="s">
        <v>368</v>
      </c>
      <c r="AI111" s="65" t="str">
        <f t="shared" si="24"/>
        <v>　</v>
      </c>
    </row>
    <row r="112" spans="1:35" ht="22.5" customHeight="1" x14ac:dyDescent="0.15">
      <c r="A112" s="70"/>
      <c r="B112" s="71"/>
      <c r="C112" s="71"/>
      <c r="D112" s="71"/>
      <c r="E112" s="71"/>
      <c r="F112" s="71"/>
      <c r="G112" s="72" t="s">
        <v>581</v>
      </c>
      <c r="H112" s="137">
        <f>基礎データ!$C$5</f>
        <v>0</v>
      </c>
      <c r="I112" s="137"/>
      <c r="J112" s="137"/>
      <c r="K112" s="137"/>
      <c r="L112" s="137"/>
      <c r="M112" s="137"/>
      <c r="N112" s="73" t="s">
        <v>14</v>
      </c>
      <c r="Z112" s="2"/>
      <c r="AB112" s="22"/>
      <c r="AD112" s="2"/>
      <c r="AI112" s="65"/>
    </row>
    <row r="113" spans="1:35" ht="7.5" customHeight="1" x14ac:dyDescent="0.15">
      <c r="A113" s="55"/>
      <c r="B113" s="55"/>
      <c r="C113" s="55"/>
      <c r="D113" s="55"/>
      <c r="E113" s="55"/>
      <c r="F113" s="55"/>
      <c r="G113" s="56"/>
      <c r="H113" s="57"/>
      <c r="I113" s="57"/>
      <c r="J113" s="57"/>
      <c r="K113" s="57"/>
      <c r="L113" s="57"/>
      <c r="M113" s="57"/>
      <c r="N113" s="58"/>
      <c r="Z113" s="2"/>
      <c r="AB113" s="22"/>
      <c r="AD113" s="2"/>
      <c r="AI113" s="65"/>
    </row>
    <row r="114" spans="1:35" ht="22.5" customHeight="1" x14ac:dyDescent="0.15">
      <c r="A114" s="127" t="s">
        <v>494</v>
      </c>
      <c r="B114" s="127"/>
      <c r="C114" s="127"/>
      <c r="D114" s="127"/>
      <c r="E114" s="127"/>
      <c r="F114" s="127"/>
      <c r="G114" s="127"/>
      <c r="H114" s="127"/>
      <c r="I114" s="127"/>
      <c r="J114" s="127"/>
      <c r="K114" s="127"/>
      <c r="L114" s="127"/>
      <c r="M114" s="127"/>
      <c r="N114" s="127"/>
      <c r="Z114" s="2"/>
      <c r="AB114" s="22"/>
      <c r="AD114" s="2"/>
      <c r="AI114" s="65"/>
    </row>
    <row r="115" spans="1:35" ht="7.5" customHeight="1" x14ac:dyDescent="0.15">
      <c r="A115" s="59"/>
      <c r="B115" s="59"/>
      <c r="C115" s="59"/>
      <c r="D115" s="59"/>
      <c r="E115" s="59"/>
      <c r="F115" s="59"/>
      <c r="G115" s="59"/>
      <c r="H115" s="59"/>
      <c r="I115" s="59"/>
      <c r="J115" s="59"/>
      <c r="K115" s="59"/>
      <c r="L115" s="59"/>
      <c r="M115" s="59"/>
      <c r="N115" s="59"/>
      <c r="Z115" s="2"/>
      <c r="AB115" s="22"/>
      <c r="AD115" s="2"/>
      <c r="AI115" s="65"/>
    </row>
    <row r="116" spans="1:35" x14ac:dyDescent="0.15">
      <c r="A116" s="59"/>
      <c r="B116" s="59"/>
      <c r="C116" s="59" t="s">
        <v>15</v>
      </c>
      <c r="D116" s="59"/>
      <c r="E116" s="59"/>
      <c r="F116" s="59"/>
      <c r="G116" s="59"/>
      <c r="H116" s="59"/>
      <c r="I116" s="59"/>
      <c r="J116" s="59"/>
      <c r="K116" s="59"/>
      <c r="L116" s="59"/>
      <c r="M116" s="59"/>
      <c r="N116" s="59"/>
      <c r="Z116" s="2"/>
      <c r="AB116" s="22"/>
      <c r="AD116" s="2"/>
      <c r="AI116" s="65"/>
    </row>
    <row r="117" spans="1:35" x14ac:dyDescent="0.15">
      <c r="A117" s="59"/>
      <c r="B117" s="59"/>
      <c r="C117" s="59"/>
      <c r="D117" s="59"/>
      <c r="E117" s="59"/>
      <c r="F117" s="59"/>
      <c r="G117" s="59"/>
      <c r="H117" s="59"/>
      <c r="I117" s="59"/>
      <c r="J117" s="59"/>
      <c r="K117" s="59"/>
      <c r="L117" s="59"/>
      <c r="M117" s="59"/>
      <c r="N117" s="59"/>
      <c r="Z117" s="2"/>
      <c r="AB117" s="22"/>
      <c r="AD117" s="2"/>
      <c r="AI117" s="65"/>
    </row>
    <row r="118" spans="1:35" x14ac:dyDescent="0.15">
      <c r="A118" s="59"/>
      <c r="B118" s="59"/>
      <c r="C118" s="136" t="str">
        <f>$C$38</f>
        <v>2019年　　月　　日</v>
      </c>
      <c r="D118" s="136"/>
      <c r="E118" s="59"/>
      <c r="F118" s="59"/>
      <c r="G118" s="59"/>
      <c r="H118" s="59"/>
      <c r="I118" s="59"/>
      <c r="J118" s="59"/>
      <c r="K118" s="59"/>
      <c r="L118" s="59"/>
      <c r="M118" s="59"/>
      <c r="N118" s="59"/>
      <c r="Z118" s="2"/>
      <c r="AB118" s="22"/>
      <c r="AD118" s="2"/>
      <c r="AI118" s="65"/>
    </row>
    <row r="119" spans="1:35" ht="22.5" customHeight="1" x14ac:dyDescent="0.15">
      <c r="A119" s="59"/>
      <c r="B119" s="59"/>
      <c r="C119" s="59"/>
      <c r="D119" s="59"/>
      <c r="F119" s="109"/>
      <c r="G119" s="163">
        <f>基礎データ!$C$2</f>
        <v>0</v>
      </c>
      <c r="H119" s="163"/>
      <c r="I119" s="163"/>
      <c r="J119" s="163"/>
      <c r="K119" s="163"/>
      <c r="L119" s="163"/>
      <c r="M119" s="163"/>
      <c r="N119" s="59"/>
      <c r="Z119" s="2"/>
      <c r="AB119" s="22"/>
      <c r="AD119" s="2"/>
      <c r="AI119" s="65"/>
    </row>
    <row r="120" spans="1:35" ht="22.5" customHeight="1" x14ac:dyDescent="0.15">
      <c r="A120" s="59"/>
      <c r="B120" s="59"/>
      <c r="C120" s="59"/>
      <c r="D120" s="59"/>
      <c r="E120" s="59"/>
      <c r="F120" s="59"/>
      <c r="G120" s="74" t="s">
        <v>17</v>
      </c>
      <c r="H120" s="127">
        <f>基礎データ!$C$4</f>
        <v>0</v>
      </c>
      <c r="I120" s="127"/>
      <c r="J120" s="127"/>
      <c r="K120" s="127"/>
      <c r="L120" s="127"/>
      <c r="M120" s="75" t="s">
        <v>14</v>
      </c>
      <c r="N120" s="59"/>
      <c r="Z120" s="2"/>
      <c r="AB120" s="22"/>
      <c r="AD120" s="2"/>
      <c r="AI120" s="65"/>
    </row>
    <row r="121" spans="1:35" ht="32.25" customHeight="1" x14ac:dyDescent="0.15">
      <c r="A121" s="166" t="str">
        <f>A1</f>
        <v>山形陸上競技協会第52回強化記録会　参加申込書</v>
      </c>
      <c r="B121" s="166"/>
      <c r="C121" s="166"/>
      <c r="D121" s="166"/>
      <c r="E121" s="166"/>
      <c r="F121" s="166"/>
      <c r="G121" s="166"/>
      <c r="H121" s="166"/>
      <c r="I121" s="166"/>
      <c r="J121" s="166"/>
      <c r="K121" s="166"/>
      <c r="L121" s="166"/>
      <c r="M121" s="166"/>
      <c r="N121" s="166"/>
      <c r="Z121" s="2"/>
      <c r="AB121" s="22"/>
      <c r="AD121" s="2"/>
      <c r="AI121" s="65"/>
    </row>
    <row r="122" spans="1:35" ht="7.5" customHeight="1" x14ac:dyDescent="0.15">
      <c r="A122" s="59"/>
      <c r="B122" s="59"/>
      <c r="C122" s="59"/>
      <c r="D122" s="59"/>
      <c r="E122" s="59"/>
      <c r="F122" s="59"/>
      <c r="G122" s="59"/>
      <c r="H122" s="59"/>
      <c r="I122" s="59"/>
      <c r="J122" s="59"/>
      <c r="K122" s="59"/>
      <c r="L122" s="59"/>
      <c r="M122" s="59"/>
      <c r="N122" s="59"/>
      <c r="Z122" s="2"/>
      <c r="AB122" s="22"/>
      <c r="AD122" s="2"/>
      <c r="AI122" s="65"/>
    </row>
    <row r="123" spans="1:35" ht="22.5" customHeight="1" x14ac:dyDescent="0.15">
      <c r="A123" s="152" t="s">
        <v>0</v>
      </c>
      <c r="B123" s="153"/>
      <c r="C123" s="154">
        <f>基礎データ!$C$2</f>
        <v>0</v>
      </c>
      <c r="D123" s="155"/>
      <c r="E123" s="155"/>
      <c r="F123" s="155"/>
      <c r="G123" s="156"/>
      <c r="H123" s="152" t="s">
        <v>12</v>
      </c>
      <c r="I123" s="153"/>
      <c r="J123" s="157">
        <f>基礎データ!$C$6</f>
        <v>0</v>
      </c>
      <c r="K123" s="158"/>
      <c r="L123" s="158"/>
      <c r="M123" s="158"/>
      <c r="N123" s="159"/>
      <c r="P123" s="61" t="s">
        <v>590</v>
      </c>
      <c r="Q123" s="61">
        <f>COUNTIF(F127:F151,"男")</f>
        <v>0</v>
      </c>
      <c r="Z123" s="2"/>
      <c r="AB123" s="22"/>
      <c r="AD123" s="2"/>
      <c r="AI123" s="65"/>
    </row>
    <row r="124" spans="1:35" ht="22.5" customHeight="1" x14ac:dyDescent="0.15">
      <c r="A124" s="142" t="s">
        <v>561</v>
      </c>
      <c r="B124" s="143"/>
      <c r="C124" s="144">
        <f>基礎データ!$C$8</f>
        <v>0</v>
      </c>
      <c r="D124" s="145"/>
      <c r="E124" s="145"/>
      <c r="F124" s="145"/>
      <c r="G124" s="146"/>
      <c r="H124" s="147" t="s">
        <v>16</v>
      </c>
      <c r="I124" s="148"/>
      <c r="J124" s="149">
        <f>基礎データ!$C$7</f>
        <v>0</v>
      </c>
      <c r="K124" s="150"/>
      <c r="L124" s="150"/>
      <c r="M124" s="150"/>
      <c r="N124" s="151"/>
      <c r="P124" s="61" t="s">
        <v>591</v>
      </c>
      <c r="Q124" s="61">
        <f>COUNTIF(F127:F151,"女")</f>
        <v>0</v>
      </c>
      <c r="Z124" s="2"/>
      <c r="AB124" s="22"/>
      <c r="AD124" s="2"/>
      <c r="AI124" s="65"/>
    </row>
    <row r="125" spans="1:35" ht="17.25" customHeight="1" x14ac:dyDescent="0.15">
      <c r="A125" s="140"/>
      <c r="B125" s="128" t="s">
        <v>1</v>
      </c>
      <c r="C125" s="128" t="s">
        <v>2</v>
      </c>
      <c r="D125" s="128"/>
      <c r="E125" s="128" t="s">
        <v>3</v>
      </c>
      <c r="F125" s="128" t="s">
        <v>4</v>
      </c>
      <c r="G125" s="132" t="s">
        <v>339</v>
      </c>
      <c r="H125" s="133"/>
      <c r="I125" s="128" t="s">
        <v>9</v>
      </c>
      <c r="J125" s="128"/>
      <c r="K125" s="128"/>
      <c r="L125" s="128"/>
      <c r="M125" s="128"/>
      <c r="N125" s="160" t="s">
        <v>6</v>
      </c>
      <c r="Z125" s="2"/>
      <c r="AB125" s="22"/>
      <c r="AD125" s="2"/>
      <c r="AI125" s="65"/>
    </row>
    <row r="126" spans="1:35" ht="17.25" customHeight="1" thickBot="1" x14ac:dyDescent="0.2">
      <c r="A126" s="141"/>
      <c r="B126" s="129"/>
      <c r="C126" s="64" t="s">
        <v>11</v>
      </c>
      <c r="D126" s="64" t="s">
        <v>10</v>
      </c>
      <c r="E126" s="129"/>
      <c r="F126" s="129"/>
      <c r="G126" s="134"/>
      <c r="H126" s="135"/>
      <c r="I126" s="129"/>
      <c r="J126" s="129"/>
      <c r="K126" s="129"/>
      <c r="L126" s="129"/>
      <c r="M126" s="129"/>
      <c r="N126" s="161"/>
      <c r="Z126" s="2"/>
      <c r="AB126" s="22"/>
      <c r="AD126" s="2"/>
      <c r="AI126" s="65"/>
    </row>
    <row r="127" spans="1:35" ht="22.5" customHeight="1" thickTop="1" x14ac:dyDescent="0.15">
      <c r="A127" s="66">
        <v>76</v>
      </c>
      <c r="B127" s="7"/>
      <c r="C127" s="7"/>
      <c r="D127" s="7"/>
      <c r="E127" s="7"/>
      <c r="F127" s="7"/>
      <c r="G127" s="138"/>
      <c r="H127" s="139"/>
      <c r="I127" s="8"/>
      <c r="J127" s="9"/>
      <c r="K127" s="9"/>
      <c r="L127" s="9"/>
      <c r="M127" s="10"/>
      <c r="N127" s="11"/>
      <c r="R127" s="2" t="str">
        <f>IF(ISBLANK(B127),"",VLOOKUP(CONCATENATE($AB$4,F127),$R$202:$S$211,2,FALSE)+B127*100)</f>
        <v/>
      </c>
      <c r="S127" s="23" t="str">
        <f>IF(ISBLANK(G127),"",G127)</f>
        <v/>
      </c>
      <c r="T127" s="1" t="str">
        <f>IF($S127="","",VLOOKUP($S127,'(種目・作業用)'!$A$2:$D$29,2,FALSE))</f>
        <v/>
      </c>
      <c r="U127" s="1" t="str">
        <f>IF($S127="","",VLOOKUP($S127,'(種目・作業用)'!$A$2:$D$29,3,FALSE))</f>
        <v/>
      </c>
      <c r="V127" s="1" t="str">
        <f>IF($S127="","",VLOOKUP($S127,'(種目・作業用)'!$A$2:$D$29,4,FALSE))</f>
        <v/>
      </c>
      <c r="W127" s="24" t="str">
        <f>IF(ISNUMBER(R127),IF(LEN(I127)=2,CONCATENATE("0",I127,K127,M127),IF(LEN(I127)=1,CONCATENATE("00",I127,K127,M127),CONCATENATE("000",K127,M127))),"")</f>
        <v/>
      </c>
      <c r="X127" s="2" t="str">
        <f>IF(W127="000",V127,CONCATENATE(V127," ",W127))</f>
        <v xml:space="preserve"> </v>
      </c>
      <c r="Y127" s="2" t="str">
        <f>IF(ISBLANK(B127),"",B127)</f>
        <v/>
      </c>
      <c r="Z127" s="2" t="str">
        <f t="shared" ref="Z127:Z151" si="25">IF(ISNUMBER(Y127),IF(ISBLANK(E127),AI127,CONCATENATE(AI127,"(",E127,")")),"")</f>
        <v/>
      </c>
      <c r="AA127" s="2" t="str">
        <f>IF(ISNUMBER(Y127),D127,"")</f>
        <v/>
      </c>
      <c r="AB127" s="3" t="str">
        <f>IF(ISNUMBER(Y127),VLOOKUP(AG127,$AG$201:$AH$248,2,FALSE),"")</f>
        <v/>
      </c>
      <c r="AC127" s="2" t="str">
        <f>IF(ISNUMBER(Y127),$AC$4,"")</f>
        <v/>
      </c>
      <c r="AD127" s="2" t="str">
        <f>IF(ISBLANK(F127),"",IF(F127="男",1,2))</f>
        <v/>
      </c>
      <c r="AE127" s="2"/>
      <c r="AF127" s="2" t="str">
        <f>IF(ISNUMBER(Y127),$AA$4,"")</f>
        <v/>
      </c>
      <c r="AG127" s="67" t="s">
        <v>368</v>
      </c>
      <c r="AI127" s="65" t="str">
        <f>IF(LEN(C127)&gt;6,SUBSTITUTE(C127,"　",""),IF(LEN(C127)=6,C127,IF(LEN(C127)=5,CONCATENATE(C127,"　"),IF(LEN(C127)=4,CONCATENATE(SUBSTITUTE(C127,"　","　　"),"　"),CONCATENATE(SUBSTITUTE(C127,"　","　　　"),"　")))))</f>
        <v>　</v>
      </c>
    </row>
    <row r="128" spans="1:35" ht="22.5" customHeight="1" x14ac:dyDescent="0.15">
      <c r="A128" s="68">
        <v>77</v>
      </c>
      <c r="B128" s="12"/>
      <c r="C128" s="12"/>
      <c r="D128" s="12"/>
      <c r="E128" s="7"/>
      <c r="F128" s="12"/>
      <c r="G128" s="130"/>
      <c r="H128" s="131"/>
      <c r="I128" s="13"/>
      <c r="J128" s="14"/>
      <c r="K128" s="14"/>
      <c r="L128" s="14"/>
      <c r="M128" s="15"/>
      <c r="N128" s="16"/>
      <c r="R128" s="2" t="str">
        <f t="shared" ref="R128:R151" si="26">IF(ISBLANK(B128),"",VLOOKUP(CONCATENATE($AB$4,F128),$R$202:$S$211,2,FALSE)+B128*100)</f>
        <v/>
      </c>
      <c r="S128" s="23" t="str">
        <f t="shared" ref="S128:S151" si="27">IF(ISBLANK(G128),"",G128)</f>
        <v/>
      </c>
      <c r="T128" s="1" t="str">
        <f>IF($S128="","",VLOOKUP($S128,'(種目・作業用)'!$A$2:$D$29,2,FALSE))</f>
        <v/>
      </c>
      <c r="U128" s="1" t="str">
        <f>IF($S128="","",VLOOKUP($S128,'(種目・作業用)'!$A$2:$D$29,3,FALSE))</f>
        <v/>
      </c>
      <c r="V128" s="1" t="str">
        <f>IF($S128="","",VLOOKUP($S128,'(種目・作業用)'!$A$2:$D$29,4,FALSE))</f>
        <v/>
      </c>
      <c r="W128" s="24" t="str">
        <f t="shared" ref="W128:W151" si="28">IF(ISNUMBER(R128),IF(LEN(I128)=2,CONCATENATE("0",I128,K128,M128),IF(LEN(I128)=1,CONCATENATE("00",I128,K128,M128),CONCATENATE("000",K128,M128))),"")</f>
        <v/>
      </c>
      <c r="X128" s="2" t="str">
        <f t="shared" ref="X128:X151" si="29">IF(W128="000",V128,CONCATENATE(V128," ",W128))</f>
        <v xml:space="preserve"> </v>
      </c>
      <c r="Y128" s="2" t="str">
        <f t="shared" ref="Y128:Y151" si="30">IF(ISBLANK(B128),"",B128)</f>
        <v/>
      </c>
      <c r="Z128" s="2" t="str">
        <f t="shared" si="25"/>
        <v/>
      </c>
      <c r="AA128" s="2" t="str">
        <f t="shared" ref="AA128:AA151" si="31">IF(ISNUMBER(Y128),D128,"")</f>
        <v/>
      </c>
      <c r="AB128" s="3" t="str">
        <f t="shared" ref="AB128:AB151" si="32">IF(ISNUMBER(Y128),VLOOKUP(AG128,$AG$201:$AH$248,2,FALSE),"")</f>
        <v/>
      </c>
      <c r="AC128" s="2" t="str">
        <f t="shared" ref="AC128:AC151" si="33">IF(ISNUMBER(Y128),$AC$4,"")</f>
        <v/>
      </c>
      <c r="AD128" s="2" t="str">
        <f t="shared" ref="AD128:AD151" si="34">IF(ISBLANK(F128),"",IF(F128="男",1,2))</f>
        <v/>
      </c>
      <c r="AE128" s="2"/>
      <c r="AF128" s="2" t="str">
        <f t="shared" ref="AF128:AF151" si="35">IF(ISNUMBER(Y128),$AA$4,"")</f>
        <v/>
      </c>
      <c r="AG128" s="67" t="s">
        <v>368</v>
      </c>
      <c r="AI128" s="65" t="str">
        <f t="shared" ref="AI128:AI151" si="36">IF(LEN(C128)&gt;6,SUBSTITUTE(C128,"　",""),IF(LEN(C128)=6,C128,IF(LEN(C128)=5,CONCATENATE(C128,"　"),IF(LEN(C128)=4,CONCATENATE(SUBSTITUTE(C128,"　","　　"),"　"),CONCATENATE(SUBSTITUTE(C128,"　","　　　"),"　")))))</f>
        <v>　</v>
      </c>
    </row>
    <row r="129" spans="1:35" ht="22.5" customHeight="1" x14ac:dyDescent="0.15">
      <c r="A129" s="68">
        <v>78</v>
      </c>
      <c r="B129" s="12"/>
      <c r="C129" s="12"/>
      <c r="D129" s="12"/>
      <c r="E129" s="7"/>
      <c r="F129" s="12"/>
      <c r="G129" s="130"/>
      <c r="H129" s="131"/>
      <c r="I129" s="13"/>
      <c r="J129" s="14"/>
      <c r="K129" s="14"/>
      <c r="L129" s="14"/>
      <c r="M129" s="15"/>
      <c r="N129" s="16"/>
      <c r="R129" s="2" t="str">
        <f t="shared" si="26"/>
        <v/>
      </c>
      <c r="S129" s="23" t="str">
        <f t="shared" si="27"/>
        <v/>
      </c>
      <c r="T129" s="1" t="str">
        <f>IF($S129="","",VLOOKUP($S129,'(種目・作業用)'!$A$2:$D$29,2,FALSE))</f>
        <v/>
      </c>
      <c r="U129" s="1" t="str">
        <f>IF($S129="","",VLOOKUP($S129,'(種目・作業用)'!$A$2:$D$29,3,FALSE))</f>
        <v/>
      </c>
      <c r="V129" s="1" t="str">
        <f>IF($S129="","",VLOOKUP($S129,'(種目・作業用)'!$A$2:$D$29,4,FALSE))</f>
        <v/>
      </c>
      <c r="W129" s="24" t="str">
        <f t="shared" si="28"/>
        <v/>
      </c>
      <c r="X129" s="2" t="str">
        <f t="shared" si="29"/>
        <v xml:space="preserve"> </v>
      </c>
      <c r="Y129" s="2" t="str">
        <f t="shared" si="30"/>
        <v/>
      </c>
      <c r="Z129" s="2" t="str">
        <f t="shared" si="25"/>
        <v/>
      </c>
      <c r="AA129" s="2" t="str">
        <f t="shared" si="31"/>
        <v/>
      </c>
      <c r="AB129" s="3" t="str">
        <f t="shared" si="32"/>
        <v/>
      </c>
      <c r="AC129" s="2" t="str">
        <f t="shared" si="33"/>
        <v/>
      </c>
      <c r="AD129" s="2" t="str">
        <f t="shared" si="34"/>
        <v/>
      </c>
      <c r="AE129" s="2"/>
      <c r="AF129" s="2" t="str">
        <f t="shared" si="35"/>
        <v/>
      </c>
      <c r="AG129" s="67" t="s">
        <v>368</v>
      </c>
      <c r="AI129" s="65" t="str">
        <f t="shared" si="36"/>
        <v>　</v>
      </c>
    </row>
    <row r="130" spans="1:35" ht="22.5" customHeight="1" x14ac:dyDescent="0.15">
      <c r="A130" s="68">
        <v>79</v>
      </c>
      <c r="B130" s="12"/>
      <c r="C130" s="12"/>
      <c r="D130" s="12"/>
      <c r="E130" s="7"/>
      <c r="F130" s="12"/>
      <c r="G130" s="130"/>
      <c r="H130" s="131"/>
      <c r="I130" s="13"/>
      <c r="J130" s="14"/>
      <c r="K130" s="14"/>
      <c r="L130" s="14"/>
      <c r="M130" s="15"/>
      <c r="N130" s="16"/>
      <c r="R130" s="2" t="str">
        <f t="shared" si="26"/>
        <v/>
      </c>
      <c r="S130" s="23" t="str">
        <f t="shared" si="27"/>
        <v/>
      </c>
      <c r="T130" s="1" t="str">
        <f>IF($S130="","",VLOOKUP($S130,'(種目・作業用)'!$A$2:$D$29,2,FALSE))</f>
        <v/>
      </c>
      <c r="U130" s="1" t="str">
        <f>IF($S130="","",VLOOKUP($S130,'(種目・作業用)'!$A$2:$D$29,3,FALSE))</f>
        <v/>
      </c>
      <c r="V130" s="1" t="str">
        <f>IF($S130="","",VLOOKUP($S130,'(種目・作業用)'!$A$2:$D$29,4,FALSE))</f>
        <v/>
      </c>
      <c r="W130" s="24" t="str">
        <f t="shared" si="28"/>
        <v/>
      </c>
      <c r="X130" s="2" t="str">
        <f t="shared" si="29"/>
        <v xml:space="preserve"> </v>
      </c>
      <c r="Y130" s="2" t="str">
        <f t="shared" si="30"/>
        <v/>
      </c>
      <c r="Z130" s="2" t="str">
        <f t="shared" si="25"/>
        <v/>
      </c>
      <c r="AA130" s="2" t="str">
        <f t="shared" si="31"/>
        <v/>
      </c>
      <c r="AB130" s="3" t="str">
        <f t="shared" si="32"/>
        <v/>
      </c>
      <c r="AC130" s="2" t="str">
        <f t="shared" si="33"/>
        <v/>
      </c>
      <c r="AD130" s="2" t="str">
        <f t="shared" si="34"/>
        <v/>
      </c>
      <c r="AE130" s="2"/>
      <c r="AF130" s="2" t="str">
        <f t="shared" si="35"/>
        <v/>
      </c>
      <c r="AG130" s="67" t="s">
        <v>368</v>
      </c>
      <c r="AI130" s="65" t="str">
        <f t="shared" si="36"/>
        <v>　</v>
      </c>
    </row>
    <row r="131" spans="1:35" ht="22.5" customHeight="1" x14ac:dyDescent="0.15">
      <c r="A131" s="68">
        <v>80</v>
      </c>
      <c r="B131" s="12"/>
      <c r="C131" s="12"/>
      <c r="D131" s="12"/>
      <c r="E131" s="7"/>
      <c r="F131" s="12"/>
      <c r="G131" s="130"/>
      <c r="H131" s="131"/>
      <c r="I131" s="13"/>
      <c r="J131" s="14"/>
      <c r="K131" s="14"/>
      <c r="L131" s="14"/>
      <c r="M131" s="15"/>
      <c r="N131" s="16"/>
      <c r="R131" s="2" t="str">
        <f t="shared" si="26"/>
        <v/>
      </c>
      <c r="S131" s="23" t="str">
        <f t="shared" si="27"/>
        <v/>
      </c>
      <c r="T131" s="1" t="str">
        <f>IF($S131="","",VLOOKUP($S131,'(種目・作業用)'!$A$2:$D$29,2,FALSE))</f>
        <v/>
      </c>
      <c r="U131" s="1" t="str">
        <f>IF($S131="","",VLOOKUP($S131,'(種目・作業用)'!$A$2:$D$29,3,FALSE))</f>
        <v/>
      </c>
      <c r="V131" s="1" t="str">
        <f>IF($S131="","",VLOOKUP($S131,'(種目・作業用)'!$A$2:$D$29,4,FALSE))</f>
        <v/>
      </c>
      <c r="W131" s="24" t="str">
        <f t="shared" si="28"/>
        <v/>
      </c>
      <c r="X131" s="2" t="str">
        <f t="shared" si="29"/>
        <v xml:space="preserve"> </v>
      </c>
      <c r="Y131" s="2" t="str">
        <f t="shared" si="30"/>
        <v/>
      </c>
      <c r="Z131" s="2" t="str">
        <f t="shared" si="25"/>
        <v/>
      </c>
      <c r="AA131" s="2" t="str">
        <f t="shared" si="31"/>
        <v/>
      </c>
      <c r="AB131" s="3" t="str">
        <f t="shared" si="32"/>
        <v/>
      </c>
      <c r="AC131" s="2" t="str">
        <f t="shared" si="33"/>
        <v/>
      </c>
      <c r="AD131" s="2" t="str">
        <f t="shared" si="34"/>
        <v/>
      </c>
      <c r="AE131" s="2"/>
      <c r="AF131" s="2" t="str">
        <f t="shared" si="35"/>
        <v/>
      </c>
      <c r="AG131" s="67" t="s">
        <v>368</v>
      </c>
      <c r="AI131" s="65" t="str">
        <f t="shared" si="36"/>
        <v>　</v>
      </c>
    </row>
    <row r="132" spans="1:35" ht="22.5" customHeight="1" x14ac:dyDescent="0.15">
      <c r="A132" s="68">
        <v>81</v>
      </c>
      <c r="B132" s="12"/>
      <c r="C132" s="12"/>
      <c r="D132" s="12"/>
      <c r="E132" s="7"/>
      <c r="F132" s="12"/>
      <c r="G132" s="130"/>
      <c r="H132" s="131"/>
      <c r="I132" s="13"/>
      <c r="J132" s="14"/>
      <c r="K132" s="14"/>
      <c r="L132" s="14"/>
      <c r="M132" s="15"/>
      <c r="N132" s="16"/>
      <c r="R132" s="2" t="str">
        <f t="shared" si="26"/>
        <v/>
      </c>
      <c r="S132" s="23" t="str">
        <f t="shared" si="27"/>
        <v/>
      </c>
      <c r="T132" s="1" t="str">
        <f>IF($S132="","",VLOOKUP($S132,'(種目・作業用)'!$A$2:$D$29,2,FALSE))</f>
        <v/>
      </c>
      <c r="U132" s="1" t="str">
        <f>IF($S132="","",VLOOKUP($S132,'(種目・作業用)'!$A$2:$D$29,3,FALSE))</f>
        <v/>
      </c>
      <c r="V132" s="1" t="str">
        <f>IF($S132="","",VLOOKUP($S132,'(種目・作業用)'!$A$2:$D$29,4,FALSE))</f>
        <v/>
      </c>
      <c r="W132" s="24" t="str">
        <f t="shared" si="28"/>
        <v/>
      </c>
      <c r="X132" s="2" t="str">
        <f t="shared" si="29"/>
        <v xml:space="preserve"> </v>
      </c>
      <c r="Y132" s="2" t="str">
        <f t="shared" si="30"/>
        <v/>
      </c>
      <c r="Z132" s="2" t="str">
        <f t="shared" si="25"/>
        <v/>
      </c>
      <c r="AA132" s="2" t="str">
        <f t="shared" si="31"/>
        <v/>
      </c>
      <c r="AB132" s="3" t="str">
        <f t="shared" si="32"/>
        <v/>
      </c>
      <c r="AC132" s="2" t="str">
        <f t="shared" si="33"/>
        <v/>
      </c>
      <c r="AD132" s="2" t="str">
        <f t="shared" si="34"/>
        <v/>
      </c>
      <c r="AE132" s="2"/>
      <c r="AF132" s="2" t="str">
        <f t="shared" si="35"/>
        <v/>
      </c>
      <c r="AG132" s="67" t="s">
        <v>368</v>
      </c>
      <c r="AI132" s="65" t="str">
        <f t="shared" si="36"/>
        <v>　</v>
      </c>
    </row>
    <row r="133" spans="1:35" ht="22.5" customHeight="1" x14ac:dyDescent="0.15">
      <c r="A133" s="68">
        <v>82</v>
      </c>
      <c r="B133" s="12"/>
      <c r="C133" s="12"/>
      <c r="D133" s="12"/>
      <c r="E133" s="7"/>
      <c r="F133" s="12"/>
      <c r="G133" s="130"/>
      <c r="H133" s="131"/>
      <c r="I133" s="13"/>
      <c r="J133" s="14"/>
      <c r="K133" s="14"/>
      <c r="L133" s="14"/>
      <c r="M133" s="15"/>
      <c r="N133" s="16"/>
      <c r="R133" s="2" t="str">
        <f t="shared" si="26"/>
        <v/>
      </c>
      <c r="S133" s="23" t="str">
        <f t="shared" si="27"/>
        <v/>
      </c>
      <c r="T133" s="1" t="str">
        <f>IF($S133="","",VLOOKUP($S133,'(種目・作業用)'!$A$2:$D$29,2,FALSE))</f>
        <v/>
      </c>
      <c r="U133" s="1" t="str">
        <f>IF($S133="","",VLOOKUP($S133,'(種目・作業用)'!$A$2:$D$29,3,FALSE))</f>
        <v/>
      </c>
      <c r="V133" s="1" t="str">
        <f>IF($S133="","",VLOOKUP($S133,'(種目・作業用)'!$A$2:$D$29,4,FALSE))</f>
        <v/>
      </c>
      <c r="W133" s="24" t="str">
        <f t="shared" si="28"/>
        <v/>
      </c>
      <c r="X133" s="2" t="str">
        <f t="shared" si="29"/>
        <v xml:space="preserve"> </v>
      </c>
      <c r="Y133" s="2" t="str">
        <f t="shared" si="30"/>
        <v/>
      </c>
      <c r="Z133" s="2" t="str">
        <f t="shared" si="25"/>
        <v/>
      </c>
      <c r="AA133" s="2" t="str">
        <f t="shared" si="31"/>
        <v/>
      </c>
      <c r="AB133" s="3" t="str">
        <f t="shared" si="32"/>
        <v/>
      </c>
      <c r="AC133" s="2" t="str">
        <f t="shared" si="33"/>
        <v/>
      </c>
      <c r="AD133" s="2" t="str">
        <f t="shared" si="34"/>
        <v/>
      </c>
      <c r="AE133" s="2"/>
      <c r="AF133" s="2" t="str">
        <f t="shared" si="35"/>
        <v/>
      </c>
      <c r="AG133" s="67" t="s">
        <v>368</v>
      </c>
      <c r="AI133" s="65" t="str">
        <f t="shared" si="36"/>
        <v>　</v>
      </c>
    </row>
    <row r="134" spans="1:35" ht="22.5" customHeight="1" x14ac:dyDescent="0.15">
      <c r="A134" s="68">
        <v>83</v>
      </c>
      <c r="B134" s="12"/>
      <c r="C134" s="12"/>
      <c r="D134" s="12"/>
      <c r="E134" s="7"/>
      <c r="F134" s="12"/>
      <c r="G134" s="130"/>
      <c r="H134" s="131"/>
      <c r="I134" s="13"/>
      <c r="J134" s="14"/>
      <c r="K134" s="14"/>
      <c r="L134" s="14"/>
      <c r="M134" s="15"/>
      <c r="N134" s="16"/>
      <c r="R134" s="2" t="str">
        <f t="shared" si="26"/>
        <v/>
      </c>
      <c r="S134" s="23" t="str">
        <f t="shared" si="27"/>
        <v/>
      </c>
      <c r="T134" s="1" t="str">
        <f>IF($S134="","",VLOOKUP($S134,'(種目・作業用)'!$A$2:$D$29,2,FALSE))</f>
        <v/>
      </c>
      <c r="U134" s="1" t="str">
        <f>IF($S134="","",VLOOKUP($S134,'(種目・作業用)'!$A$2:$D$29,3,FALSE))</f>
        <v/>
      </c>
      <c r="V134" s="1" t="str">
        <f>IF($S134="","",VLOOKUP($S134,'(種目・作業用)'!$A$2:$D$29,4,FALSE))</f>
        <v/>
      </c>
      <c r="W134" s="24" t="str">
        <f t="shared" si="28"/>
        <v/>
      </c>
      <c r="X134" s="2" t="str">
        <f t="shared" si="29"/>
        <v xml:space="preserve"> </v>
      </c>
      <c r="Y134" s="2" t="str">
        <f t="shared" si="30"/>
        <v/>
      </c>
      <c r="Z134" s="2" t="str">
        <f t="shared" si="25"/>
        <v/>
      </c>
      <c r="AA134" s="2" t="str">
        <f t="shared" si="31"/>
        <v/>
      </c>
      <c r="AB134" s="3" t="str">
        <f t="shared" si="32"/>
        <v/>
      </c>
      <c r="AC134" s="2" t="str">
        <f t="shared" si="33"/>
        <v/>
      </c>
      <c r="AD134" s="2" t="str">
        <f t="shared" si="34"/>
        <v/>
      </c>
      <c r="AE134" s="2"/>
      <c r="AF134" s="2" t="str">
        <f t="shared" si="35"/>
        <v/>
      </c>
      <c r="AG134" s="67" t="s">
        <v>368</v>
      </c>
      <c r="AI134" s="65" t="str">
        <f t="shared" si="36"/>
        <v>　</v>
      </c>
    </row>
    <row r="135" spans="1:35" ht="22.5" customHeight="1" x14ac:dyDescent="0.15">
      <c r="A135" s="68">
        <v>84</v>
      </c>
      <c r="B135" s="12"/>
      <c r="C135" s="12"/>
      <c r="D135" s="12"/>
      <c r="E135" s="7"/>
      <c r="F135" s="12"/>
      <c r="G135" s="130"/>
      <c r="H135" s="131"/>
      <c r="I135" s="13"/>
      <c r="J135" s="14"/>
      <c r="K135" s="14"/>
      <c r="L135" s="14"/>
      <c r="M135" s="15"/>
      <c r="N135" s="16"/>
      <c r="R135" s="2" t="str">
        <f t="shared" si="26"/>
        <v/>
      </c>
      <c r="S135" s="23" t="str">
        <f t="shared" si="27"/>
        <v/>
      </c>
      <c r="T135" s="1" t="str">
        <f>IF($S135="","",VLOOKUP($S135,'(種目・作業用)'!$A$2:$D$29,2,FALSE))</f>
        <v/>
      </c>
      <c r="U135" s="1" t="str">
        <f>IF($S135="","",VLOOKUP($S135,'(種目・作業用)'!$A$2:$D$29,3,FALSE))</f>
        <v/>
      </c>
      <c r="V135" s="1" t="str">
        <f>IF($S135="","",VLOOKUP($S135,'(種目・作業用)'!$A$2:$D$29,4,FALSE))</f>
        <v/>
      </c>
      <c r="W135" s="24" t="str">
        <f t="shared" si="28"/>
        <v/>
      </c>
      <c r="X135" s="2" t="str">
        <f t="shared" si="29"/>
        <v xml:space="preserve"> </v>
      </c>
      <c r="Y135" s="2" t="str">
        <f t="shared" si="30"/>
        <v/>
      </c>
      <c r="Z135" s="2" t="str">
        <f t="shared" si="25"/>
        <v/>
      </c>
      <c r="AA135" s="2" t="str">
        <f t="shared" si="31"/>
        <v/>
      </c>
      <c r="AB135" s="3" t="str">
        <f t="shared" si="32"/>
        <v/>
      </c>
      <c r="AC135" s="2" t="str">
        <f t="shared" si="33"/>
        <v/>
      </c>
      <c r="AD135" s="2" t="str">
        <f t="shared" si="34"/>
        <v/>
      </c>
      <c r="AE135" s="2"/>
      <c r="AF135" s="2" t="str">
        <f t="shared" si="35"/>
        <v/>
      </c>
      <c r="AG135" s="67" t="s">
        <v>368</v>
      </c>
      <c r="AI135" s="65" t="str">
        <f t="shared" si="36"/>
        <v>　</v>
      </c>
    </row>
    <row r="136" spans="1:35" ht="22.5" customHeight="1" x14ac:dyDescent="0.15">
      <c r="A136" s="68">
        <v>85</v>
      </c>
      <c r="B136" s="12"/>
      <c r="C136" s="12"/>
      <c r="D136" s="12"/>
      <c r="E136" s="7"/>
      <c r="F136" s="12"/>
      <c r="G136" s="130"/>
      <c r="H136" s="131"/>
      <c r="I136" s="13"/>
      <c r="J136" s="14"/>
      <c r="K136" s="14"/>
      <c r="L136" s="14"/>
      <c r="M136" s="15"/>
      <c r="N136" s="16"/>
      <c r="R136" s="2" t="str">
        <f t="shared" si="26"/>
        <v/>
      </c>
      <c r="S136" s="23" t="str">
        <f t="shared" si="27"/>
        <v/>
      </c>
      <c r="T136" s="1" t="str">
        <f>IF($S136="","",VLOOKUP($S136,'(種目・作業用)'!$A$2:$D$29,2,FALSE))</f>
        <v/>
      </c>
      <c r="U136" s="1" t="str">
        <f>IF($S136="","",VLOOKUP($S136,'(種目・作業用)'!$A$2:$D$29,3,FALSE))</f>
        <v/>
      </c>
      <c r="V136" s="1" t="str">
        <f>IF($S136="","",VLOOKUP($S136,'(種目・作業用)'!$A$2:$D$29,4,FALSE))</f>
        <v/>
      </c>
      <c r="W136" s="24" t="str">
        <f t="shared" si="28"/>
        <v/>
      </c>
      <c r="X136" s="2" t="str">
        <f t="shared" si="29"/>
        <v xml:space="preserve"> </v>
      </c>
      <c r="Y136" s="2" t="str">
        <f t="shared" si="30"/>
        <v/>
      </c>
      <c r="Z136" s="2" t="str">
        <f t="shared" si="25"/>
        <v/>
      </c>
      <c r="AA136" s="2" t="str">
        <f t="shared" si="31"/>
        <v/>
      </c>
      <c r="AB136" s="3" t="str">
        <f t="shared" si="32"/>
        <v/>
      </c>
      <c r="AC136" s="2" t="str">
        <f t="shared" si="33"/>
        <v/>
      </c>
      <c r="AD136" s="2" t="str">
        <f t="shared" si="34"/>
        <v/>
      </c>
      <c r="AE136" s="2"/>
      <c r="AF136" s="2" t="str">
        <f t="shared" si="35"/>
        <v/>
      </c>
      <c r="AG136" s="67" t="s">
        <v>368</v>
      </c>
      <c r="AI136" s="65" t="str">
        <f t="shared" si="36"/>
        <v>　</v>
      </c>
    </row>
    <row r="137" spans="1:35" ht="22.5" customHeight="1" x14ac:dyDescent="0.15">
      <c r="A137" s="68">
        <v>86</v>
      </c>
      <c r="B137" s="12"/>
      <c r="C137" s="12"/>
      <c r="D137" s="12"/>
      <c r="E137" s="7"/>
      <c r="F137" s="12"/>
      <c r="G137" s="130"/>
      <c r="H137" s="131"/>
      <c r="I137" s="13"/>
      <c r="J137" s="14"/>
      <c r="K137" s="14"/>
      <c r="L137" s="14"/>
      <c r="M137" s="15"/>
      <c r="N137" s="16"/>
      <c r="R137" s="2" t="str">
        <f t="shared" si="26"/>
        <v/>
      </c>
      <c r="S137" s="23" t="str">
        <f t="shared" si="27"/>
        <v/>
      </c>
      <c r="T137" s="1" t="str">
        <f>IF($S137="","",VLOOKUP($S137,'(種目・作業用)'!$A$2:$D$29,2,FALSE))</f>
        <v/>
      </c>
      <c r="U137" s="1" t="str">
        <f>IF($S137="","",VLOOKUP($S137,'(種目・作業用)'!$A$2:$D$29,3,FALSE))</f>
        <v/>
      </c>
      <c r="V137" s="1" t="str">
        <f>IF($S137="","",VLOOKUP($S137,'(種目・作業用)'!$A$2:$D$29,4,FALSE))</f>
        <v/>
      </c>
      <c r="W137" s="24" t="str">
        <f t="shared" si="28"/>
        <v/>
      </c>
      <c r="X137" s="2" t="str">
        <f t="shared" si="29"/>
        <v xml:space="preserve"> </v>
      </c>
      <c r="Y137" s="2" t="str">
        <f t="shared" si="30"/>
        <v/>
      </c>
      <c r="Z137" s="2" t="str">
        <f t="shared" si="25"/>
        <v/>
      </c>
      <c r="AA137" s="2" t="str">
        <f t="shared" si="31"/>
        <v/>
      </c>
      <c r="AB137" s="3" t="str">
        <f t="shared" si="32"/>
        <v/>
      </c>
      <c r="AC137" s="2" t="str">
        <f t="shared" si="33"/>
        <v/>
      </c>
      <c r="AD137" s="2" t="str">
        <f t="shared" si="34"/>
        <v/>
      </c>
      <c r="AE137" s="2"/>
      <c r="AF137" s="2" t="str">
        <f t="shared" si="35"/>
        <v/>
      </c>
      <c r="AG137" s="67" t="s">
        <v>368</v>
      </c>
      <c r="AI137" s="65" t="str">
        <f t="shared" si="36"/>
        <v>　</v>
      </c>
    </row>
    <row r="138" spans="1:35" ht="22.5" customHeight="1" x14ac:dyDescent="0.15">
      <c r="A138" s="68">
        <v>87</v>
      </c>
      <c r="B138" s="12"/>
      <c r="C138" s="12"/>
      <c r="D138" s="12"/>
      <c r="E138" s="7"/>
      <c r="F138" s="12"/>
      <c r="G138" s="130"/>
      <c r="H138" s="131"/>
      <c r="I138" s="13"/>
      <c r="J138" s="14"/>
      <c r="K138" s="14"/>
      <c r="L138" s="14"/>
      <c r="M138" s="15"/>
      <c r="N138" s="16"/>
      <c r="R138" s="2" t="str">
        <f t="shared" si="26"/>
        <v/>
      </c>
      <c r="S138" s="23" t="str">
        <f t="shared" si="27"/>
        <v/>
      </c>
      <c r="T138" s="1" t="str">
        <f>IF($S138="","",VLOOKUP($S138,'(種目・作業用)'!$A$2:$D$29,2,FALSE))</f>
        <v/>
      </c>
      <c r="U138" s="1" t="str">
        <f>IF($S138="","",VLOOKUP($S138,'(種目・作業用)'!$A$2:$D$29,3,FALSE))</f>
        <v/>
      </c>
      <c r="V138" s="1" t="str">
        <f>IF($S138="","",VLOOKUP($S138,'(種目・作業用)'!$A$2:$D$29,4,FALSE))</f>
        <v/>
      </c>
      <c r="W138" s="24" t="str">
        <f t="shared" si="28"/>
        <v/>
      </c>
      <c r="X138" s="2" t="str">
        <f t="shared" si="29"/>
        <v xml:space="preserve"> </v>
      </c>
      <c r="Y138" s="2" t="str">
        <f t="shared" si="30"/>
        <v/>
      </c>
      <c r="Z138" s="2" t="str">
        <f t="shared" si="25"/>
        <v/>
      </c>
      <c r="AA138" s="2" t="str">
        <f t="shared" si="31"/>
        <v/>
      </c>
      <c r="AB138" s="3" t="str">
        <f t="shared" si="32"/>
        <v/>
      </c>
      <c r="AC138" s="2" t="str">
        <f t="shared" si="33"/>
        <v/>
      </c>
      <c r="AD138" s="2" t="str">
        <f t="shared" si="34"/>
        <v/>
      </c>
      <c r="AE138" s="2"/>
      <c r="AF138" s="2" t="str">
        <f t="shared" si="35"/>
        <v/>
      </c>
      <c r="AG138" s="67" t="s">
        <v>368</v>
      </c>
      <c r="AI138" s="65" t="str">
        <f t="shared" si="36"/>
        <v>　</v>
      </c>
    </row>
    <row r="139" spans="1:35" ht="22.5" customHeight="1" x14ac:dyDescent="0.15">
      <c r="A139" s="68">
        <v>88</v>
      </c>
      <c r="B139" s="12"/>
      <c r="C139" s="12"/>
      <c r="D139" s="12"/>
      <c r="E139" s="7"/>
      <c r="F139" s="12"/>
      <c r="G139" s="130"/>
      <c r="H139" s="131"/>
      <c r="I139" s="13"/>
      <c r="J139" s="14"/>
      <c r="K139" s="14"/>
      <c r="L139" s="14"/>
      <c r="M139" s="15"/>
      <c r="N139" s="16"/>
      <c r="R139" s="2" t="str">
        <f t="shared" si="26"/>
        <v/>
      </c>
      <c r="S139" s="23" t="str">
        <f t="shared" si="27"/>
        <v/>
      </c>
      <c r="T139" s="1" t="str">
        <f>IF($S139="","",VLOOKUP($S139,'(種目・作業用)'!$A$2:$D$29,2,FALSE))</f>
        <v/>
      </c>
      <c r="U139" s="1" t="str">
        <f>IF($S139="","",VLOOKUP($S139,'(種目・作業用)'!$A$2:$D$29,3,FALSE))</f>
        <v/>
      </c>
      <c r="V139" s="1" t="str">
        <f>IF($S139="","",VLOOKUP($S139,'(種目・作業用)'!$A$2:$D$29,4,FALSE))</f>
        <v/>
      </c>
      <c r="W139" s="24" t="str">
        <f t="shared" si="28"/>
        <v/>
      </c>
      <c r="X139" s="2" t="str">
        <f t="shared" si="29"/>
        <v xml:space="preserve"> </v>
      </c>
      <c r="Y139" s="2" t="str">
        <f t="shared" si="30"/>
        <v/>
      </c>
      <c r="Z139" s="2" t="str">
        <f t="shared" si="25"/>
        <v/>
      </c>
      <c r="AA139" s="2" t="str">
        <f t="shared" si="31"/>
        <v/>
      </c>
      <c r="AB139" s="3" t="str">
        <f t="shared" si="32"/>
        <v/>
      </c>
      <c r="AC139" s="2" t="str">
        <f t="shared" si="33"/>
        <v/>
      </c>
      <c r="AD139" s="2" t="str">
        <f t="shared" si="34"/>
        <v/>
      </c>
      <c r="AE139" s="2"/>
      <c r="AF139" s="2" t="str">
        <f t="shared" si="35"/>
        <v/>
      </c>
      <c r="AG139" s="67" t="s">
        <v>368</v>
      </c>
      <c r="AI139" s="65" t="str">
        <f t="shared" si="36"/>
        <v>　</v>
      </c>
    </row>
    <row r="140" spans="1:35" ht="22.5" customHeight="1" x14ac:dyDescent="0.15">
      <c r="A140" s="68">
        <v>89</v>
      </c>
      <c r="B140" s="12"/>
      <c r="C140" s="12"/>
      <c r="D140" s="12"/>
      <c r="E140" s="7"/>
      <c r="F140" s="12"/>
      <c r="G140" s="130"/>
      <c r="H140" s="131"/>
      <c r="I140" s="13"/>
      <c r="J140" s="14"/>
      <c r="K140" s="14"/>
      <c r="L140" s="14"/>
      <c r="M140" s="15"/>
      <c r="N140" s="16"/>
      <c r="R140" s="2" t="str">
        <f t="shared" si="26"/>
        <v/>
      </c>
      <c r="S140" s="23" t="str">
        <f t="shared" si="27"/>
        <v/>
      </c>
      <c r="T140" s="1" t="str">
        <f>IF($S140="","",VLOOKUP($S140,'(種目・作業用)'!$A$2:$D$29,2,FALSE))</f>
        <v/>
      </c>
      <c r="U140" s="1" t="str">
        <f>IF($S140="","",VLOOKUP($S140,'(種目・作業用)'!$A$2:$D$29,3,FALSE))</f>
        <v/>
      </c>
      <c r="V140" s="1" t="str">
        <f>IF($S140="","",VLOOKUP($S140,'(種目・作業用)'!$A$2:$D$29,4,FALSE))</f>
        <v/>
      </c>
      <c r="W140" s="24" t="str">
        <f t="shared" si="28"/>
        <v/>
      </c>
      <c r="X140" s="2" t="str">
        <f t="shared" si="29"/>
        <v xml:space="preserve"> </v>
      </c>
      <c r="Y140" s="2" t="str">
        <f t="shared" si="30"/>
        <v/>
      </c>
      <c r="Z140" s="2" t="str">
        <f t="shared" si="25"/>
        <v/>
      </c>
      <c r="AA140" s="2" t="str">
        <f t="shared" si="31"/>
        <v/>
      </c>
      <c r="AB140" s="3" t="str">
        <f t="shared" si="32"/>
        <v/>
      </c>
      <c r="AC140" s="2" t="str">
        <f t="shared" si="33"/>
        <v/>
      </c>
      <c r="AD140" s="2" t="str">
        <f t="shared" si="34"/>
        <v/>
      </c>
      <c r="AE140" s="2"/>
      <c r="AF140" s="2" t="str">
        <f t="shared" si="35"/>
        <v/>
      </c>
      <c r="AG140" s="67" t="s">
        <v>368</v>
      </c>
      <c r="AI140" s="65" t="str">
        <f t="shared" si="36"/>
        <v>　</v>
      </c>
    </row>
    <row r="141" spans="1:35" ht="22.5" customHeight="1" x14ac:dyDescent="0.15">
      <c r="A141" s="68">
        <v>90</v>
      </c>
      <c r="B141" s="12"/>
      <c r="C141" s="12"/>
      <c r="D141" s="12"/>
      <c r="E141" s="7"/>
      <c r="F141" s="12"/>
      <c r="G141" s="130"/>
      <c r="H141" s="131"/>
      <c r="I141" s="13"/>
      <c r="J141" s="14"/>
      <c r="K141" s="14"/>
      <c r="L141" s="14"/>
      <c r="M141" s="15"/>
      <c r="N141" s="16"/>
      <c r="R141" s="2" t="str">
        <f t="shared" si="26"/>
        <v/>
      </c>
      <c r="S141" s="23" t="str">
        <f t="shared" si="27"/>
        <v/>
      </c>
      <c r="T141" s="1" t="str">
        <f>IF($S141="","",VLOOKUP($S141,'(種目・作業用)'!$A$2:$D$29,2,FALSE))</f>
        <v/>
      </c>
      <c r="U141" s="1" t="str">
        <f>IF($S141="","",VLOOKUP($S141,'(種目・作業用)'!$A$2:$D$29,3,FALSE))</f>
        <v/>
      </c>
      <c r="V141" s="1" t="str">
        <f>IF($S141="","",VLOOKUP($S141,'(種目・作業用)'!$A$2:$D$29,4,FALSE))</f>
        <v/>
      </c>
      <c r="W141" s="24" t="str">
        <f t="shared" si="28"/>
        <v/>
      </c>
      <c r="X141" s="2" t="str">
        <f t="shared" si="29"/>
        <v xml:space="preserve"> </v>
      </c>
      <c r="Y141" s="2" t="str">
        <f t="shared" si="30"/>
        <v/>
      </c>
      <c r="Z141" s="2" t="str">
        <f t="shared" si="25"/>
        <v/>
      </c>
      <c r="AA141" s="2" t="str">
        <f t="shared" si="31"/>
        <v/>
      </c>
      <c r="AB141" s="3" t="str">
        <f t="shared" si="32"/>
        <v/>
      </c>
      <c r="AC141" s="2" t="str">
        <f t="shared" si="33"/>
        <v/>
      </c>
      <c r="AD141" s="2" t="str">
        <f t="shared" si="34"/>
        <v/>
      </c>
      <c r="AE141" s="2"/>
      <c r="AF141" s="2" t="str">
        <f t="shared" si="35"/>
        <v/>
      </c>
      <c r="AG141" s="67" t="s">
        <v>368</v>
      </c>
      <c r="AI141" s="65" t="str">
        <f t="shared" si="36"/>
        <v>　</v>
      </c>
    </row>
    <row r="142" spans="1:35" ht="22.5" customHeight="1" x14ac:dyDescent="0.15">
      <c r="A142" s="68">
        <v>91</v>
      </c>
      <c r="B142" s="12"/>
      <c r="C142" s="12"/>
      <c r="D142" s="12"/>
      <c r="E142" s="7"/>
      <c r="F142" s="12"/>
      <c r="G142" s="130"/>
      <c r="H142" s="131"/>
      <c r="I142" s="13"/>
      <c r="J142" s="14"/>
      <c r="K142" s="14"/>
      <c r="L142" s="14"/>
      <c r="M142" s="15"/>
      <c r="N142" s="16"/>
      <c r="R142" s="2" t="str">
        <f t="shared" si="26"/>
        <v/>
      </c>
      <c r="S142" s="23" t="str">
        <f t="shared" si="27"/>
        <v/>
      </c>
      <c r="T142" s="1" t="str">
        <f>IF($S142="","",VLOOKUP($S142,'(種目・作業用)'!$A$2:$D$29,2,FALSE))</f>
        <v/>
      </c>
      <c r="U142" s="1" t="str">
        <f>IF($S142="","",VLOOKUP($S142,'(種目・作業用)'!$A$2:$D$29,3,FALSE))</f>
        <v/>
      </c>
      <c r="V142" s="1" t="str">
        <f>IF($S142="","",VLOOKUP($S142,'(種目・作業用)'!$A$2:$D$29,4,FALSE))</f>
        <v/>
      </c>
      <c r="W142" s="24" t="str">
        <f t="shared" si="28"/>
        <v/>
      </c>
      <c r="X142" s="2" t="str">
        <f t="shared" si="29"/>
        <v xml:space="preserve"> </v>
      </c>
      <c r="Y142" s="2" t="str">
        <f t="shared" si="30"/>
        <v/>
      </c>
      <c r="Z142" s="2" t="str">
        <f t="shared" si="25"/>
        <v/>
      </c>
      <c r="AA142" s="2" t="str">
        <f t="shared" si="31"/>
        <v/>
      </c>
      <c r="AB142" s="3" t="str">
        <f t="shared" si="32"/>
        <v/>
      </c>
      <c r="AC142" s="2" t="str">
        <f t="shared" si="33"/>
        <v/>
      </c>
      <c r="AD142" s="2" t="str">
        <f t="shared" si="34"/>
        <v/>
      </c>
      <c r="AE142" s="2"/>
      <c r="AF142" s="2" t="str">
        <f t="shared" si="35"/>
        <v/>
      </c>
      <c r="AG142" s="67" t="s">
        <v>368</v>
      </c>
      <c r="AI142" s="65" t="str">
        <f t="shared" si="36"/>
        <v>　</v>
      </c>
    </row>
    <row r="143" spans="1:35" ht="22.5" customHeight="1" x14ac:dyDescent="0.15">
      <c r="A143" s="68">
        <v>92</v>
      </c>
      <c r="B143" s="12"/>
      <c r="C143" s="12"/>
      <c r="D143" s="12"/>
      <c r="E143" s="7"/>
      <c r="F143" s="12"/>
      <c r="G143" s="130"/>
      <c r="H143" s="131"/>
      <c r="I143" s="13"/>
      <c r="J143" s="14"/>
      <c r="K143" s="14"/>
      <c r="L143" s="14"/>
      <c r="M143" s="15"/>
      <c r="N143" s="16"/>
      <c r="R143" s="2" t="str">
        <f t="shared" si="26"/>
        <v/>
      </c>
      <c r="S143" s="23" t="str">
        <f t="shared" si="27"/>
        <v/>
      </c>
      <c r="T143" s="1" t="str">
        <f>IF($S143="","",VLOOKUP($S143,'(種目・作業用)'!$A$2:$D$29,2,FALSE))</f>
        <v/>
      </c>
      <c r="U143" s="1" t="str">
        <f>IF($S143="","",VLOOKUP($S143,'(種目・作業用)'!$A$2:$D$29,3,FALSE))</f>
        <v/>
      </c>
      <c r="V143" s="1" t="str">
        <f>IF($S143="","",VLOOKUP($S143,'(種目・作業用)'!$A$2:$D$29,4,FALSE))</f>
        <v/>
      </c>
      <c r="W143" s="24" t="str">
        <f t="shared" si="28"/>
        <v/>
      </c>
      <c r="X143" s="2" t="str">
        <f t="shared" si="29"/>
        <v xml:space="preserve"> </v>
      </c>
      <c r="Y143" s="2" t="str">
        <f t="shared" si="30"/>
        <v/>
      </c>
      <c r="Z143" s="2" t="str">
        <f t="shared" si="25"/>
        <v/>
      </c>
      <c r="AA143" s="2" t="str">
        <f t="shared" si="31"/>
        <v/>
      </c>
      <c r="AB143" s="3" t="str">
        <f t="shared" si="32"/>
        <v/>
      </c>
      <c r="AC143" s="2" t="str">
        <f t="shared" si="33"/>
        <v/>
      </c>
      <c r="AD143" s="2" t="str">
        <f t="shared" si="34"/>
        <v/>
      </c>
      <c r="AE143" s="2"/>
      <c r="AF143" s="2" t="str">
        <f t="shared" si="35"/>
        <v/>
      </c>
      <c r="AG143" s="67" t="s">
        <v>368</v>
      </c>
      <c r="AI143" s="65" t="str">
        <f t="shared" si="36"/>
        <v>　</v>
      </c>
    </row>
    <row r="144" spans="1:35" ht="22.5" customHeight="1" x14ac:dyDescent="0.15">
      <c r="A144" s="68">
        <v>93</v>
      </c>
      <c r="B144" s="12"/>
      <c r="C144" s="97"/>
      <c r="D144" s="12"/>
      <c r="E144" s="7"/>
      <c r="F144" s="12"/>
      <c r="G144" s="130"/>
      <c r="H144" s="131"/>
      <c r="I144" s="13"/>
      <c r="J144" s="14"/>
      <c r="K144" s="14"/>
      <c r="L144" s="14"/>
      <c r="M144" s="15"/>
      <c r="N144" s="16"/>
      <c r="R144" s="2" t="str">
        <f t="shared" si="26"/>
        <v/>
      </c>
      <c r="S144" s="23" t="str">
        <f t="shared" si="27"/>
        <v/>
      </c>
      <c r="T144" s="1" t="str">
        <f>IF($S144="","",VLOOKUP($S144,'(種目・作業用)'!$A$2:$D$29,2,FALSE))</f>
        <v/>
      </c>
      <c r="U144" s="1" t="str">
        <f>IF($S144="","",VLOOKUP($S144,'(種目・作業用)'!$A$2:$D$29,3,FALSE))</f>
        <v/>
      </c>
      <c r="V144" s="1" t="str">
        <f>IF($S144="","",VLOOKUP($S144,'(種目・作業用)'!$A$2:$D$29,4,FALSE))</f>
        <v/>
      </c>
      <c r="W144" s="24" t="str">
        <f t="shared" si="28"/>
        <v/>
      </c>
      <c r="X144" s="2" t="str">
        <f t="shared" si="29"/>
        <v xml:space="preserve"> </v>
      </c>
      <c r="Y144" s="2" t="str">
        <f t="shared" si="30"/>
        <v/>
      </c>
      <c r="Z144" s="2" t="str">
        <f t="shared" si="25"/>
        <v/>
      </c>
      <c r="AA144" s="2" t="str">
        <f t="shared" si="31"/>
        <v/>
      </c>
      <c r="AB144" s="3" t="str">
        <f t="shared" si="32"/>
        <v/>
      </c>
      <c r="AC144" s="2" t="str">
        <f t="shared" si="33"/>
        <v/>
      </c>
      <c r="AD144" s="2" t="str">
        <f t="shared" si="34"/>
        <v/>
      </c>
      <c r="AE144" s="2"/>
      <c r="AF144" s="2" t="str">
        <f t="shared" si="35"/>
        <v/>
      </c>
      <c r="AG144" s="67" t="s">
        <v>368</v>
      </c>
      <c r="AI144" s="65" t="str">
        <f t="shared" si="36"/>
        <v>　</v>
      </c>
    </row>
    <row r="145" spans="1:35" ht="22.5" customHeight="1" x14ac:dyDescent="0.15">
      <c r="A145" s="68">
        <v>94</v>
      </c>
      <c r="B145" s="12"/>
      <c r="C145" s="12"/>
      <c r="D145" s="12"/>
      <c r="E145" s="7"/>
      <c r="F145" s="12"/>
      <c r="G145" s="130"/>
      <c r="H145" s="131"/>
      <c r="I145" s="13"/>
      <c r="J145" s="14"/>
      <c r="K145" s="14"/>
      <c r="L145" s="14"/>
      <c r="M145" s="15"/>
      <c r="N145" s="16"/>
      <c r="R145" s="2" t="str">
        <f t="shared" si="26"/>
        <v/>
      </c>
      <c r="S145" s="23" t="str">
        <f t="shared" si="27"/>
        <v/>
      </c>
      <c r="T145" s="1" t="str">
        <f>IF($S145="","",VLOOKUP($S145,'(種目・作業用)'!$A$2:$D$29,2,FALSE))</f>
        <v/>
      </c>
      <c r="U145" s="1" t="str">
        <f>IF($S145="","",VLOOKUP($S145,'(種目・作業用)'!$A$2:$D$29,3,FALSE))</f>
        <v/>
      </c>
      <c r="V145" s="1" t="str">
        <f>IF($S145="","",VLOOKUP($S145,'(種目・作業用)'!$A$2:$D$29,4,FALSE))</f>
        <v/>
      </c>
      <c r="W145" s="24" t="str">
        <f t="shared" si="28"/>
        <v/>
      </c>
      <c r="X145" s="2" t="str">
        <f t="shared" si="29"/>
        <v xml:space="preserve"> </v>
      </c>
      <c r="Y145" s="2" t="str">
        <f t="shared" si="30"/>
        <v/>
      </c>
      <c r="Z145" s="2" t="str">
        <f t="shared" si="25"/>
        <v/>
      </c>
      <c r="AA145" s="2" t="str">
        <f t="shared" si="31"/>
        <v/>
      </c>
      <c r="AB145" s="3" t="str">
        <f t="shared" si="32"/>
        <v/>
      </c>
      <c r="AC145" s="2" t="str">
        <f t="shared" si="33"/>
        <v/>
      </c>
      <c r="AD145" s="2" t="str">
        <f t="shared" si="34"/>
        <v/>
      </c>
      <c r="AE145" s="2"/>
      <c r="AF145" s="2" t="str">
        <f t="shared" si="35"/>
        <v/>
      </c>
      <c r="AG145" s="67" t="s">
        <v>368</v>
      </c>
      <c r="AI145" s="65" t="str">
        <f t="shared" si="36"/>
        <v>　</v>
      </c>
    </row>
    <row r="146" spans="1:35" ht="22.5" customHeight="1" x14ac:dyDescent="0.15">
      <c r="A146" s="68">
        <v>95</v>
      </c>
      <c r="B146" s="12"/>
      <c r="C146" s="12"/>
      <c r="D146" s="12"/>
      <c r="E146" s="7"/>
      <c r="F146" s="12"/>
      <c r="G146" s="130"/>
      <c r="H146" s="131"/>
      <c r="I146" s="13"/>
      <c r="J146" s="14"/>
      <c r="K146" s="14"/>
      <c r="L146" s="14"/>
      <c r="M146" s="15"/>
      <c r="N146" s="16"/>
      <c r="R146" s="2" t="str">
        <f t="shared" si="26"/>
        <v/>
      </c>
      <c r="S146" s="23" t="str">
        <f t="shared" si="27"/>
        <v/>
      </c>
      <c r="T146" s="1" t="str">
        <f>IF($S146="","",VLOOKUP($S146,'(種目・作業用)'!$A$2:$D$29,2,FALSE))</f>
        <v/>
      </c>
      <c r="U146" s="1" t="str">
        <f>IF($S146="","",VLOOKUP($S146,'(種目・作業用)'!$A$2:$D$29,3,FALSE))</f>
        <v/>
      </c>
      <c r="V146" s="1" t="str">
        <f>IF($S146="","",VLOOKUP($S146,'(種目・作業用)'!$A$2:$D$29,4,FALSE))</f>
        <v/>
      </c>
      <c r="W146" s="24" t="str">
        <f t="shared" si="28"/>
        <v/>
      </c>
      <c r="X146" s="2" t="str">
        <f t="shared" si="29"/>
        <v xml:space="preserve"> </v>
      </c>
      <c r="Y146" s="2" t="str">
        <f t="shared" si="30"/>
        <v/>
      </c>
      <c r="Z146" s="2" t="str">
        <f t="shared" si="25"/>
        <v/>
      </c>
      <c r="AA146" s="2" t="str">
        <f t="shared" si="31"/>
        <v/>
      </c>
      <c r="AB146" s="3" t="str">
        <f t="shared" si="32"/>
        <v/>
      </c>
      <c r="AC146" s="2" t="str">
        <f t="shared" si="33"/>
        <v/>
      </c>
      <c r="AD146" s="2" t="str">
        <f t="shared" si="34"/>
        <v/>
      </c>
      <c r="AE146" s="2"/>
      <c r="AF146" s="2" t="str">
        <f t="shared" si="35"/>
        <v/>
      </c>
      <c r="AG146" s="67" t="s">
        <v>368</v>
      </c>
      <c r="AI146" s="65" t="str">
        <f t="shared" si="36"/>
        <v>　</v>
      </c>
    </row>
    <row r="147" spans="1:35" ht="22.5" customHeight="1" x14ac:dyDescent="0.15">
      <c r="A147" s="68">
        <v>96</v>
      </c>
      <c r="B147" s="12"/>
      <c r="C147" s="12"/>
      <c r="D147" s="12"/>
      <c r="E147" s="7"/>
      <c r="F147" s="12"/>
      <c r="G147" s="130"/>
      <c r="H147" s="131"/>
      <c r="I147" s="13"/>
      <c r="J147" s="14"/>
      <c r="K147" s="14"/>
      <c r="L147" s="14"/>
      <c r="M147" s="15"/>
      <c r="N147" s="16"/>
      <c r="R147" s="2" t="str">
        <f t="shared" si="26"/>
        <v/>
      </c>
      <c r="S147" s="23" t="str">
        <f t="shared" si="27"/>
        <v/>
      </c>
      <c r="T147" s="1" t="str">
        <f>IF($S147="","",VLOOKUP($S147,'(種目・作業用)'!$A$2:$D$29,2,FALSE))</f>
        <v/>
      </c>
      <c r="U147" s="1" t="str">
        <f>IF($S147="","",VLOOKUP($S147,'(種目・作業用)'!$A$2:$D$29,3,FALSE))</f>
        <v/>
      </c>
      <c r="V147" s="1" t="str">
        <f>IF($S147="","",VLOOKUP($S147,'(種目・作業用)'!$A$2:$D$29,4,FALSE))</f>
        <v/>
      </c>
      <c r="W147" s="24" t="str">
        <f t="shared" si="28"/>
        <v/>
      </c>
      <c r="X147" s="2" t="str">
        <f t="shared" si="29"/>
        <v xml:space="preserve"> </v>
      </c>
      <c r="Y147" s="2" t="str">
        <f t="shared" si="30"/>
        <v/>
      </c>
      <c r="Z147" s="2" t="str">
        <f t="shared" si="25"/>
        <v/>
      </c>
      <c r="AA147" s="2" t="str">
        <f t="shared" si="31"/>
        <v/>
      </c>
      <c r="AB147" s="3" t="str">
        <f t="shared" si="32"/>
        <v/>
      </c>
      <c r="AC147" s="2" t="str">
        <f t="shared" si="33"/>
        <v/>
      </c>
      <c r="AD147" s="2" t="str">
        <f t="shared" si="34"/>
        <v/>
      </c>
      <c r="AE147" s="2"/>
      <c r="AF147" s="2" t="str">
        <f t="shared" si="35"/>
        <v/>
      </c>
      <c r="AG147" s="67" t="s">
        <v>368</v>
      </c>
      <c r="AI147" s="65" t="str">
        <f t="shared" si="36"/>
        <v>　</v>
      </c>
    </row>
    <row r="148" spans="1:35" ht="22.5" customHeight="1" x14ac:dyDescent="0.15">
      <c r="A148" s="68">
        <v>97</v>
      </c>
      <c r="B148" s="12"/>
      <c r="C148" s="12"/>
      <c r="D148" s="12"/>
      <c r="E148" s="7"/>
      <c r="F148" s="12"/>
      <c r="G148" s="130"/>
      <c r="H148" s="131"/>
      <c r="I148" s="13"/>
      <c r="J148" s="14"/>
      <c r="K148" s="14"/>
      <c r="L148" s="14"/>
      <c r="M148" s="15"/>
      <c r="N148" s="16"/>
      <c r="R148" s="2" t="str">
        <f t="shared" si="26"/>
        <v/>
      </c>
      <c r="S148" s="23" t="str">
        <f t="shared" si="27"/>
        <v/>
      </c>
      <c r="T148" s="1" t="str">
        <f>IF($S148="","",VLOOKUP($S148,'(種目・作業用)'!$A$2:$D$29,2,FALSE))</f>
        <v/>
      </c>
      <c r="U148" s="1" t="str">
        <f>IF($S148="","",VLOOKUP($S148,'(種目・作業用)'!$A$2:$D$29,3,FALSE))</f>
        <v/>
      </c>
      <c r="V148" s="1" t="str">
        <f>IF($S148="","",VLOOKUP($S148,'(種目・作業用)'!$A$2:$D$29,4,FALSE))</f>
        <v/>
      </c>
      <c r="W148" s="24" t="str">
        <f t="shared" si="28"/>
        <v/>
      </c>
      <c r="X148" s="2" t="str">
        <f t="shared" si="29"/>
        <v xml:space="preserve"> </v>
      </c>
      <c r="Y148" s="2" t="str">
        <f t="shared" si="30"/>
        <v/>
      </c>
      <c r="Z148" s="2" t="str">
        <f t="shared" si="25"/>
        <v/>
      </c>
      <c r="AA148" s="2" t="str">
        <f t="shared" si="31"/>
        <v/>
      </c>
      <c r="AB148" s="3" t="str">
        <f t="shared" si="32"/>
        <v/>
      </c>
      <c r="AC148" s="2" t="str">
        <f t="shared" si="33"/>
        <v/>
      </c>
      <c r="AD148" s="2" t="str">
        <f t="shared" si="34"/>
        <v/>
      </c>
      <c r="AE148" s="2"/>
      <c r="AF148" s="2" t="str">
        <f t="shared" si="35"/>
        <v/>
      </c>
      <c r="AG148" s="67" t="s">
        <v>368</v>
      </c>
      <c r="AI148" s="65" t="str">
        <f t="shared" si="36"/>
        <v>　</v>
      </c>
    </row>
    <row r="149" spans="1:35" ht="22.5" customHeight="1" x14ac:dyDescent="0.15">
      <c r="A149" s="68">
        <v>98</v>
      </c>
      <c r="B149" s="12"/>
      <c r="C149" s="12"/>
      <c r="D149" s="12"/>
      <c r="E149" s="7"/>
      <c r="F149" s="12"/>
      <c r="G149" s="130"/>
      <c r="H149" s="131"/>
      <c r="I149" s="13"/>
      <c r="J149" s="14"/>
      <c r="K149" s="14"/>
      <c r="L149" s="14"/>
      <c r="M149" s="15"/>
      <c r="N149" s="16"/>
      <c r="R149" s="2" t="str">
        <f t="shared" si="26"/>
        <v/>
      </c>
      <c r="S149" s="23" t="str">
        <f t="shared" si="27"/>
        <v/>
      </c>
      <c r="T149" s="1" t="str">
        <f>IF($S149="","",VLOOKUP($S149,'(種目・作業用)'!$A$2:$D$29,2,FALSE))</f>
        <v/>
      </c>
      <c r="U149" s="1" t="str">
        <f>IF($S149="","",VLOOKUP($S149,'(種目・作業用)'!$A$2:$D$29,3,FALSE))</f>
        <v/>
      </c>
      <c r="V149" s="1" t="str">
        <f>IF($S149="","",VLOOKUP($S149,'(種目・作業用)'!$A$2:$D$29,4,FALSE))</f>
        <v/>
      </c>
      <c r="W149" s="24" t="str">
        <f t="shared" si="28"/>
        <v/>
      </c>
      <c r="X149" s="2" t="str">
        <f t="shared" si="29"/>
        <v xml:space="preserve"> </v>
      </c>
      <c r="Y149" s="2" t="str">
        <f t="shared" si="30"/>
        <v/>
      </c>
      <c r="Z149" s="2" t="str">
        <f t="shared" si="25"/>
        <v/>
      </c>
      <c r="AA149" s="2" t="str">
        <f t="shared" si="31"/>
        <v/>
      </c>
      <c r="AB149" s="3" t="str">
        <f t="shared" si="32"/>
        <v/>
      </c>
      <c r="AC149" s="2" t="str">
        <f t="shared" si="33"/>
        <v/>
      </c>
      <c r="AD149" s="2" t="str">
        <f t="shared" si="34"/>
        <v/>
      </c>
      <c r="AE149" s="2"/>
      <c r="AF149" s="2" t="str">
        <f t="shared" si="35"/>
        <v/>
      </c>
      <c r="AG149" s="67" t="s">
        <v>368</v>
      </c>
      <c r="AI149" s="65" t="str">
        <f t="shared" si="36"/>
        <v>　</v>
      </c>
    </row>
    <row r="150" spans="1:35" ht="22.5" customHeight="1" x14ac:dyDescent="0.15">
      <c r="A150" s="68">
        <v>99</v>
      </c>
      <c r="B150" s="12"/>
      <c r="C150" s="12"/>
      <c r="D150" s="12"/>
      <c r="E150" s="7"/>
      <c r="F150" s="12"/>
      <c r="G150" s="130"/>
      <c r="H150" s="131"/>
      <c r="I150" s="13"/>
      <c r="J150" s="14"/>
      <c r="K150" s="14"/>
      <c r="L150" s="14"/>
      <c r="M150" s="15"/>
      <c r="N150" s="16"/>
      <c r="R150" s="2" t="str">
        <f t="shared" si="26"/>
        <v/>
      </c>
      <c r="S150" s="23" t="str">
        <f t="shared" si="27"/>
        <v/>
      </c>
      <c r="T150" s="1" t="str">
        <f>IF($S150="","",VLOOKUP($S150,'(種目・作業用)'!$A$2:$D$29,2,FALSE))</f>
        <v/>
      </c>
      <c r="U150" s="1" t="str">
        <f>IF($S150="","",VLOOKUP($S150,'(種目・作業用)'!$A$2:$D$29,3,FALSE))</f>
        <v/>
      </c>
      <c r="V150" s="1" t="str">
        <f>IF($S150="","",VLOOKUP($S150,'(種目・作業用)'!$A$2:$D$29,4,FALSE))</f>
        <v/>
      </c>
      <c r="W150" s="24" t="str">
        <f t="shared" si="28"/>
        <v/>
      </c>
      <c r="X150" s="2" t="str">
        <f t="shared" si="29"/>
        <v xml:space="preserve"> </v>
      </c>
      <c r="Y150" s="2" t="str">
        <f t="shared" si="30"/>
        <v/>
      </c>
      <c r="Z150" s="2" t="str">
        <f t="shared" si="25"/>
        <v/>
      </c>
      <c r="AA150" s="2" t="str">
        <f t="shared" si="31"/>
        <v/>
      </c>
      <c r="AB150" s="3" t="str">
        <f t="shared" si="32"/>
        <v/>
      </c>
      <c r="AC150" s="2" t="str">
        <f t="shared" si="33"/>
        <v/>
      </c>
      <c r="AD150" s="2" t="str">
        <f t="shared" si="34"/>
        <v/>
      </c>
      <c r="AE150" s="2"/>
      <c r="AF150" s="2" t="str">
        <f t="shared" si="35"/>
        <v/>
      </c>
      <c r="AG150" s="67" t="s">
        <v>368</v>
      </c>
      <c r="AI150" s="65" t="str">
        <f t="shared" si="36"/>
        <v>　</v>
      </c>
    </row>
    <row r="151" spans="1:35" ht="22.5" customHeight="1" x14ac:dyDescent="0.15">
      <c r="A151" s="76">
        <v>100</v>
      </c>
      <c r="B151" s="12"/>
      <c r="C151" s="12"/>
      <c r="D151" s="12"/>
      <c r="E151" s="7"/>
      <c r="F151" s="12"/>
      <c r="G151" s="130"/>
      <c r="H151" s="131"/>
      <c r="I151" s="13"/>
      <c r="J151" s="14"/>
      <c r="K151" s="14"/>
      <c r="L151" s="14"/>
      <c r="M151" s="15"/>
      <c r="N151" s="16"/>
      <c r="R151" s="2" t="str">
        <f t="shared" si="26"/>
        <v/>
      </c>
      <c r="S151" s="23" t="str">
        <f t="shared" si="27"/>
        <v/>
      </c>
      <c r="T151" s="1" t="str">
        <f>IF($S151="","",VLOOKUP($S151,'(種目・作業用)'!$A$2:$D$29,2,FALSE))</f>
        <v/>
      </c>
      <c r="U151" s="1" t="str">
        <f>IF($S151="","",VLOOKUP($S151,'(種目・作業用)'!$A$2:$D$29,3,FALSE))</f>
        <v/>
      </c>
      <c r="V151" s="1" t="str">
        <f>IF($S151="","",VLOOKUP($S151,'(種目・作業用)'!$A$2:$D$29,4,FALSE))</f>
        <v/>
      </c>
      <c r="W151" s="24" t="str">
        <f t="shared" si="28"/>
        <v/>
      </c>
      <c r="X151" s="2" t="str">
        <f t="shared" si="29"/>
        <v xml:space="preserve"> </v>
      </c>
      <c r="Y151" s="2" t="str">
        <f t="shared" si="30"/>
        <v/>
      </c>
      <c r="Z151" s="2" t="str">
        <f t="shared" si="25"/>
        <v/>
      </c>
      <c r="AA151" s="2" t="str">
        <f t="shared" si="31"/>
        <v/>
      </c>
      <c r="AB151" s="3" t="str">
        <f t="shared" si="32"/>
        <v/>
      </c>
      <c r="AC151" s="2" t="str">
        <f t="shared" si="33"/>
        <v/>
      </c>
      <c r="AD151" s="2" t="str">
        <f t="shared" si="34"/>
        <v/>
      </c>
      <c r="AE151" s="2"/>
      <c r="AF151" s="2" t="str">
        <f t="shared" si="35"/>
        <v/>
      </c>
      <c r="AG151" s="67" t="s">
        <v>368</v>
      </c>
      <c r="AI151" s="65" t="str">
        <f t="shared" si="36"/>
        <v>　</v>
      </c>
    </row>
    <row r="152" spans="1:35" ht="22.5" customHeight="1" x14ac:dyDescent="0.15">
      <c r="A152" s="70"/>
      <c r="B152" s="71"/>
      <c r="C152" s="71"/>
      <c r="D152" s="71"/>
      <c r="E152" s="71"/>
      <c r="F152" s="71"/>
      <c r="G152" s="72" t="s">
        <v>581</v>
      </c>
      <c r="H152" s="137">
        <f>基礎データ!$C$5</f>
        <v>0</v>
      </c>
      <c r="I152" s="137"/>
      <c r="J152" s="137"/>
      <c r="K152" s="137"/>
      <c r="L152" s="137"/>
      <c r="M152" s="137"/>
      <c r="N152" s="73" t="s">
        <v>14</v>
      </c>
    </row>
    <row r="153" spans="1:35" ht="7.5" customHeight="1" x14ac:dyDescent="0.15">
      <c r="A153" s="55"/>
      <c r="B153" s="55"/>
      <c r="C153" s="55"/>
      <c r="D153" s="55"/>
      <c r="E153" s="55"/>
      <c r="F153" s="55"/>
      <c r="G153" s="56"/>
      <c r="H153" s="57"/>
      <c r="I153" s="57"/>
      <c r="J153" s="57"/>
      <c r="K153" s="57"/>
      <c r="L153" s="57"/>
      <c r="M153" s="57"/>
      <c r="N153" s="58"/>
    </row>
    <row r="154" spans="1:35" ht="22.5" customHeight="1" x14ac:dyDescent="0.15">
      <c r="A154" s="127" t="s">
        <v>494</v>
      </c>
      <c r="B154" s="127"/>
      <c r="C154" s="127"/>
      <c r="D154" s="127"/>
      <c r="E154" s="127"/>
      <c r="F154" s="127"/>
      <c r="G154" s="127"/>
      <c r="H154" s="127"/>
      <c r="I154" s="127"/>
      <c r="J154" s="127"/>
      <c r="K154" s="127"/>
      <c r="L154" s="127"/>
      <c r="M154" s="127"/>
      <c r="N154" s="127"/>
    </row>
    <row r="155" spans="1:35" ht="7.5" customHeight="1" x14ac:dyDescent="0.15">
      <c r="A155" s="59"/>
      <c r="B155" s="59"/>
      <c r="C155" s="59"/>
      <c r="D155" s="59"/>
      <c r="E155" s="59"/>
      <c r="F155" s="59"/>
      <c r="G155" s="59"/>
      <c r="H155" s="59"/>
      <c r="I155" s="59"/>
      <c r="J155" s="59"/>
      <c r="K155" s="59"/>
      <c r="L155" s="59"/>
      <c r="M155" s="59"/>
      <c r="N155" s="59"/>
    </row>
    <row r="156" spans="1:35" x14ac:dyDescent="0.15">
      <c r="A156" s="59"/>
      <c r="B156" s="59"/>
      <c r="C156" s="59" t="s">
        <v>15</v>
      </c>
      <c r="D156" s="59"/>
      <c r="E156" s="59"/>
      <c r="F156" s="59"/>
      <c r="G156" s="59"/>
      <c r="H156" s="59"/>
      <c r="I156" s="59"/>
      <c r="J156" s="59"/>
      <c r="K156" s="59"/>
      <c r="L156" s="59"/>
      <c r="M156" s="59"/>
      <c r="N156" s="59"/>
    </row>
    <row r="157" spans="1:35" x14ac:dyDescent="0.15">
      <c r="A157" s="59"/>
      <c r="B157" s="59"/>
      <c r="C157" s="59"/>
      <c r="D157" s="59"/>
      <c r="E157" s="59"/>
      <c r="F157" s="59"/>
      <c r="G157" s="59"/>
      <c r="H157" s="59"/>
      <c r="I157" s="59"/>
      <c r="J157" s="59"/>
      <c r="K157" s="59"/>
      <c r="L157" s="59"/>
      <c r="M157" s="59"/>
      <c r="N157" s="59"/>
    </row>
    <row r="158" spans="1:35" x14ac:dyDescent="0.15">
      <c r="A158" s="59"/>
      <c r="B158" s="59"/>
      <c r="C158" s="136" t="str">
        <f>$C$38</f>
        <v>2019年　　月　　日</v>
      </c>
      <c r="D158" s="136"/>
      <c r="E158" s="59"/>
      <c r="F158" s="59"/>
      <c r="G158" s="59"/>
      <c r="H158" s="59"/>
      <c r="I158" s="59"/>
      <c r="J158" s="59"/>
      <c r="K158" s="59"/>
      <c r="L158" s="59"/>
      <c r="M158" s="59"/>
      <c r="N158" s="59"/>
    </row>
    <row r="159" spans="1:35" ht="22.5" customHeight="1" x14ac:dyDescent="0.15">
      <c r="A159" s="59"/>
      <c r="B159" s="59"/>
      <c r="C159" s="59"/>
      <c r="D159" s="59"/>
      <c r="F159" s="109"/>
      <c r="G159" s="163">
        <f>基礎データ!$C$2</f>
        <v>0</v>
      </c>
      <c r="H159" s="163"/>
      <c r="I159" s="163"/>
      <c r="J159" s="163"/>
      <c r="K159" s="163"/>
      <c r="L159" s="163"/>
      <c r="M159" s="163"/>
      <c r="N159" s="59"/>
      <c r="Z159" s="2"/>
      <c r="AB159" s="22"/>
      <c r="AD159" s="2"/>
      <c r="AI159" s="65"/>
    </row>
    <row r="160" spans="1:35" ht="22.5" customHeight="1" x14ac:dyDescent="0.15">
      <c r="A160" s="59"/>
      <c r="B160" s="59"/>
      <c r="C160" s="59"/>
      <c r="D160" s="59"/>
      <c r="E160" s="59"/>
      <c r="F160" s="59"/>
      <c r="G160" s="74" t="s">
        <v>17</v>
      </c>
      <c r="H160" s="127">
        <f>基礎データ!$C$4</f>
        <v>0</v>
      </c>
      <c r="I160" s="127"/>
      <c r="J160" s="127"/>
      <c r="K160" s="127"/>
      <c r="L160" s="127"/>
      <c r="M160" s="75" t="s">
        <v>14</v>
      </c>
      <c r="N160" s="59"/>
    </row>
    <row r="161" spans="1:14" x14ac:dyDescent="0.15">
      <c r="A161" s="59"/>
      <c r="B161" s="59"/>
      <c r="C161" s="59"/>
      <c r="D161" s="59"/>
      <c r="E161" s="59"/>
      <c r="F161" s="59"/>
      <c r="G161" s="59"/>
      <c r="H161" s="59"/>
      <c r="I161" s="59"/>
      <c r="J161" s="59"/>
      <c r="K161" s="59"/>
      <c r="L161" s="59"/>
      <c r="M161" s="59"/>
      <c r="N161" s="59"/>
    </row>
    <row r="201" spans="5:34" x14ac:dyDescent="0.15">
      <c r="E201" s="77" t="s">
        <v>3</v>
      </c>
      <c r="F201" s="77" t="s">
        <v>4</v>
      </c>
      <c r="G201" s="77" t="s">
        <v>5</v>
      </c>
      <c r="H201" s="77"/>
      <c r="I201" s="77"/>
      <c r="J201" s="77"/>
      <c r="K201" s="77"/>
      <c r="L201" s="77"/>
      <c r="M201" s="77"/>
      <c r="N201" s="77"/>
      <c r="O201" s="77"/>
      <c r="P201" s="77"/>
      <c r="Q201" s="77"/>
      <c r="R201" s="78" t="s">
        <v>328</v>
      </c>
      <c r="S201" s="79"/>
      <c r="AB201" s="20" t="s">
        <v>323</v>
      </c>
      <c r="AG201" s="77" t="s">
        <v>359</v>
      </c>
      <c r="AH201" s="80" t="s">
        <v>363</v>
      </c>
    </row>
    <row r="202" spans="5:34" x14ac:dyDescent="0.15">
      <c r="E202" s="77">
        <v>1</v>
      </c>
      <c r="F202" s="77" t="s">
        <v>7</v>
      </c>
      <c r="G202" s="77" t="s">
        <v>602</v>
      </c>
      <c r="H202" s="77"/>
      <c r="I202" s="77"/>
      <c r="J202" s="77"/>
      <c r="K202" s="77"/>
      <c r="L202" s="77"/>
      <c r="M202" s="77"/>
      <c r="N202" s="77"/>
      <c r="O202" s="77"/>
      <c r="P202" s="77"/>
      <c r="Q202" s="77"/>
      <c r="R202" s="78" t="s">
        <v>329</v>
      </c>
      <c r="S202" s="79">
        <v>100000000</v>
      </c>
      <c r="AB202" s="20" t="s">
        <v>324</v>
      </c>
      <c r="AG202" s="77" t="s">
        <v>364</v>
      </c>
      <c r="AH202" s="80" t="s">
        <v>346</v>
      </c>
    </row>
    <row r="203" spans="5:34" x14ac:dyDescent="0.15">
      <c r="E203" s="77">
        <v>2</v>
      </c>
      <c r="F203" s="77" t="s">
        <v>8</v>
      </c>
      <c r="G203" s="77" t="s">
        <v>603</v>
      </c>
      <c r="H203" s="77"/>
      <c r="I203" s="77"/>
      <c r="J203" s="77"/>
      <c r="K203" s="77"/>
      <c r="L203" s="77"/>
      <c r="M203" s="77"/>
      <c r="N203" s="77"/>
      <c r="O203" s="77"/>
      <c r="P203" s="77"/>
      <c r="Q203" s="77"/>
      <c r="R203" s="78" t="s">
        <v>330</v>
      </c>
      <c r="S203" s="79">
        <v>110000000</v>
      </c>
      <c r="AB203" s="20" t="s">
        <v>327</v>
      </c>
      <c r="AG203" s="77" t="s">
        <v>365</v>
      </c>
      <c r="AH203" s="80" t="s">
        <v>347</v>
      </c>
    </row>
    <row r="204" spans="5:34" x14ac:dyDescent="0.15">
      <c r="E204" s="77">
        <v>3</v>
      </c>
      <c r="F204" s="77"/>
      <c r="G204" s="77" t="s">
        <v>604</v>
      </c>
      <c r="H204" s="77"/>
      <c r="I204" s="77"/>
      <c r="J204" s="77"/>
      <c r="K204" s="77"/>
      <c r="L204" s="77"/>
      <c r="M204" s="77"/>
      <c r="N204" s="77"/>
      <c r="O204" s="77"/>
      <c r="P204" s="77"/>
      <c r="Q204" s="77"/>
      <c r="R204" s="78" t="s">
        <v>331</v>
      </c>
      <c r="S204" s="79">
        <v>120000000</v>
      </c>
      <c r="AB204" s="20" t="s">
        <v>325</v>
      </c>
      <c r="AG204" s="77" t="s">
        <v>366</v>
      </c>
      <c r="AH204" s="80" t="s">
        <v>348</v>
      </c>
    </row>
    <row r="205" spans="5:34" x14ac:dyDescent="0.15">
      <c r="E205" s="77">
        <v>4</v>
      </c>
      <c r="F205" s="77"/>
      <c r="G205" s="77" t="s">
        <v>1040</v>
      </c>
      <c r="H205" s="77"/>
      <c r="I205" s="77"/>
      <c r="J205" s="77"/>
      <c r="K205" s="77"/>
      <c r="L205" s="77"/>
      <c r="M205" s="77"/>
      <c r="N205" s="77"/>
      <c r="O205" s="77"/>
      <c r="P205" s="77"/>
      <c r="Q205" s="77"/>
      <c r="R205" s="78" t="s">
        <v>332</v>
      </c>
      <c r="S205" s="79">
        <v>130000000</v>
      </c>
      <c r="AB205" s="20" t="s">
        <v>326</v>
      </c>
      <c r="AG205" s="77" t="s">
        <v>367</v>
      </c>
      <c r="AH205" s="80" t="s">
        <v>349</v>
      </c>
    </row>
    <row r="206" spans="5:34" x14ac:dyDescent="0.15">
      <c r="E206" s="77">
        <v>5</v>
      </c>
      <c r="F206" s="77"/>
      <c r="G206" s="77" t="s">
        <v>1038</v>
      </c>
      <c r="H206" s="77"/>
      <c r="I206" s="77"/>
      <c r="J206" s="77"/>
      <c r="K206" s="77"/>
      <c r="L206" s="77"/>
      <c r="M206" s="77"/>
      <c r="N206" s="77"/>
      <c r="O206" s="77"/>
      <c r="P206" s="77"/>
      <c r="Q206" s="77"/>
      <c r="R206" s="78" t="s">
        <v>333</v>
      </c>
      <c r="S206" s="79">
        <v>140000000</v>
      </c>
      <c r="AG206" s="77" t="s">
        <v>368</v>
      </c>
      <c r="AH206" s="80" t="s">
        <v>350</v>
      </c>
    </row>
    <row r="207" spans="5:34" x14ac:dyDescent="0.15">
      <c r="E207" s="77">
        <v>6</v>
      </c>
      <c r="F207" s="77"/>
      <c r="G207" s="77" t="s">
        <v>605</v>
      </c>
      <c r="H207" s="77"/>
      <c r="I207" s="77"/>
      <c r="J207" s="77"/>
      <c r="K207" s="77"/>
      <c r="L207" s="77"/>
      <c r="M207" s="77"/>
      <c r="N207" s="77"/>
      <c r="O207" s="77"/>
      <c r="P207" s="77"/>
      <c r="Q207" s="77"/>
      <c r="R207" s="78" t="s">
        <v>334</v>
      </c>
      <c r="S207" s="79">
        <v>200000000</v>
      </c>
      <c r="AG207" s="77" t="s">
        <v>369</v>
      </c>
      <c r="AH207" s="80" t="s">
        <v>351</v>
      </c>
    </row>
    <row r="208" spans="5:34" x14ac:dyDescent="0.15">
      <c r="E208" s="77" t="s">
        <v>495</v>
      </c>
      <c r="F208" s="77"/>
      <c r="G208" s="77" t="s">
        <v>606</v>
      </c>
      <c r="H208" s="77"/>
      <c r="I208" s="77"/>
      <c r="J208" s="77"/>
      <c r="K208" s="77"/>
      <c r="L208" s="77"/>
      <c r="M208" s="77"/>
      <c r="N208" s="77"/>
      <c r="O208" s="77"/>
      <c r="P208" s="77"/>
      <c r="Q208" s="77"/>
      <c r="R208" s="78" t="s">
        <v>335</v>
      </c>
      <c r="S208" s="79">
        <v>210000000</v>
      </c>
      <c r="AG208" s="77" t="s">
        <v>370</v>
      </c>
      <c r="AH208" s="80" t="s">
        <v>352</v>
      </c>
    </row>
    <row r="209" spans="5:34" x14ac:dyDescent="0.15">
      <c r="E209" s="77" t="s">
        <v>496</v>
      </c>
      <c r="F209" s="77"/>
      <c r="G209" s="77" t="s">
        <v>607</v>
      </c>
      <c r="H209" s="77"/>
      <c r="I209" s="77"/>
      <c r="J209" s="77"/>
      <c r="K209" s="77"/>
      <c r="L209" s="77"/>
      <c r="M209" s="77"/>
      <c r="N209" s="77"/>
      <c r="O209" s="77"/>
      <c r="P209" s="77"/>
      <c r="Q209" s="77"/>
      <c r="R209" s="78" t="s">
        <v>336</v>
      </c>
      <c r="S209" s="79">
        <v>220000000</v>
      </c>
      <c r="AG209" s="77" t="s">
        <v>371</v>
      </c>
      <c r="AH209" s="80" t="s">
        <v>353</v>
      </c>
    </row>
    <row r="210" spans="5:34" x14ac:dyDescent="0.15">
      <c r="E210" s="65" t="s">
        <v>568</v>
      </c>
      <c r="F210" s="77"/>
      <c r="G210" s="77" t="s">
        <v>608</v>
      </c>
      <c r="H210" s="77"/>
      <c r="I210" s="77"/>
      <c r="J210" s="77"/>
      <c r="K210" s="77"/>
      <c r="L210" s="77"/>
      <c r="M210" s="77"/>
      <c r="N210" s="77"/>
      <c r="O210" s="77"/>
      <c r="P210" s="77"/>
      <c r="Q210" s="77"/>
      <c r="R210" s="78" t="s">
        <v>337</v>
      </c>
      <c r="S210" s="79">
        <v>230000000</v>
      </c>
      <c r="AG210" s="77" t="s">
        <v>372</v>
      </c>
      <c r="AH210" s="80">
        <v>10</v>
      </c>
    </row>
    <row r="211" spans="5:34" x14ac:dyDescent="0.15">
      <c r="E211" s="65" t="s">
        <v>569</v>
      </c>
      <c r="F211" s="77"/>
      <c r="G211" s="77" t="s">
        <v>609</v>
      </c>
      <c r="H211" s="77"/>
      <c r="I211" s="77"/>
      <c r="J211" s="77"/>
      <c r="K211" s="77"/>
      <c r="L211" s="77"/>
      <c r="M211" s="77"/>
      <c r="N211" s="77"/>
      <c r="O211" s="77"/>
      <c r="P211" s="77"/>
      <c r="Q211" s="77"/>
      <c r="R211" s="78" t="s">
        <v>338</v>
      </c>
      <c r="S211" s="79">
        <v>240000000</v>
      </c>
      <c r="AG211" s="77" t="s">
        <v>373</v>
      </c>
      <c r="AH211" s="80">
        <v>11</v>
      </c>
    </row>
    <row r="212" spans="5:34" x14ac:dyDescent="0.15">
      <c r="E212" s="65" t="s">
        <v>570</v>
      </c>
      <c r="F212" s="77"/>
      <c r="G212" s="77" t="s">
        <v>610</v>
      </c>
      <c r="H212" s="77"/>
      <c r="I212" s="77"/>
      <c r="J212" s="77"/>
      <c r="K212" s="77"/>
      <c r="L212" s="77"/>
      <c r="M212" s="77"/>
      <c r="N212" s="77"/>
      <c r="O212" s="77"/>
      <c r="P212" s="77"/>
      <c r="Q212" s="77"/>
      <c r="R212" s="78"/>
      <c r="S212" s="79"/>
      <c r="AG212" s="77" t="s">
        <v>374</v>
      </c>
      <c r="AH212" s="80">
        <v>12</v>
      </c>
    </row>
    <row r="213" spans="5:34" x14ac:dyDescent="0.15">
      <c r="E213" s="77" t="s">
        <v>562</v>
      </c>
      <c r="F213" s="77"/>
      <c r="G213" s="77" t="s">
        <v>1031</v>
      </c>
      <c r="H213" s="77"/>
      <c r="I213" s="77"/>
      <c r="J213" s="77"/>
      <c r="K213" s="77"/>
      <c r="L213" s="77"/>
      <c r="M213" s="77"/>
      <c r="N213" s="77"/>
      <c r="O213" s="77"/>
      <c r="P213" s="77"/>
      <c r="Q213" s="77"/>
      <c r="R213" s="78"/>
      <c r="S213" s="79"/>
      <c r="AG213" s="77" t="s">
        <v>375</v>
      </c>
      <c r="AH213" s="80">
        <v>13</v>
      </c>
    </row>
    <row r="214" spans="5:34" x14ac:dyDescent="0.15">
      <c r="E214" s="77" t="s">
        <v>563</v>
      </c>
      <c r="F214" s="77"/>
      <c r="G214" s="77" t="s">
        <v>1032</v>
      </c>
      <c r="H214" s="77"/>
      <c r="I214" s="77"/>
      <c r="J214" s="77"/>
      <c r="K214" s="77"/>
      <c r="L214" s="77"/>
      <c r="M214" s="77"/>
      <c r="N214" s="77"/>
      <c r="O214" s="77"/>
      <c r="P214" s="77"/>
      <c r="Q214" s="77"/>
      <c r="R214" s="78"/>
      <c r="S214" s="79"/>
      <c r="AG214" s="77" t="s">
        <v>360</v>
      </c>
      <c r="AH214" s="80">
        <v>14</v>
      </c>
    </row>
    <row r="215" spans="5:34" x14ac:dyDescent="0.15">
      <c r="E215" s="77" t="s">
        <v>564</v>
      </c>
      <c r="F215" s="77"/>
      <c r="G215" s="77" t="s">
        <v>1035</v>
      </c>
      <c r="H215" s="77"/>
      <c r="I215" s="77"/>
      <c r="J215" s="77"/>
      <c r="K215" s="77"/>
      <c r="L215" s="77"/>
      <c r="M215" s="77"/>
      <c r="N215" s="77"/>
      <c r="O215" s="77"/>
      <c r="P215" s="77"/>
      <c r="Q215" s="77"/>
      <c r="R215" s="78"/>
      <c r="S215" s="79"/>
      <c r="AG215" s="77" t="s">
        <v>376</v>
      </c>
      <c r="AH215" s="80">
        <v>15</v>
      </c>
    </row>
    <row r="216" spans="5:34" x14ac:dyDescent="0.15">
      <c r="E216" s="77" t="s">
        <v>565</v>
      </c>
      <c r="F216" s="77"/>
      <c r="G216" s="77" t="s">
        <v>1036</v>
      </c>
      <c r="H216" s="77"/>
      <c r="I216" s="77"/>
      <c r="J216" s="77"/>
      <c r="K216" s="77"/>
      <c r="L216" s="77"/>
      <c r="M216" s="77"/>
      <c r="N216" s="77"/>
      <c r="O216" s="77"/>
      <c r="P216" s="77"/>
      <c r="Q216" s="77"/>
      <c r="R216" s="78"/>
      <c r="S216" s="79"/>
      <c r="AG216" s="77" t="s">
        <v>377</v>
      </c>
      <c r="AH216" s="80">
        <v>16</v>
      </c>
    </row>
    <row r="217" spans="5:34" x14ac:dyDescent="0.15">
      <c r="E217" s="77" t="s">
        <v>566</v>
      </c>
      <c r="F217" s="77"/>
      <c r="G217" s="77" t="s">
        <v>1037</v>
      </c>
      <c r="H217" s="77"/>
      <c r="I217" s="77"/>
      <c r="J217" s="77"/>
      <c r="K217" s="77"/>
      <c r="L217" s="77"/>
      <c r="M217" s="77"/>
      <c r="N217" s="77"/>
      <c r="O217" s="77"/>
      <c r="P217" s="77"/>
      <c r="Q217" s="77"/>
      <c r="R217" s="78"/>
      <c r="S217" s="79"/>
      <c r="AG217" s="77" t="s">
        <v>378</v>
      </c>
      <c r="AH217" s="80">
        <v>17</v>
      </c>
    </row>
    <row r="218" spans="5:34" x14ac:dyDescent="0.15">
      <c r="E218" s="77" t="s">
        <v>567</v>
      </c>
      <c r="F218" s="77"/>
      <c r="G218" s="77" t="s">
        <v>497</v>
      </c>
      <c r="H218" s="77"/>
      <c r="I218" s="77"/>
      <c r="J218" s="77"/>
      <c r="K218" s="77"/>
      <c r="L218" s="77"/>
      <c r="M218" s="77"/>
      <c r="N218" s="77"/>
      <c r="O218" s="77"/>
      <c r="P218" s="77"/>
      <c r="Q218" s="77"/>
      <c r="R218" s="78"/>
      <c r="S218" s="79"/>
      <c r="AG218" s="77" t="s">
        <v>379</v>
      </c>
      <c r="AH218" s="80">
        <v>18</v>
      </c>
    </row>
    <row r="219" spans="5:34" x14ac:dyDescent="0.15">
      <c r="E219" s="77"/>
      <c r="F219" s="77"/>
      <c r="G219" s="77" t="s">
        <v>498</v>
      </c>
      <c r="H219" s="77"/>
      <c r="I219" s="77"/>
      <c r="J219" s="77"/>
      <c r="K219" s="77"/>
      <c r="L219" s="77"/>
      <c r="M219" s="77"/>
      <c r="N219" s="77"/>
      <c r="O219" s="77"/>
      <c r="P219" s="77"/>
      <c r="Q219" s="77"/>
      <c r="R219" s="78"/>
      <c r="S219" s="79"/>
      <c r="AG219" s="77" t="s">
        <v>380</v>
      </c>
      <c r="AH219" s="80">
        <v>19</v>
      </c>
    </row>
    <row r="220" spans="5:34" x14ac:dyDescent="0.15">
      <c r="E220" s="77"/>
      <c r="F220" s="77"/>
      <c r="G220" s="77" t="s">
        <v>611</v>
      </c>
      <c r="H220" s="77"/>
      <c r="I220" s="77"/>
      <c r="J220" s="77"/>
      <c r="K220" s="77"/>
      <c r="L220" s="77"/>
      <c r="M220" s="77"/>
      <c r="N220" s="77"/>
      <c r="O220" s="77"/>
      <c r="P220" s="77"/>
      <c r="Q220" s="77"/>
      <c r="R220" s="78"/>
      <c r="S220" s="79"/>
      <c r="AG220" s="77" t="s">
        <v>381</v>
      </c>
      <c r="AH220" s="80">
        <v>20</v>
      </c>
    </row>
    <row r="221" spans="5:34" x14ac:dyDescent="0.15">
      <c r="E221" s="77"/>
      <c r="F221" s="77"/>
      <c r="G221" s="77" t="s">
        <v>612</v>
      </c>
      <c r="H221" s="77"/>
      <c r="I221" s="77"/>
      <c r="J221" s="77"/>
      <c r="K221" s="77"/>
      <c r="L221" s="77"/>
      <c r="M221" s="77"/>
      <c r="N221" s="77"/>
      <c r="O221" s="77"/>
      <c r="P221" s="77"/>
      <c r="Q221" s="77"/>
      <c r="R221" s="78"/>
      <c r="S221" s="79"/>
      <c r="AG221" s="77" t="s">
        <v>382</v>
      </c>
      <c r="AH221" s="80">
        <v>21</v>
      </c>
    </row>
    <row r="222" spans="5:34" x14ac:dyDescent="0.15">
      <c r="E222" s="77"/>
      <c r="F222" s="77"/>
      <c r="G222" s="77" t="s">
        <v>1041</v>
      </c>
      <c r="H222" s="77"/>
      <c r="I222" s="77"/>
      <c r="J222" s="77"/>
      <c r="K222" s="77"/>
      <c r="L222" s="77"/>
      <c r="M222" s="77"/>
      <c r="N222" s="77"/>
      <c r="O222" s="77"/>
      <c r="P222" s="77"/>
      <c r="Q222" s="77"/>
      <c r="R222" s="78"/>
      <c r="S222" s="79"/>
      <c r="AG222" s="77" t="s">
        <v>383</v>
      </c>
      <c r="AH222" s="80">
        <v>22</v>
      </c>
    </row>
    <row r="223" spans="5:34" x14ac:dyDescent="0.15">
      <c r="E223" s="77"/>
      <c r="F223" s="77"/>
      <c r="G223" s="77" t="s">
        <v>1042</v>
      </c>
      <c r="H223" s="77"/>
      <c r="I223" s="77"/>
      <c r="J223" s="77"/>
      <c r="K223" s="77"/>
      <c r="L223" s="77"/>
      <c r="M223" s="77"/>
      <c r="N223" s="77"/>
      <c r="O223" s="77"/>
      <c r="P223" s="77"/>
      <c r="Q223" s="77"/>
      <c r="R223" s="78"/>
      <c r="S223" s="79"/>
      <c r="AG223" s="77" t="s">
        <v>384</v>
      </c>
      <c r="AH223" s="80">
        <v>23</v>
      </c>
    </row>
    <row r="224" spans="5:34" x14ac:dyDescent="0.15">
      <c r="E224" s="77"/>
      <c r="F224" s="77"/>
      <c r="G224" s="77" t="s">
        <v>613</v>
      </c>
      <c r="H224" s="77"/>
      <c r="I224" s="77"/>
      <c r="J224" s="77"/>
      <c r="K224" s="77"/>
      <c r="L224" s="77"/>
      <c r="M224" s="77"/>
      <c r="N224" s="77"/>
      <c r="O224" s="77"/>
      <c r="P224" s="77"/>
      <c r="Q224" s="77"/>
      <c r="R224" s="78"/>
      <c r="S224" s="79"/>
      <c r="AG224" s="77" t="s">
        <v>385</v>
      </c>
      <c r="AH224" s="80">
        <v>24</v>
      </c>
    </row>
    <row r="225" spans="5:34" x14ac:dyDescent="0.15">
      <c r="E225" s="77"/>
      <c r="F225" s="77"/>
      <c r="G225" s="77" t="s">
        <v>614</v>
      </c>
      <c r="H225" s="77"/>
      <c r="I225" s="77"/>
      <c r="J225" s="77"/>
      <c r="K225" s="77"/>
      <c r="L225" s="77"/>
      <c r="M225" s="77"/>
      <c r="N225" s="77"/>
      <c r="O225" s="77"/>
      <c r="P225" s="77"/>
      <c r="Q225" s="77"/>
      <c r="R225" s="78"/>
      <c r="S225" s="79"/>
      <c r="AG225" s="77" t="s">
        <v>386</v>
      </c>
      <c r="AH225" s="80">
        <v>25</v>
      </c>
    </row>
    <row r="226" spans="5:34" x14ac:dyDescent="0.15">
      <c r="E226" s="77"/>
      <c r="F226" s="77"/>
      <c r="G226" s="77" t="s">
        <v>615</v>
      </c>
      <c r="H226" s="77"/>
      <c r="I226" s="77"/>
      <c r="J226" s="77"/>
      <c r="K226" s="77"/>
      <c r="L226" s="77"/>
      <c r="M226" s="77"/>
      <c r="N226" s="77"/>
      <c r="O226" s="77"/>
      <c r="P226" s="77"/>
      <c r="Q226" s="77"/>
      <c r="R226" s="78"/>
      <c r="S226" s="79"/>
      <c r="AG226" s="77" t="s">
        <v>387</v>
      </c>
      <c r="AH226" s="80">
        <v>26</v>
      </c>
    </row>
    <row r="227" spans="5:34" x14ac:dyDescent="0.15">
      <c r="E227" s="77"/>
      <c r="F227" s="77"/>
      <c r="G227" s="77" t="s">
        <v>616</v>
      </c>
      <c r="H227" s="77"/>
      <c r="I227" s="77"/>
      <c r="J227" s="77"/>
      <c r="K227" s="77"/>
      <c r="L227" s="77"/>
      <c r="M227" s="77"/>
      <c r="N227" s="77"/>
      <c r="O227" s="77"/>
      <c r="P227" s="77"/>
      <c r="Q227" s="77"/>
      <c r="R227" s="78"/>
      <c r="S227" s="79"/>
      <c r="AG227" s="77" t="s">
        <v>388</v>
      </c>
      <c r="AH227" s="80">
        <v>27</v>
      </c>
    </row>
    <row r="228" spans="5:34" s="65" customFormat="1" x14ac:dyDescent="0.15">
      <c r="E228" s="77"/>
      <c r="F228" s="77"/>
      <c r="G228" s="77" t="s">
        <v>617</v>
      </c>
      <c r="H228" s="77"/>
      <c r="I228" s="77"/>
      <c r="J228" s="77"/>
      <c r="K228" s="77"/>
      <c r="L228" s="77"/>
      <c r="M228" s="77"/>
      <c r="N228" s="77"/>
      <c r="O228" s="77"/>
      <c r="P228" s="77"/>
      <c r="Q228" s="77"/>
      <c r="R228" s="78"/>
      <c r="S228" s="79"/>
      <c r="T228" s="81"/>
      <c r="U228" s="81"/>
      <c r="V228" s="81"/>
      <c r="W228" s="81"/>
      <c r="X228" s="81"/>
      <c r="Y228" s="81"/>
      <c r="Z228" s="81"/>
      <c r="AA228" s="81"/>
      <c r="AB228" s="81"/>
      <c r="AC228" s="81"/>
      <c r="AD228" s="81"/>
      <c r="AE228" s="81"/>
      <c r="AF228" s="81"/>
      <c r="AG228" s="77" t="s">
        <v>389</v>
      </c>
      <c r="AH228" s="80">
        <v>28</v>
      </c>
    </row>
    <row r="229" spans="5:34" s="65" customFormat="1" x14ac:dyDescent="0.15">
      <c r="E229" s="77"/>
      <c r="F229" s="77"/>
      <c r="G229" s="77" t="s">
        <v>618</v>
      </c>
      <c r="H229" s="77"/>
      <c r="I229" s="77"/>
      <c r="J229" s="77"/>
      <c r="K229" s="77"/>
      <c r="L229" s="77"/>
      <c r="M229" s="77"/>
      <c r="N229" s="77"/>
      <c r="O229" s="77"/>
      <c r="P229" s="77"/>
      <c r="Q229" s="77"/>
      <c r="R229" s="78"/>
      <c r="S229" s="79"/>
      <c r="T229" s="81"/>
      <c r="U229" s="81"/>
      <c r="V229" s="81"/>
      <c r="W229" s="81"/>
      <c r="X229" s="81"/>
      <c r="Y229" s="81"/>
      <c r="Z229" s="81"/>
      <c r="AA229" s="81"/>
      <c r="AB229" s="81"/>
      <c r="AC229" s="81"/>
      <c r="AD229" s="81"/>
      <c r="AE229" s="81"/>
      <c r="AF229" s="81"/>
      <c r="AG229" s="77" t="s">
        <v>390</v>
      </c>
      <c r="AH229" s="80">
        <v>29</v>
      </c>
    </row>
    <row r="230" spans="5:34" s="65" customFormat="1" x14ac:dyDescent="0.15">
      <c r="E230" s="77"/>
      <c r="F230" s="77"/>
      <c r="G230" s="77" t="s">
        <v>1043</v>
      </c>
      <c r="H230" s="77"/>
      <c r="I230" s="77"/>
      <c r="J230" s="77"/>
      <c r="K230" s="77"/>
      <c r="L230" s="77"/>
      <c r="M230" s="77"/>
      <c r="N230" s="77"/>
      <c r="O230" s="77"/>
      <c r="P230" s="77"/>
      <c r="Q230" s="77"/>
      <c r="R230" s="78"/>
      <c r="S230" s="79"/>
      <c r="T230" s="81"/>
      <c r="U230" s="81"/>
      <c r="V230" s="81"/>
      <c r="W230" s="81"/>
      <c r="X230" s="81"/>
      <c r="Y230" s="81"/>
      <c r="Z230" s="81"/>
      <c r="AA230" s="81"/>
      <c r="AB230" s="81"/>
      <c r="AC230" s="81"/>
      <c r="AD230" s="81"/>
      <c r="AE230" s="81"/>
      <c r="AF230" s="81"/>
      <c r="AG230" s="77" t="s">
        <v>361</v>
      </c>
      <c r="AH230" s="80">
        <v>30</v>
      </c>
    </row>
    <row r="231" spans="5:34" s="65" customFormat="1" x14ac:dyDescent="0.15">
      <c r="E231" s="77"/>
      <c r="F231" s="77"/>
      <c r="G231" s="77" t="s">
        <v>1033</v>
      </c>
      <c r="H231" s="77"/>
      <c r="I231" s="77"/>
      <c r="J231" s="77"/>
      <c r="K231" s="77"/>
      <c r="L231" s="77"/>
      <c r="M231" s="77"/>
      <c r="N231" s="77"/>
      <c r="O231" s="77"/>
      <c r="P231" s="77"/>
      <c r="Q231" s="77"/>
      <c r="R231" s="78"/>
      <c r="S231" s="79"/>
      <c r="T231" s="81"/>
      <c r="U231" s="81"/>
      <c r="V231" s="81"/>
      <c r="W231" s="81"/>
      <c r="X231" s="81"/>
      <c r="Y231" s="81"/>
      <c r="Z231" s="81"/>
      <c r="AA231" s="81"/>
      <c r="AB231" s="81"/>
      <c r="AC231" s="81"/>
      <c r="AD231" s="81"/>
      <c r="AE231" s="81"/>
      <c r="AF231" s="81"/>
      <c r="AG231" s="77" t="s">
        <v>391</v>
      </c>
      <c r="AH231" s="80">
        <v>31</v>
      </c>
    </row>
    <row r="232" spans="5:34" s="65" customFormat="1" x14ac:dyDescent="0.15">
      <c r="E232" s="77"/>
      <c r="F232" s="77"/>
      <c r="G232" s="77" t="s">
        <v>1034</v>
      </c>
      <c r="H232" s="77"/>
      <c r="I232" s="77"/>
      <c r="J232" s="77"/>
      <c r="K232" s="77"/>
      <c r="L232" s="77"/>
      <c r="M232" s="77"/>
      <c r="N232" s="77"/>
      <c r="O232" s="77"/>
      <c r="P232" s="77"/>
      <c r="Q232" s="77"/>
      <c r="R232" s="78"/>
      <c r="S232" s="79"/>
      <c r="T232" s="81"/>
      <c r="U232" s="81"/>
      <c r="V232" s="81"/>
      <c r="W232" s="81"/>
      <c r="X232" s="81"/>
      <c r="Y232" s="81"/>
      <c r="Z232" s="81"/>
      <c r="AA232" s="81"/>
      <c r="AB232" s="81"/>
      <c r="AC232" s="81"/>
      <c r="AD232" s="81"/>
      <c r="AE232" s="81"/>
      <c r="AF232" s="81"/>
      <c r="AG232" s="77" t="s">
        <v>392</v>
      </c>
      <c r="AH232" s="80">
        <v>32</v>
      </c>
    </row>
    <row r="233" spans="5:34" s="65" customFormat="1" x14ac:dyDescent="0.15">
      <c r="R233" s="81"/>
      <c r="S233" s="82"/>
      <c r="T233" s="81"/>
      <c r="U233" s="81"/>
      <c r="V233" s="81"/>
      <c r="W233" s="81"/>
      <c r="X233" s="81"/>
      <c r="Y233" s="81"/>
      <c r="Z233" s="81"/>
      <c r="AA233" s="81"/>
      <c r="AB233" s="81"/>
      <c r="AC233" s="81"/>
      <c r="AD233" s="81"/>
      <c r="AE233" s="81"/>
      <c r="AF233" s="81"/>
      <c r="AG233" s="77" t="s">
        <v>393</v>
      </c>
      <c r="AH233" s="80">
        <v>33</v>
      </c>
    </row>
    <row r="234" spans="5:34" s="65" customFormat="1" x14ac:dyDescent="0.15">
      <c r="R234" s="81"/>
      <c r="S234" s="82"/>
      <c r="T234" s="81"/>
      <c r="U234" s="81"/>
      <c r="V234" s="81"/>
      <c r="W234" s="81"/>
      <c r="X234" s="81"/>
      <c r="Y234" s="81"/>
      <c r="Z234" s="81"/>
      <c r="AA234" s="81"/>
      <c r="AB234" s="81"/>
      <c r="AC234" s="81"/>
      <c r="AD234" s="81"/>
      <c r="AE234" s="81"/>
      <c r="AF234" s="81"/>
      <c r="AG234" s="77" t="s">
        <v>394</v>
      </c>
      <c r="AH234" s="80">
        <v>34</v>
      </c>
    </row>
    <row r="235" spans="5:34" s="65" customFormat="1" x14ac:dyDescent="0.15">
      <c r="R235" s="81"/>
      <c r="S235" s="82"/>
      <c r="T235" s="81"/>
      <c r="U235" s="81"/>
      <c r="V235" s="81"/>
      <c r="W235" s="81"/>
      <c r="X235" s="81"/>
      <c r="Y235" s="81"/>
      <c r="Z235" s="81"/>
      <c r="AA235" s="81"/>
      <c r="AB235" s="81"/>
      <c r="AC235" s="81"/>
      <c r="AD235" s="81"/>
      <c r="AE235" s="81"/>
      <c r="AF235" s="81"/>
      <c r="AG235" s="77" t="s">
        <v>395</v>
      </c>
      <c r="AH235" s="80">
        <v>35</v>
      </c>
    </row>
    <row r="236" spans="5:34" s="65" customFormat="1" x14ac:dyDescent="0.15">
      <c r="R236" s="81"/>
      <c r="S236" s="82"/>
      <c r="T236" s="81"/>
      <c r="U236" s="81"/>
      <c r="V236" s="81"/>
      <c r="W236" s="81"/>
      <c r="X236" s="81"/>
      <c r="Y236" s="81"/>
      <c r="Z236" s="81"/>
      <c r="AA236" s="81"/>
      <c r="AB236" s="81"/>
      <c r="AC236" s="81"/>
      <c r="AD236" s="81"/>
      <c r="AE236" s="81"/>
      <c r="AF236" s="81"/>
      <c r="AG236" s="77" t="s">
        <v>396</v>
      </c>
      <c r="AH236" s="80">
        <v>36</v>
      </c>
    </row>
    <row r="237" spans="5:34" s="65" customFormat="1" x14ac:dyDescent="0.15">
      <c r="R237" s="81"/>
      <c r="S237" s="82"/>
      <c r="T237" s="81"/>
      <c r="U237" s="81"/>
      <c r="V237" s="81"/>
      <c r="W237" s="81"/>
      <c r="X237" s="81"/>
      <c r="Y237" s="81"/>
      <c r="Z237" s="81"/>
      <c r="AA237" s="81"/>
      <c r="AB237" s="81"/>
      <c r="AC237" s="81"/>
      <c r="AD237" s="81"/>
      <c r="AE237" s="81"/>
      <c r="AF237" s="81"/>
      <c r="AG237" s="77" t="s">
        <v>397</v>
      </c>
      <c r="AH237" s="80">
        <v>37</v>
      </c>
    </row>
    <row r="238" spans="5:34" s="65" customFormat="1" x14ac:dyDescent="0.15">
      <c r="R238" s="81"/>
      <c r="S238" s="82"/>
      <c r="T238" s="81"/>
      <c r="U238" s="81"/>
      <c r="V238" s="81"/>
      <c r="W238" s="81"/>
      <c r="X238" s="81"/>
      <c r="Y238" s="81"/>
      <c r="Z238" s="81"/>
      <c r="AA238" s="81"/>
      <c r="AB238" s="81"/>
      <c r="AC238" s="81"/>
      <c r="AD238" s="81"/>
      <c r="AE238" s="81"/>
      <c r="AF238" s="81"/>
      <c r="AG238" s="77" t="s">
        <v>398</v>
      </c>
      <c r="AH238" s="80">
        <v>38</v>
      </c>
    </row>
    <row r="239" spans="5:34" s="65" customFormat="1" x14ac:dyDescent="0.15">
      <c r="R239" s="81"/>
      <c r="S239" s="82"/>
      <c r="T239" s="81"/>
      <c r="U239" s="81"/>
      <c r="V239" s="81"/>
      <c r="W239" s="81"/>
      <c r="X239" s="81"/>
      <c r="Y239" s="81"/>
      <c r="Z239" s="81"/>
      <c r="AA239" s="81"/>
      <c r="AB239" s="81"/>
      <c r="AC239" s="81"/>
      <c r="AD239" s="81"/>
      <c r="AE239" s="81"/>
      <c r="AF239" s="81"/>
      <c r="AG239" s="77" t="s">
        <v>399</v>
      </c>
      <c r="AH239" s="80">
        <v>39</v>
      </c>
    </row>
    <row r="240" spans="5:34" s="65" customFormat="1" x14ac:dyDescent="0.15">
      <c r="R240" s="81"/>
      <c r="S240" s="82"/>
      <c r="T240" s="81"/>
      <c r="U240" s="81"/>
      <c r="V240" s="81"/>
      <c r="W240" s="81"/>
      <c r="X240" s="81"/>
      <c r="Y240" s="81"/>
      <c r="Z240" s="81"/>
      <c r="AA240" s="81"/>
      <c r="AB240" s="81"/>
      <c r="AC240" s="81"/>
      <c r="AD240" s="81"/>
      <c r="AE240" s="81"/>
      <c r="AF240" s="81"/>
      <c r="AG240" s="77" t="s">
        <v>400</v>
      </c>
      <c r="AH240" s="80">
        <v>40</v>
      </c>
    </row>
    <row r="241" spans="3:34" s="65" customFormat="1" x14ac:dyDescent="0.15">
      <c r="R241" s="81"/>
      <c r="S241" s="82"/>
      <c r="T241" s="81"/>
      <c r="U241" s="81"/>
      <c r="V241" s="81"/>
      <c r="W241" s="81"/>
      <c r="X241" s="81"/>
      <c r="Y241" s="81"/>
      <c r="Z241" s="81"/>
      <c r="AA241" s="81"/>
      <c r="AB241" s="81"/>
      <c r="AC241" s="81"/>
      <c r="AD241" s="81"/>
      <c r="AE241" s="81"/>
      <c r="AF241" s="81"/>
      <c r="AG241" s="77" t="s">
        <v>401</v>
      </c>
      <c r="AH241" s="80">
        <v>41</v>
      </c>
    </row>
    <row r="242" spans="3:34" s="65" customFormat="1" x14ac:dyDescent="0.15">
      <c r="R242" s="81"/>
      <c r="S242" s="82"/>
      <c r="T242" s="81"/>
      <c r="U242" s="81"/>
      <c r="V242" s="81"/>
      <c r="W242" s="81"/>
      <c r="X242" s="81"/>
      <c r="Y242" s="81"/>
      <c r="Z242" s="81"/>
      <c r="AA242" s="81"/>
      <c r="AB242" s="81"/>
      <c r="AC242" s="81"/>
      <c r="AD242" s="81"/>
      <c r="AE242" s="81"/>
      <c r="AF242" s="81"/>
      <c r="AG242" s="77" t="s">
        <v>402</v>
      </c>
      <c r="AH242" s="80">
        <v>42</v>
      </c>
    </row>
    <row r="243" spans="3:34" s="65" customFormat="1" x14ac:dyDescent="0.15">
      <c r="R243" s="81"/>
      <c r="S243" s="82"/>
      <c r="T243" s="81"/>
      <c r="U243" s="81"/>
      <c r="V243" s="81"/>
      <c r="W243" s="81"/>
      <c r="X243" s="81"/>
      <c r="Y243" s="81"/>
      <c r="Z243" s="81"/>
      <c r="AA243" s="81"/>
      <c r="AB243" s="81"/>
      <c r="AC243" s="81"/>
      <c r="AD243" s="81"/>
      <c r="AE243" s="81"/>
      <c r="AF243" s="81"/>
      <c r="AG243" s="77" t="s">
        <v>403</v>
      </c>
      <c r="AH243" s="80">
        <v>43</v>
      </c>
    </row>
    <row r="244" spans="3:34" s="65" customFormat="1" x14ac:dyDescent="0.15">
      <c r="R244" s="81"/>
      <c r="S244" s="82"/>
      <c r="T244" s="81"/>
      <c r="U244" s="81"/>
      <c r="V244" s="81"/>
      <c r="W244" s="81"/>
      <c r="X244" s="81"/>
      <c r="Y244" s="81"/>
      <c r="Z244" s="81"/>
      <c r="AA244" s="81"/>
      <c r="AB244" s="81"/>
      <c r="AC244" s="81"/>
      <c r="AD244" s="81"/>
      <c r="AE244" s="81"/>
      <c r="AF244" s="81"/>
      <c r="AG244" s="77" t="s">
        <v>404</v>
      </c>
      <c r="AH244" s="80">
        <v>44</v>
      </c>
    </row>
    <row r="245" spans="3:34" s="65" customFormat="1" x14ac:dyDescent="0.15">
      <c r="R245" s="81"/>
      <c r="S245" s="82"/>
      <c r="T245" s="81"/>
      <c r="U245" s="81"/>
      <c r="V245" s="81"/>
      <c r="W245" s="81"/>
      <c r="X245" s="81"/>
      <c r="Y245" s="81"/>
      <c r="Z245" s="81"/>
      <c r="AA245" s="81"/>
      <c r="AB245" s="81"/>
      <c r="AC245" s="81"/>
      <c r="AD245" s="81"/>
      <c r="AE245" s="81"/>
      <c r="AF245" s="81"/>
      <c r="AG245" s="77" t="s">
        <v>405</v>
      </c>
      <c r="AH245" s="80">
        <v>45</v>
      </c>
    </row>
    <row r="246" spans="3:34" s="65" customFormat="1" x14ac:dyDescent="0.15">
      <c r="R246" s="81"/>
      <c r="S246" s="82"/>
      <c r="T246" s="81"/>
      <c r="U246" s="81"/>
      <c r="V246" s="81"/>
      <c r="W246" s="81"/>
      <c r="X246" s="81"/>
      <c r="Y246" s="81"/>
      <c r="Z246" s="81"/>
      <c r="AA246" s="81"/>
      <c r="AB246" s="81"/>
      <c r="AC246" s="81"/>
      <c r="AD246" s="81"/>
      <c r="AE246" s="81"/>
      <c r="AF246" s="81"/>
      <c r="AG246" s="77" t="s">
        <v>362</v>
      </c>
      <c r="AH246" s="80">
        <v>46</v>
      </c>
    </row>
    <row r="247" spans="3:34" x14ac:dyDescent="0.15">
      <c r="AG247" s="77" t="s">
        <v>406</v>
      </c>
      <c r="AH247" s="80">
        <v>47</v>
      </c>
    </row>
    <row r="248" spans="3:34" x14ac:dyDescent="0.15">
      <c r="AG248" s="77" t="s">
        <v>407</v>
      </c>
      <c r="AH248" s="80">
        <v>49</v>
      </c>
    </row>
    <row r="249" spans="3:34" x14ac:dyDescent="0.15">
      <c r="C249" s="62" t="s">
        <v>559</v>
      </c>
      <c r="D249" s="62" t="s">
        <v>560</v>
      </c>
    </row>
    <row r="250" spans="3:34" x14ac:dyDescent="0.15">
      <c r="C250" s="77" t="s">
        <v>602</v>
      </c>
      <c r="D250" s="77" t="s">
        <v>497</v>
      </c>
    </row>
    <row r="251" spans="3:34" x14ac:dyDescent="0.15">
      <c r="C251" s="77" t="s">
        <v>603</v>
      </c>
      <c r="D251" s="77" t="s">
        <v>498</v>
      </c>
    </row>
    <row r="252" spans="3:34" x14ac:dyDescent="0.15">
      <c r="C252" s="77" t="s">
        <v>604</v>
      </c>
      <c r="D252" s="77" t="s">
        <v>611</v>
      </c>
    </row>
    <row r="253" spans="3:34" x14ac:dyDescent="0.15">
      <c r="C253" s="77" t="s">
        <v>1040</v>
      </c>
      <c r="D253" s="77" t="s">
        <v>612</v>
      </c>
    </row>
    <row r="254" spans="3:34" x14ac:dyDescent="0.15">
      <c r="C254" s="77" t="s">
        <v>1038</v>
      </c>
      <c r="D254" s="65" t="s">
        <v>1041</v>
      </c>
    </row>
    <row r="255" spans="3:34" x14ac:dyDescent="0.15">
      <c r="C255" s="77" t="s">
        <v>605</v>
      </c>
      <c r="D255" s="65" t="s">
        <v>1042</v>
      </c>
    </row>
    <row r="256" spans="3:34" x14ac:dyDescent="0.15">
      <c r="C256" s="77" t="s">
        <v>606</v>
      </c>
      <c r="D256" s="65" t="s">
        <v>613</v>
      </c>
    </row>
    <row r="257" spans="3:4" x14ac:dyDescent="0.15">
      <c r="C257" s="77" t="s">
        <v>607</v>
      </c>
      <c r="D257" s="65" t="s">
        <v>614</v>
      </c>
    </row>
    <row r="258" spans="3:4" x14ac:dyDescent="0.15">
      <c r="C258" s="77" t="s">
        <v>608</v>
      </c>
      <c r="D258" s="65" t="s">
        <v>615</v>
      </c>
    </row>
    <row r="259" spans="3:4" x14ac:dyDescent="0.15">
      <c r="C259" s="77" t="s">
        <v>609</v>
      </c>
      <c r="D259" s="65" t="s">
        <v>616</v>
      </c>
    </row>
    <row r="260" spans="3:4" x14ac:dyDescent="0.15">
      <c r="C260" s="77" t="s">
        <v>610</v>
      </c>
      <c r="D260" s="65" t="s">
        <v>617</v>
      </c>
    </row>
    <row r="261" spans="3:4" x14ac:dyDescent="0.15">
      <c r="C261" s="77" t="s">
        <v>1031</v>
      </c>
      <c r="D261" s="65" t="s">
        <v>618</v>
      </c>
    </row>
    <row r="262" spans="3:4" x14ac:dyDescent="0.15">
      <c r="C262" s="77" t="s">
        <v>1032</v>
      </c>
      <c r="D262" s="65" t="s">
        <v>1043</v>
      </c>
    </row>
    <row r="263" spans="3:4" x14ac:dyDescent="0.15">
      <c r="C263" s="77" t="s">
        <v>1035</v>
      </c>
      <c r="D263" s="77" t="s">
        <v>1033</v>
      </c>
    </row>
    <row r="264" spans="3:4" x14ac:dyDescent="0.15">
      <c r="C264" s="77" t="s">
        <v>1036</v>
      </c>
      <c r="D264" s="77" t="s">
        <v>1034</v>
      </c>
    </row>
    <row r="265" spans="3:4" x14ac:dyDescent="0.15">
      <c r="C265" s="77" t="s">
        <v>1037</v>
      </c>
      <c r="D265" s="77"/>
    </row>
    <row r="266" spans="3:4" x14ac:dyDescent="0.15">
      <c r="C266" s="77"/>
      <c r="D266" s="77"/>
    </row>
    <row r="267" spans="3:4" x14ac:dyDescent="0.15">
      <c r="C267" s="77"/>
      <c r="D267" s="77"/>
    </row>
    <row r="268" spans="3:4" x14ac:dyDescent="0.15">
      <c r="C268" s="77"/>
      <c r="D268" s="77"/>
    </row>
    <row r="269" spans="3:4" x14ac:dyDescent="0.15">
      <c r="C269" s="77"/>
      <c r="D269" s="62"/>
    </row>
    <row r="270" spans="3:4" x14ac:dyDescent="0.15">
      <c r="C270" s="77"/>
      <c r="D270" s="77"/>
    </row>
    <row r="271" spans="3:4" x14ac:dyDescent="0.15">
      <c r="C271" s="77"/>
      <c r="D271" s="62"/>
    </row>
    <row r="272" spans="3:4" x14ac:dyDescent="0.15">
      <c r="C272" s="77"/>
      <c r="D272" s="62"/>
    </row>
    <row r="273" spans="3:6" x14ac:dyDescent="0.15">
      <c r="C273" s="77"/>
      <c r="D273" s="62"/>
    </row>
    <row r="279" spans="3:6" x14ac:dyDescent="0.15">
      <c r="C279" s="94" t="s">
        <v>30</v>
      </c>
      <c r="D279" s="94"/>
      <c r="E279" s="95" t="s">
        <v>29</v>
      </c>
      <c r="F279" s="77" t="s">
        <v>323</v>
      </c>
    </row>
    <row r="280" spans="3:6" x14ac:dyDescent="0.15">
      <c r="C280" s="94" t="s">
        <v>59</v>
      </c>
      <c r="D280" s="94"/>
      <c r="E280" s="95" t="s">
        <v>58</v>
      </c>
      <c r="F280" s="77" t="s">
        <v>323</v>
      </c>
    </row>
    <row r="281" spans="3:6" x14ac:dyDescent="0.15">
      <c r="C281" s="94" t="s">
        <v>28</v>
      </c>
      <c r="D281" s="94"/>
      <c r="E281" s="95" t="s">
        <v>27</v>
      </c>
      <c r="F281" s="77" t="s">
        <v>323</v>
      </c>
    </row>
    <row r="282" spans="3:6" x14ac:dyDescent="0.15">
      <c r="C282" s="94" t="s">
        <v>36</v>
      </c>
      <c r="D282" s="94"/>
      <c r="E282" s="95" t="s">
        <v>35</v>
      </c>
      <c r="F282" s="77" t="s">
        <v>323</v>
      </c>
    </row>
    <row r="283" spans="3:6" x14ac:dyDescent="0.15">
      <c r="C283" s="94" t="s">
        <v>38</v>
      </c>
      <c r="D283" s="94"/>
      <c r="E283" s="95" t="s">
        <v>37</v>
      </c>
      <c r="F283" s="77" t="s">
        <v>323</v>
      </c>
    </row>
    <row r="284" spans="3:6" x14ac:dyDescent="0.15">
      <c r="C284" s="94" t="s">
        <v>45</v>
      </c>
      <c r="D284" s="94"/>
      <c r="E284" s="95" t="s">
        <v>44</v>
      </c>
      <c r="F284" s="77" t="s">
        <v>323</v>
      </c>
    </row>
    <row r="285" spans="3:6" x14ac:dyDescent="0.15">
      <c r="C285" s="94" t="s">
        <v>32</v>
      </c>
      <c r="D285" s="94"/>
      <c r="E285" s="95" t="s">
        <v>31</v>
      </c>
      <c r="F285" s="77" t="s">
        <v>323</v>
      </c>
    </row>
    <row r="286" spans="3:6" x14ac:dyDescent="0.15">
      <c r="C286" s="94" t="s">
        <v>41</v>
      </c>
      <c r="D286" s="94"/>
      <c r="E286" s="95" t="s">
        <v>40</v>
      </c>
      <c r="F286" s="77" t="s">
        <v>323</v>
      </c>
    </row>
    <row r="287" spans="3:6" x14ac:dyDescent="0.15">
      <c r="C287" s="94" t="s">
        <v>43</v>
      </c>
      <c r="D287" s="94"/>
      <c r="E287" s="95" t="s">
        <v>42</v>
      </c>
      <c r="F287" s="77" t="s">
        <v>323</v>
      </c>
    </row>
    <row r="288" spans="3:6" x14ac:dyDescent="0.15">
      <c r="C288" s="94" t="s">
        <v>48</v>
      </c>
      <c r="D288" s="94"/>
      <c r="E288" s="95" t="s">
        <v>47</v>
      </c>
      <c r="F288" s="77" t="s">
        <v>323</v>
      </c>
    </row>
    <row r="289" spans="3:6" x14ac:dyDescent="0.15">
      <c r="C289" s="94" t="s">
        <v>680</v>
      </c>
      <c r="D289" s="94"/>
      <c r="E289" s="95" t="s">
        <v>39</v>
      </c>
      <c r="F289" s="77" t="s">
        <v>323</v>
      </c>
    </row>
    <row r="290" spans="3:6" x14ac:dyDescent="0.15">
      <c r="C290" s="94" t="s">
        <v>53</v>
      </c>
      <c r="D290" s="94"/>
      <c r="E290" s="95" t="s">
        <v>52</v>
      </c>
      <c r="F290" s="77" t="s">
        <v>323</v>
      </c>
    </row>
    <row r="291" spans="3:6" x14ac:dyDescent="0.15">
      <c r="C291" s="94" t="s">
        <v>528</v>
      </c>
      <c r="D291" s="94"/>
      <c r="E291" s="95" t="s">
        <v>66</v>
      </c>
      <c r="F291" s="77" t="s">
        <v>323</v>
      </c>
    </row>
    <row r="292" spans="3:6" x14ac:dyDescent="0.15">
      <c r="C292" s="94" t="s">
        <v>50</v>
      </c>
      <c r="D292" s="94"/>
      <c r="E292" s="95" t="s">
        <v>49</v>
      </c>
      <c r="F292" s="77" t="s">
        <v>323</v>
      </c>
    </row>
    <row r="293" spans="3:6" x14ac:dyDescent="0.15">
      <c r="C293" s="94" t="s">
        <v>57</v>
      </c>
      <c r="D293" s="94"/>
      <c r="E293" s="95" t="s">
        <v>56</v>
      </c>
      <c r="F293" s="77" t="s">
        <v>323</v>
      </c>
    </row>
    <row r="294" spans="3:6" x14ac:dyDescent="0.15">
      <c r="C294" s="94" t="s">
        <v>529</v>
      </c>
      <c r="D294" s="94"/>
      <c r="E294" s="95" t="s">
        <v>51</v>
      </c>
      <c r="F294" s="77" t="s">
        <v>323</v>
      </c>
    </row>
    <row r="295" spans="3:6" x14ac:dyDescent="0.15">
      <c r="C295" s="94" t="s">
        <v>62</v>
      </c>
      <c r="D295" s="94"/>
      <c r="E295" s="95" t="s">
        <v>61</v>
      </c>
      <c r="F295" s="77" t="s">
        <v>323</v>
      </c>
    </row>
    <row r="296" spans="3:6" x14ac:dyDescent="0.15">
      <c r="C296" s="94" t="s">
        <v>530</v>
      </c>
      <c r="D296" s="94"/>
      <c r="E296" s="95" t="s">
        <v>63</v>
      </c>
      <c r="F296" s="77" t="s">
        <v>323</v>
      </c>
    </row>
    <row r="297" spans="3:6" x14ac:dyDescent="0.15">
      <c r="C297" s="94" t="s">
        <v>531</v>
      </c>
      <c r="D297" s="94"/>
      <c r="E297" s="95" t="s">
        <v>64</v>
      </c>
      <c r="F297" s="77" t="s">
        <v>323</v>
      </c>
    </row>
    <row r="298" spans="3:6" x14ac:dyDescent="0.15">
      <c r="C298" s="94" t="s">
        <v>532</v>
      </c>
      <c r="D298" s="94"/>
      <c r="E298" s="95" t="s">
        <v>65</v>
      </c>
      <c r="F298" s="77" t="s">
        <v>323</v>
      </c>
    </row>
    <row r="299" spans="3:6" x14ac:dyDescent="0.15">
      <c r="C299" s="94" t="s">
        <v>55</v>
      </c>
      <c r="D299" s="94"/>
      <c r="E299" s="95" t="s">
        <v>54</v>
      </c>
      <c r="F299" s="77" t="s">
        <v>323</v>
      </c>
    </row>
    <row r="300" spans="3:6" x14ac:dyDescent="0.15">
      <c r="C300" s="94" t="s">
        <v>533</v>
      </c>
      <c r="D300" s="94"/>
      <c r="E300" s="95" t="s">
        <v>46</v>
      </c>
      <c r="F300" s="77" t="s">
        <v>323</v>
      </c>
    </row>
    <row r="301" spans="3:6" x14ac:dyDescent="0.15">
      <c r="C301" s="94" t="s">
        <v>534</v>
      </c>
      <c r="D301" s="94"/>
      <c r="E301" s="95" t="s">
        <v>60</v>
      </c>
      <c r="F301" s="77" t="s">
        <v>323</v>
      </c>
    </row>
    <row r="302" spans="3:6" x14ac:dyDescent="0.15">
      <c r="C302" s="94" t="s">
        <v>34</v>
      </c>
      <c r="D302" s="94"/>
      <c r="E302" s="95" t="s">
        <v>33</v>
      </c>
      <c r="F302" s="77" t="s">
        <v>323</v>
      </c>
    </row>
    <row r="303" spans="3:6" x14ac:dyDescent="0.15">
      <c r="C303" s="94" t="s">
        <v>535</v>
      </c>
      <c r="D303" s="94"/>
      <c r="E303" s="95" t="s">
        <v>409</v>
      </c>
      <c r="F303" s="77" t="s">
        <v>323</v>
      </c>
    </row>
    <row r="304" spans="3:6" x14ac:dyDescent="0.15">
      <c r="C304" s="94" t="s">
        <v>411</v>
      </c>
      <c r="D304" s="94"/>
      <c r="E304" s="95" t="s">
        <v>410</v>
      </c>
      <c r="F304" s="77" t="s">
        <v>323</v>
      </c>
    </row>
    <row r="305" spans="3:6" x14ac:dyDescent="0.15">
      <c r="C305" s="94" t="s">
        <v>536</v>
      </c>
      <c r="D305" s="94"/>
      <c r="E305" s="95" t="s">
        <v>537</v>
      </c>
      <c r="F305" s="77" t="s">
        <v>323</v>
      </c>
    </row>
    <row r="306" spans="3:6" x14ac:dyDescent="0.15">
      <c r="C306" s="94" t="s">
        <v>681</v>
      </c>
      <c r="D306" s="94"/>
      <c r="E306" s="95" t="s">
        <v>682</v>
      </c>
      <c r="F306" s="61" t="s">
        <v>323</v>
      </c>
    </row>
    <row r="307" spans="3:6" x14ac:dyDescent="0.15">
      <c r="C307" s="94" t="s">
        <v>69</v>
      </c>
      <c r="D307" s="94"/>
      <c r="E307" s="95" t="s">
        <v>68</v>
      </c>
      <c r="F307" s="61" t="s">
        <v>327</v>
      </c>
    </row>
    <row r="308" spans="3:6" x14ac:dyDescent="0.15">
      <c r="C308" s="94" t="s">
        <v>71</v>
      </c>
      <c r="D308" s="94"/>
      <c r="E308" s="95" t="s">
        <v>70</v>
      </c>
      <c r="F308" s="61" t="s">
        <v>327</v>
      </c>
    </row>
    <row r="309" spans="3:6" x14ac:dyDescent="0.15">
      <c r="C309" s="94" t="s">
        <v>296</v>
      </c>
      <c r="D309" s="94"/>
      <c r="E309" s="95" t="s">
        <v>295</v>
      </c>
      <c r="F309" s="61" t="s">
        <v>327</v>
      </c>
    </row>
    <row r="310" spans="3:6" x14ac:dyDescent="0.15">
      <c r="C310" s="94" t="s">
        <v>298</v>
      </c>
      <c r="D310" s="94"/>
      <c r="E310" s="95" t="s">
        <v>297</v>
      </c>
      <c r="F310" s="61" t="s">
        <v>327</v>
      </c>
    </row>
    <row r="311" spans="3:6" x14ac:dyDescent="0.15">
      <c r="C311" s="94" t="s">
        <v>73</v>
      </c>
      <c r="D311" s="94"/>
      <c r="E311" s="95" t="s">
        <v>72</v>
      </c>
      <c r="F311" s="61" t="s">
        <v>327</v>
      </c>
    </row>
    <row r="312" spans="3:6" x14ac:dyDescent="0.15">
      <c r="C312" s="94" t="s">
        <v>75</v>
      </c>
      <c r="D312" s="94"/>
      <c r="E312" s="95" t="s">
        <v>74</v>
      </c>
      <c r="F312" s="61" t="s">
        <v>327</v>
      </c>
    </row>
    <row r="313" spans="3:6" x14ac:dyDescent="0.15">
      <c r="C313" s="94" t="s">
        <v>683</v>
      </c>
      <c r="D313" s="94"/>
      <c r="E313" s="95" t="s">
        <v>76</v>
      </c>
      <c r="F313" s="61" t="s">
        <v>327</v>
      </c>
    </row>
    <row r="314" spans="3:6" x14ac:dyDescent="0.15">
      <c r="C314" s="94" t="s">
        <v>78</v>
      </c>
      <c r="D314" s="94"/>
      <c r="E314" s="95" t="s">
        <v>77</v>
      </c>
      <c r="F314" s="61" t="s">
        <v>327</v>
      </c>
    </row>
    <row r="315" spans="3:6" x14ac:dyDescent="0.15">
      <c r="C315" s="94" t="s">
        <v>80</v>
      </c>
      <c r="D315" s="94"/>
      <c r="E315" s="95" t="s">
        <v>79</v>
      </c>
      <c r="F315" s="61" t="s">
        <v>327</v>
      </c>
    </row>
    <row r="316" spans="3:6" x14ac:dyDescent="0.15">
      <c r="C316" s="94" t="s">
        <v>82</v>
      </c>
      <c r="D316" s="94"/>
      <c r="E316" s="95" t="s">
        <v>81</v>
      </c>
      <c r="F316" s="61" t="s">
        <v>327</v>
      </c>
    </row>
    <row r="317" spans="3:6" x14ac:dyDescent="0.15">
      <c r="C317" s="94" t="s">
        <v>84</v>
      </c>
      <c r="D317" s="94"/>
      <c r="E317" s="95" t="s">
        <v>83</v>
      </c>
      <c r="F317" s="61" t="s">
        <v>327</v>
      </c>
    </row>
    <row r="318" spans="3:6" x14ac:dyDescent="0.15">
      <c r="C318" s="94" t="s">
        <v>538</v>
      </c>
      <c r="D318" s="94"/>
      <c r="E318" s="95" t="s">
        <v>85</v>
      </c>
      <c r="F318" s="61" t="s">
        <v>327</v>
      </c>
    </row>
    <row r="319" spans="3:6" x14ac:dyDescent="0.15">
      <c r="C319" s="94" t="s">
        <v>86</v>
      </c>
      <c r="D319" s="94"/>
      <c r="E319" s="95" t="s">
        <v>672</v>
      </c>
      <c r="F319" s="61" t="s">
        <v>327</v>
      </c>
    </row>
    <row r="320" spans="3:6" x14ac:dyDescent="0.15">
      <c r="C320" s="94" t="s">
        <v>669</v>
      </c>
      <c r="D320" s="94"/>
      <c r="E320" s="95" t="s">
        <v>112</v>
      </c>
      <c r="F320" s="61" t="s">
        <v>327</v>
      </c>
    </row>
    <row r="321" spans="3:6" x14ac:dyDescent="0.15">
      <c r="C321" s="94" t="s">
        <v>102</v>
      </c>
      <c r="D321" s="94"/>
      <c r="E321" s="95" t="s">
        <v>101</v>
      </c>
      <c r="F321" s="61" t="s">
        <v>327</v>
      </c>
    </row>
    <row r="322" spans="3:6" x14ac:dyDescent="0.15">
      <c r="C322" s="94" t="s">
        <v>103</v>
      </c>
      <c r="D322" s="94"/>
      <c r="E322" s="95" t="s">
        <v>539</v>
      </c>
      <c r="F322" s="61" t="s">
        <v>327</v>
      </c>
    </row>
    <row r="323" spans="3:6" x14ac:dyDescent="0.15">
      <c r="C323" s="94" t="s">
        <v>109</v>
      </c>
      <c r="D323" s="94"/>
      <c r="E323" s="95" t="s">
        <v>108</v>
      </c>
      <c r="F323" s="61" t="s">
        <v>327</v>
      </c>
    </row>
    <row r="324" spans="3:6" x14ac:dyDescent="0.15">
      <c r="C324" s="94" t="s">
        <v>107</v>
      </c>
      <c r="D324" s="94"/>
      <c r="E324" s="95" t="s">
        <v>106</v>
      </c>
      <c r="F324" s="61" t="s">
        <v>327</v>
      </c>
    </row>
    <row r="325" spans="3:6" x14ac:dyDescent="0.15">
      <c r="C325" s="94" t="s">
        <v>105</v>
      </c>
      <c r="D325" s="94"/>
      <c r="E325" s="95" t="s">
        <v>104</v>
      </c>
      <c r="F325" s="61" t="s">
        <v>327</v>
      </c>
    </row>
    <row r="326" spans="3:6" x14ac:dyDescent="0.15">
      <c r="C326" s="94" t="s">
        <v>670</v>
      </c>
      <c r="D326" s="94"/>
      <c r="E326" s="95" t="s">
        <v>673</v>
      </c>
      <c r="F326" s="61" t="s">
        <v>327</v>
      </c>
    </row>
    <row r="327" spans="3:6" x14ac:dyDescent="0.15">
      <c r="C327" s="94" t="s">
        <v>116</v>
      </c>
      <c r="D327" s="94"/>
      <c r="E327" s="95" t="s">
        <v>115</v>
      </c>
      <c r="F327" s="61" t="s">
        <v>327</v>
      </c>
    </row>
    <row r="328" spans="3:6" x14ac:dyDescent="0.15">
      <c r="C328" s="94" t="s">
        <v>118</v>
      </c>
      <c r="D328" s="94"/>
      <c r="E328" s="95" t="s">
        <v>117</v>
      </c>
      <c r="F328" s="61" t="s">
        <v>327</v>
      </c>
    </row>
    <row r="329" spans="3:6" x14ac:dyDescent="0.15">
      <c r="C329" s="94" t="s">
        <v>139</v>
      </c>
      <c r="D329" s="94"/>
      <c r="E329" s="95" t="s">
        <v>138</v>
      </c>
      <c r="F329" s="61" t="s">
        <v>327</v>
      </c>
    </row>
    <row r="330" spans="3:6" x14ac:dyDescent="0.15">
      <c r="C330" s="94" t="s">
        <v>133</v>
      </c>
      <c r="D330" s="94"/>
      <c r="E330" s="95" t="s">
        <v>132</v>
      </c>
      <c r="F330" s="61" t="s">
        <v>327</v>
      </c>
    </row>
    <row r="331" spans="3:6" x14ac:dyDescent="0.15">
      <c r="C331" s="94" t="s">
        <v>122</v>
      </c>
      <c r="D331" s="94"/>
      <c r="E331" s="95" t="s">
        <v>121</v>
      </c>
      <c r="F331" s="61" t="s">
        <v>327</v>
      </c>
    </row>
    <row r="332" spans="3:6" x14ac:dyDescent="0.15">
      <c r="C332" s="94" t="s">
        <v>125</v>
      </c>
      <c r="D332" s="94"/>
      <c r="E332" s="95" t="s">
        <v>124</v>
      </c>
      <c r="F332" s="61" t="s">
        <v>327</v>
      </c>
    </row>
    <row r="333" spans="3:6" x14ac:dyDescent="0.15">
      <c r="C333" s="94" t="s">
        <v>123</v>
      </c>
      <c r="D333" s="94"/>
      <c r="E333" s="95" t="s">
        <v>540</v>
      </c>
      <c r="F333" s="61" t="s">
        <v>327</v>
      </c>
    </row>
    <row r="334" spans="3:6" x14ac:dyDescent="0.15">
      <c r="C334" s="94" t="s">
        <v>127</v>
      </c>
      <c r="D334" s="94"/>
      <c r="E334" s="95" t="s">
        <v>126</v>
      </c>
      <c r="F334" s="61" t="s">
        <v>327</v>
      </c>
    </row>
    <row r="335" spans="3:6" x14ac:dyDescent="0.15">
      <c r="C335" s="94" t="s">
        <v>129</v>
      </c>
      <c r="D335" s="94"/>
      <c r="E335" s="95" t="s">
        <v>128</v>
      </c>
      <c r="F335" s="61" t="s">
        <v>327</v>
      </c>
    </row>
    <row r="336" spans="3:6" x14ac:dyDescent="0.15">
      <c r="C336" s="94" t="s">
        <v>137</v>
      </c>
      <c r="D336" s="94"/>
      <c r="E336" s="95" t="s">
        <v>136</v>
      </c>
      <c r="F336" s="61" t="s">
        <v>327</v>
      </c>
    </row>
    <row r="337" spans="3:6" x14ac:dyDescent="0.15">
      <c r="C337" s="94" t="s">
        <v>131</v>
      </c>
      <c r="D337" s="94"/>
      <c r="E337" s="95" t="s">
        <v>130</v>
      </c>
      <c r="F337" s="61" t="s">
        <v>327</v>
      </c>
    </row>
    <row r="338" spans="3:6" x14ac:dyDescent="0.15">
      <c r="C338" s="94" t="s">
        <v>141</v>
      </c>
      <c r="D338" s="94"/>
      <c r="E338" s="95" t="s">
        <v>140</v>
      </c>
      <c r="F338" s="61" t="s">
        <v>327</v>
      </c>
    </row>
    <row r="339" spans="3:6" x14ac:dyDescent="0.15">
      <c r="C339" s="94" t="s">
        <v>300</v>
      </c>
      <c r="D339" s="94"/>
      <c r="E339" s="95" t="s">
        <v>299</v>
      </c>
      <c r="F339" s="61" t="s">
        <v>327</v>
      </c>
    </row>
    <row r="340" spans="3:6" x14ac:dyDescent="0.15">
      <c r="C340" s="94" t="s">
        <v>144</v>
      </c>
      <c r="D340" s="94"/>
      <c r="E340" s="95" t="s">
        <v>143</v>
      </c>
      <c r="F340" s="61" t="s">
        <v>327</v>
      </c>
    </row>
    <row r="341" spans="3:6" x14ac:dyDescent="0.15">
      <c r="C341" s="94" t="s">
        <v>142</v>
      </c>
      <c r="D341" s="94"/>
      <c r="E341" s="95" t="s">
        <v>541</v>
      </c>
      <c r="F341" s="61" t="s">
        <v>327</v>
      </c>
    </row>
    <row r="342" spans="3:6" x14ac:dyDescent="0.15">
      <c r="C342" s="94" t="s">
        <v>148</v>
      </c>
      <c r="D342" s="94"/>
      <c r="E342" s="95" t="s">
        <v>147</v>
      </c>
      <c r="F342" s="61" t="s">
        <v>327</v>
      </c>
    </row>
    <row r="343" spans="3:6" x14ac:dyDescent="0.15">
      <c r="C343" s="94" t="s">
        <v>146</v>
      </c>
      <c r="D343" s="94"/>
      <c r="E343" s="95" t="s">
        <v>145</v>
      </c>
      <c r="F343" s="61" t="s">
        <v>327</v>
      </c>
    </row>
    <row r="344" spans="3:6" x14ac:dyDescent="0.15">
      <c r="C344" s="94" t="s">
        <v>160</v>
      </c>
      <c r="D344" s="94"/>
      <c r="E344" s="95" t="s">
        <v>159</v>
      </c>
      <c r="F344" s="61" t="s">
        <v>327</v>
      </c>
    </row>
    <row r="345" spans="3:6" x14ac:dyDescent="0.15">
      <c r="C345" s="94" t="s">
        <v>158</v>
      </c>
      <c r="D345" s="94"/>
      <c r="E345" s="95" t="s">
        <v>157</v>
      </c>
      <c r="F345" s="61" t="s">
        <v>327</v>
      </c>
    </row>
    <row r="346" spans="3:6" x14ac:dyDescent="0.15">
      <c r="C346" s="94" t="s">
        <v>156</v>
      </c>
      <c r="D346" s="94"/>
      <c r="E346" s="95" t="s">
        <v>155</v>
      </c>
      <c r="F346" s="61" t="s">
        <v>327</v>
      </c>
    </row>
    <row r="347" spans="3:6" x14ac:dyDescent="0.15">
      <c r="C347" s="94" t="s">
        <v>154</v>
      </c>
      <c r="D347" s="94"/>
      <c r="E347" s="95" t="s">
        <v>153</v>
      </c>
      <c r="F347" s="61" t="s">
        <v>327</v>
      </c>
    </row>
    <row r="348" spans="3:6" x14ac:dyDescent="0.15">
      <c r="C348" s="94" t="s">
        <v>671</v>
      </c>
      <c r="D348" s="94"/>
      <c r="E348" s="95" t="s">
        <v>87</v>
      </c>
      <c r="F348" s="61" t="s">
        <v>327</v>
      </c>
    </row>
    <row r="349" spans="3:6" x14ac:dyDescent="0.15">
      <c r="C349" s="94" t="s">
        <v>89</v>
      </c>
      <c r="D349" s="94"/>
      <c r="E349" s="95" t="s">
        <v>88</v>
      </c>
      <c r="F349" s="61" t="s">
        <v>327</v>
      </c>
    </row>
    <row r="350" spans="3:6" x14ac:dyDescent="0.15">
      <c r="C350" s="94" t="s">
        <v>91</v>
      </c>
      <c r="D350" s="94"/>
      <c r="E350" s="95" t="s">
        <v>90</v>
      </c>
      <c r="F350" s="61" t="s">
        <v>327</v>
      </c>
    </row>
    <row r="351" spans="3:6" x14ac:dyDescent="0.15">
      <c r="C351" s="94" t="s">
        <v>93</v>
      </c>
      <c r="D351" s="94"/>
      <c r="E351" s="95" t="s">
        <v>92</v>
      </c>
      <c r="F351" s="61" t="s">
        <v>327</v>
      </c>
    </row>
    <row r="352" spans="3:6" x14ac:dyDescent="0.15">
      <c r="C352" s="94" t="s">
        <v>95</v>
      </c>
      <c r="D352" s="94"/>
      <c r="E352" s="95" t="s">
        <v>94</v>
      </c>
      <c r="F352" s="61" t="s">
        <v>327</v>
      </c>
    </row>
    <row r="353" spans="3:6" x14ac:dyDescent="0.15">
      <c r="C353" s="94" t="s">
        <v>668</v>
      </c>
      <c r="D353" s="94"/>
      <c r="E353" s="95" t="s">
        <v>96</v>
      </c>
      <c r="F353" s="61" t="s">
        <v>327</v>
      </c>
    </row>
    <row r="354" spans="3:6" x14ac:dyDescent="0.15">
      <c r="C354" s="94" t="s">
        <v>98</v>
      </c>
      <c r="D354" s="94"/>
      <c r="E354" s="95" t="s">
        <v>97</v>
      </c>
      <c r="F354" s="61" t="s">
        <v>327</v>
      </c>
    </row>
    <row r="355" spans="3:6" x14ac:dyDescent="0.15">
      <c r="C355" s="94" t="s">
        <v>100</v>
      </c>
      <c r="D355" s="94"/>
      <c r="E355" s="95" t="s">
        <v>99</v>
      </c>
      <c r="F355" s="61" t="s">
        <v>327</v>
      </c>
    </row>
    <row r="356" spans="3:6" x14ac:dyDescent="0.15">
      <c r="C356" s="94" t="s">
        <v>111</v>
      </c>
      <c r="D356" s="94"/>
      <c r="E356" s="95" t="s">
        <v>110</v>
      </c>
      <c r="F356" s="61" t="s">
        <v>327</v>
      </c>
    </row>
    <row r="357" spans="3:6" x14ac:dyDescent="0.15">
      <c r="C357" s="94" t="s">
        <v>120</v>
      </c>
      <c r="D357" s="94"/>
      <c r="E357" s="95" t="s">
        <v>119</v>
      </c>
      <c r="F357" s="61" t="s">
        <v>327</v>
      </c>
    </row>
    <row r="358" spans="3:6" x14ac:dyDescent="0.15">
      <c r="C358" s="94" t="s">
        <v>135</v>
      </c>
      <c r="D358" s="94"/>
      <c r="E358" s="95" t="s">
        <v>134</v>
      </c>
      <c r="F358" s="61" t="s">
        <v>327</v>
      </c>
    </row>
    <row r="359" spans="3:6" x14ac:dyDescent="0.15">
      <c r="C359" s="94" t="s">
        <v>149</v>
      </c>
      <c r="D359" s="94"/>
      <c r="E359" s="95" t="s">
        <v>674</v>
      </c>
      <c r="F359" s="61" t="s">
        <v>327</v>
      </c>
    </row>
    <row r="360" spans="3:6" x14ac:dyDescent="0.15">
      <c r="C360" s="94" t="s">
        <v>161</v>
      </c>
      <c r="D360" s="94"/>
      <c r="E360" s="95" t="s">
        <v>675</v>
      </c>
      <c r="F360" s="61" t="s">
        <v>327</v>
      </c>
    </row>
    <row r="361" spans="3:6" x14ac:dyDescent="0.15">
      <c r="C361" s="94" t="s">
        <v>150</v>
      </c>
      <c r="D361" s="94"/>
      <c r="E361" s="95" t="s">
        <v>676</v>
      </c>
      <c r="F361" s="61" t="s">
        <v>327</v>
      </c>
    </row>
    <row r="362" spans="3:6" x14ac:dyDescent="0.15">
      <c r="C362" s="94" t="s">
        <v>542</v>
      </c>
      <c r="D362" s="94"/>
      <c r="E362" s="95" t="s">
        <v>165</v>
      </c>
      <c r="F362" s="61" t="s">
        <v>327</v>
      </c>
    </row>
    <row r="363" spans="3:6" x14ac:dyDescent="0.15">
      <c r="C363" s="94" t="s">
        <v>167</v>
      </c>
      <c r="D363" s="94"/>
      <c r="E363" s="95" t="s">
        <v>166</v>
      </c>
      <c r="F363" s="61" t="s">
        <v>327</v>
      </c>
    </row>
    <row r="364" spans="3:6" x14ac:dyDescent="0.15">
      <c r="C364" s="94" t="s">
        <v>114</v>
      </c>
      <c r="D364" s="94"/>
      <c r="E364" s="95" t="s">
        <v>113</v>
      </c>
      <c r="F364" s="61" t="s">
        <v>327</v>
      </c>
    </row>
    <row r="365" spans="3:6" x14ac:dyDescent="0.15">
      <c r="C365" s="94" t="s">
        <v>164</v>
      </c>
      <c r="D365" s="94"/>
      <c r="E365" s="95" t="s">
        <v>163</v>
      </c>
      <c r="F365" s="61" t="s">
        <v>327</v>
      </c>
    </row>
    <row r="366" spans="3:6" x14ac:dyDescent="0.15">
      <c r="C366" s="94" t="s">
        <v>152</v>
      </c>
      <c r="D366" s="94"/>
      <c r="E366" s="95" t="s">
        <v>151</v>
      </c>
      <c r="F366" s="61" t="s">
        <v>327</v>
      </c>
    </row>
    <row r="367" spans="3:6" x14ac:dyDescent="0.15">
      <c r="C367" s="94" t="s">
        <v>162</v>
      </c>
      <c r="D367" s="94"/>
      <c r="E367" s="95" t="s">
        <v>151</v>
      </c>
      <c r="F367" s="61" t="s">
        <v>327</v>
      </c>
    </row>
    <row r="368" spans="3:6" x14ac:dyDescent="0.15">
      <c r="C368" s="94" t="s">
        <v>203</v>
      </c>
      <c r="D368" s="94"/>
      <c r="E368" s="95" t="s">
        <v>202</v>
      </c>
      <c r="F368" s="61" t="s">
        <v>325</v>
      </c>
    </row>
    <row r="369" spans="3:6" x14ac:dyDescent="0.15">
      <c r="C369" s="94" t="s">
        <v>205</v>
      </c>
      <c r="D369" s="94"/>
      <c r="E369" s="95" t="s">
        <v>204</v>
      </c>
      <c r="F369" s="61" t="s">
        <v>325</v>
      </c>
    </row>
    <row r="370" spans="3:6" x14ac:dyDescent="0.15">
      <c r="C370" s="94" t="s">
        <v>207</v>
      </c>
      <c r="D370" s="94"/>
      <c r="E370" s="95" t="s">
        <v>206</v>
      </c>
      <c r="F370" s="61" t="s">
        <v>325</v>
      </c>
    </row>
    <row r="371" spans="3:6" x14ac:dyDescent="0.15">
      <c r="C371" s="94" t="s">
        <v>209</v>
      </c>
      <c r="D371" s="94"/>
      <c r="E371" s="95" t="s">
        <v>208</v>
      </c>
      <c r="F371" s="61" t="s">
        <v>325</v>
      </c>
    </row>
    <row r="372" spans="3:6" x14ac:dyDescent="0.15">
      <c r="C372" s="94" t="s">
        <v>211</v>
      </c>
      <c r="D372" s="94"/>
      <c r="E372" s="95" t="s">
        <v>210</v>
      </c>
      <c r="F372" s="61" t="s">
        <v>325</v>
      </c>
    </row>
    <row r="373" spans="3:6" x14ac:dyDescent="0.15">
      <c r="C373" s="94" t="s">
        <v>213</v>
      </c>
      <c r="D373" s="94"/>
      <c r="E373" s="95" t="s">
        <v>212</v>
      </c>
      <c r="F373" s="61" t="s">
        <v>325</v>
      </c>
    </row>
    <row r="374" spans="3:6" x14ac:dyDescent="0.15">
      <c r="C374" s="94" t="s">
        <v>215</v>
      </c>
      <c r="D374" s="94"/>
      <c r="E374" s="95" t="s">
        <v>214</v>
      </c>
      <c r="F374" s="61" t="s">
        <v>325</v>
      </c>
    </row>
    <row r="375" spans="3:6" x14ac:dyDescent="0.15">
      <c r="C375" s="94" t="s">
        <v>471</v>
      </c>
      <c r="D375" s="94"/>
      <c r="E375" s="95" t="s">
        <v>302</v>
      </c>
      <c r="F375" s="61" t="s">
        <v>325</v>
      </c>
    </row>
    <row r="376" spans="3:6" x14ac:dyDescent="0.15">
      <c r="C376" s="94" t="s">
        <v>303</v>
      </c>
      <c r="D376" s="94"/>
      <c r="E376" s="95" t="s">
        <v>216</v>
      </c>
      <c r="F376" s="61" t="s">
        <v>325</v>
      </c>
    </row>
    <row r="377" spans="3:6" x14ac:dyDescent="0.15">
      <c r="C377" s="94" t="s">
        <v>217</v>
      </c>
      <c r="D377" s="94"/>
      <c r="E377" s="95" t="s">
        <v>218</v>
      </c>
      <c r="F377" s="61" t="s">
        <v>325</v>
      </c>
    </row>
    <row r="378" spans="3:6" x14ac:dyDescent="0.15">
      <c r="C378" s="94" t="s">
        <v>450</v>
      </c>
      <c r="D378" s="94"/>
      <c r="E378" s="95" t="s">
        <v>304</v>
      </c>
      <c r="F378" s="61" t="s">
        <v>325</v>
      </c>
    </row>
    <row r="379" spans="3:6" x14ac:dyDescent="0.15">
      <c r="C379" s="94" t="s">
        <v>451</v>
      </c>
      <c r="D379" s="94"/>
      <c r="E379" s="95" t="s">
        <v>219</v>
      </c>
      <c r="F379" s="61" t="s">
        <v>325</v>
      </c>
    </row>
    <row r="380" spans="3:6" x14ac:dyDescent="0.15">
      <c r="C380" s="94" t="s">
        <v>452</v>
      </c>
      <c r="D380" s="94"/>
      <c r="E380" s="95" t="s">
        <v>220</v>
      </c>
      <c r="F380" s="61" t="s">
        <v>325</v>
      </c>
    </row>
    <row r="381" spans="3:6" x14ac:dyDescent="0.15">
      <c r="C381" s="94" t="s">
        <v>453</v>
      </c>
      <c r="D381" s="94"/>
      <c r="E381" s="95" t="s">
        <v>221</v>
      </c>
      <c r="F381" s="61" t="s">
        <v>325</v>
      </c>
    </row>
    <row r="382" spans="3:6" x14ac:dyDescent="0.15">
      <c r="C382" s="94" t="s">
        <v>454</v>
      </c>
      <c r="D382" s="94"/>
      <c r="E382" s="95" t="s">
        <v>222</v>
      </c>
      <c r="F382" s="61" t="s">
        <v>325</v>
      </c>
    </row>
    <row r="383" spans="3:6" x14ac:dyDescent="0.15">
      <c r="C383" s="94" t="s">
        <v>223</v>
      </c>
      <c r="D383" s="94"/>
      <c r="E383" s="95" t="s">
        <v>305</v>
      </c>
      <c r="F383" s="61" t="s">
        <v>325</v>
      </c>
    </row>
    <row r="384" spans="3:6" x14ac:dyDescent="0.15">
      <c r="C384" s="94" t="s">
        <v>306</v>
      </c>
      <c r="D384" s="94"/>
      <c r="E384" s="95" t="s">
        <v>197</v>
      </c>
      <c r="F384" s="61" t="s">
        <v>325</v>
      </c>
    </row>
    <row r="385" spans="3:6" x14ac:dyDescent="0.15">
      <c r="C385" s="94" t="s">
        <v>198</v>
      </c>
      <c r="D385" s="94"/>
      <c r="E385" s="95" t="s">
        <v>199</v>
      </c>
      <c r="F385" s="61" t="s">
        <v>325</v>
      </c>
    </row>
    <row r="386" spans="3:6" x14ac:dyDescent="0.15">
      <c r="C386" s="94" t="s">
        <v>200</v>
      </c>
      <c r="D386" s="94"/>
      <c r="E386" s="95" t="s">
        <v>201</v>
      </c>
      <c r="F386" s="61" t="s">
        <v>325</v>
      </c>
    </row>
    <row r="387" spans="3:6" x14ac:dyDescent="0.15">
      <c r="C387" s="94" t="s">
        <v>543</v>
      </c>
      <c r="D387" s="94"/>
      <c r="E387" s="95" t="s">
        <v>224</v>
      </c>
      <c r="F387" s="61" t="s">
        <v>325</v>
      </c>
    </row>
    <row r="388" spans="3:6" x14ac:dyDescent="0.15">
      <c r="C388" s="94" t="s">
        <v>455</v>
      </c>
      <c r="D388" s="94"/>
      <c r="E388" s="95" t="s">
        <v>226</v>
      </c>
      <c r="F388" s="61" t="s">
        <v>325</v>
      </c>
    </row>
    <row r="389" spans="3:6" x14ac:dyDescent="0.15">
      <c r="C389" s="94" t="s">
        <v>225</v>
      </c>
      <c r="D389" s="94"/>
      <c r="E389" s="95" t="s">
        <v>228</v>
      </c>
      <c r="F389" s="61" t="s">
        <v>325</v>
      </c>
    </row>
    <row r="390" spans="3:6" x14ac:dyDescent="0.15">
      <c r="C390" s="94" t="s">
        <v>227</v>
      </c>
      <c r="D390" s="94"/>
      <c r="E390" s="95" t="s">
        <v>230</v>
      </c>
      <c r="F390" s="61" t="s">
        <v>325</v>
      </c>
    </row>
    <row r="391" spans="3:6" x14ac:dyDescent="0.15">
      <c r="C391" s="94" t="s">
        <v>229</v>
      </c>
      <c r="D391" s="94"/>
      <c r="E391" s="95" t="s">
        <v>232</v>
      </c>
      <c r="F391" s="61" t="s">
        <v>325</v>
      </c>
    </row>
    <row r="392" spans="3:6" x14ac:dyDescent="0.15">
      <c r="C392" s="94" t="s">
        <v>231</v>
      </c>
      <c r="D392" s="94"/>
      <c r="E392" s="95" t="s">
        <v>234</v>
      </c>
      <c r="F392" s="61" t="s">
        <v>325</v>
      </c>
    </row>
    <row r="393" spans="3:6" x14ac:dyDescent="0.15">
      <c r="C393" s="94" t="s">
        <v>472</v>
      </c>
      <c r="D393" s="94"/>
      <c r="E393" s="95" t="s">
        <v>235</v>
      </c>
      <c r="F393" s="61" t="s">
        <v>325</v>
      </c>
    </row>
    <row r="394" spans="3:6" x14ac:dyDescent="0.15">
      <c r="C394" s="94" t="s">
        <v>233</v>
      </c>
      <c r="D394" s="94"/>
      <c r="E394" s="95" t="s">
        <v>236</v>
      </c>
      <c r="F394" s="61" t="s">
        <v>325</v>
      </c>
    </row>
    <row r="395" spans="3:6" x14ac:dyDescent="0.15">
      <c r="C395" s="94" t="s">
        <v>456</v>
      </c>
      <c r="D395" s="94"/>
      <c r="E395" s="95" t="s">
        <v>237</v>
      </c>
      <c r="F395" s="61" t="s">
        <v>325</v>
      </c>
    </row>
    <row r="396" spans="3:6" x14ac:dyDescent="0.15">
      <c r="C396" s="94" t="s">
        <v>457</v>
      </c>
      <c r="D396" s="94"/>
      <c r="E396" s="95" t="s">
        <v>307</v>
      </c>
      <c r="F396" s="61" t="s">
        <v>325</v>
      </c>
    </row>
    <row r="397" spans="3:6" x14ac:dyDescent="0.15">
      <c r="C397" s="94" t="s">
        <v>458</v>
      </c>
      <c r="D397" s="94"/>
      <c r="E397" s="95" t="s">
        <v>239</v>
      </c>
      <c r="F397" s="61" t="s">
        <v>325</v>
      </c>
    </row>
    <row r="398" spans="3:6" x14ac:dyDescent="0.15">
      <c r="C398" s="94" t="s">
        <v>238</v>
      </c>
      <c r="D398" s="94"/>
      <c r="E398" s="95" t="s">
        <v>241</v>
      </c>
      <c r="F398" s="61" t="s">
        <v>325</v>
      </c>
    </row>
    <row r="399" spans="3:6" x14ac:dyDescent="0.15">
      <c r="C399" s="94" t="s">
        <v>308</v>
      </c>
      <c r="D399" s="94"/>
      <c r="E399" s="95" t="s">
        <v>242</v>
      </c>
      <c r="F399" s="61" t="s">
        <v>325</v>
      </c>
    </row>
    <row r="400" spans="3:6" x14ac:dyDescent="0.15">
      <c r="C400" s="94" t="s">
        <v>473</v>
      </c>
      <c r="D400" s="94"/>
      <c r="E400" s="95" t="s">
        <v>243</v>
      </c>
      <c r="F400" s="61" t="s">
        <v>325</v>
      </c>
    </row>
    <row r="401" spans="3:6" x14ac:dyDescent="0.15">
      <c r="C401" s="94" t="s">
        <v>240</v>
      </c>
      <c r="D401" s="94"/>
      <c r="E401" s="95" t="s">
        <v>245</v>
      </c>
      <c r="F401" s="61" t="s">
        <v>325</v>
      </c>
    </row>
    <row r="402" spans="3:6" x14ac:dyDescent="0.15">
      <c r="C402" s="94" t="s">
        <v>459</v>
      </c>
      <c r="D402" s="94"/>
      <c r="E402" s="95" t="s">
        <v>253</v>
      </c>
      <c r="F402" s="61" t="s">
        <v>325</v>
      </c>
    </row>
    <row r="403" spans="3:6" x14ac:dyDescent="0.15">
      <c r="C403" s="94" t="s">
        <v>460</v>
      </c>
      <c r="D403" s="94"/>
      <c r="E403" s="95" t="s">
        <v>246</v>
      </c>
      <c r="F403" s="61" t="s">
        <v>325</v>
      </c>
    </row>
    <row r="404" spans="3:6" x14ac:dyDescent="0.15">
      <c r="C404" s="94" t="s">
        <v>244</v>
      </c>
      <c r="D404" s="94"/>
      <c r="E404" s="95" t="s">
        <v>247</v>
      </c>
      <c r="F404" s="61" t="s">
        <v>325</v>
      </c>
    </row>
    <row r="405" spans="3:6" x14ac:dyDescent="0.15">
      <c r="C405" s="94" t="s">
        <v>544</v>
      </c>
      <c r="D405" s="94"/>
      <c r="E405" s="95" t="s">
        <v>248</v>
      </c>
      <c r="F405" s="61" t="s">
        <v>325</v>
      </c>
    </row>
    <row r="406" spans="3:6" x14ac:dyDescent="0.15">
      <c r="C406" s="94" t="s">
        <v>474</v>
      </c>
      <c r="D406" s="94"/>
      <c r="E406" s="95" t="s">
        <v>250</v>
      </c>
      <c r="F406" s="61" t="s">
        <v>325</v>
      </c>
    </row>
    <row r="407" spans="3:6" x14ac:dyDescent="0.15">
      <c r="C407" s="94" t="s">
        <v>461</v>
      </c>
      <c r="D407" s="94"/>
      <c r="E407" s="95" t="s">
        <v>309</v>
      </c>
      <c r="F407" s="61" t="s">
        <v>325</v>
      </c>
    </row>
    <row r="408" spans="3:6" x14ac:dyDescent="0.15">
      <c r="C408" s="94" t="s">
        <v>462</v>
      </c>
      <c r="D408" s="94"/>
      <c r="E408" s="95" t="s">
        <v>251</v>
      </c>
      <c r="F408" s="61" t="s">
        <v>325</v>
      </c>
    </row>
    <row r="409" spans="3:6" x14ac:dyDescent="0.15">
      <c r="C409" s="94" t="s">
        <v>545</v>
      </c>
      <c r="D409" s="94"/>
      <c r="E409" s="95" t="s">
        <v>254</v>
      </c>
      <c r="F409" s="61" t="s">
        <v>325</v>
      </c>
    </row>
    <row r="410" spans="3:6" x14ac:dyDescent="0.15">
      <c r="C410" s="94" t="s">
        <v>582</v>
      </c>
      <c r="D410" s="94"/>
      <c r="E410" s="95" t="s">
        <v>256</v>
      </c>
      <c r="F410" s="61" t="s">
        <v>325</v>
      </c>
    </row>
    <row r="411" spans="3:6" x14ac:dyDescent="0.15">
      <c r="C411" s="94" t="s">
        <v>249</v>
      </c>
      <c r="D411" s="94"/>
      <c r="E411" s="95" t="s">
        <v>257</v>
      </c>
      <c r="F411" s="61" t="s">
        <v>325</v>
      </c>
    </row>
    <row r="412" spans="3:6" x14ac:dyDescent="0.15">
      <c r="C412" s="94" t="s">
        <v>546</v>
      </c>
      <c r="D412" s="94"/>
      <c r="E412" s="95" t="s">
        <v>310</v>
      </c>
      <c r="F412" s="61" t="s">
        <v>325</v>
      </c>
    </row>
    <row r="413" spans="3:6" x14ac:dyDescent="0.15">
      <c r="C413" s="94" t="s">
        <v>252</v>
      </c>
      <c r="D413" s="94"/>
      <c r="E413" s="95" t="s">
        <v>259</v>
      </c>
      <c r="F413" s="61" t="s">
        <v>325</v>
      </c>
    </row>
    <row r="414" spans="3:6" x14ac:dyDescent="0.15">
      <c r="C414" s="94" t="s">
        <v>255</v>
      </c>
      <c r="D414" s="94"/>
      <c r="E414" s="95" t="s">
        <v>168</v>
      </c>
      <c r="F414" s="61" t="s">
        <v>325</v>
      </c>
    </row>
    <row r="415" spans="3:6" x14ac:dyDescent="0.15">
      <c r="C415" s="94" t="s">
        <v>463</v>
      </c>
      <c r="D415" s="94"/>
      <c r="E415" s="95" t="s">
        <v>170</v>
      </c>
      <c r="F415" s="61" t="s">
        <v>325</v>
      </c>
    </row>
    <row r="416" spans="3:6" x14ac:dyDescent="0.15">
      <c r="C416" s="94" t="s">
        <v>475</v>
      </c>
      <c r="D416" s="94"/>
      <c r="E416" s="95" t="s">
        <v>172</v>
      </c>
      <c r="F416" s="61" t="s">
        <v>325</v>
      </c>
    </row>
    <row r="417" spans="3:6" x14ac:dyDescent="0.15">
      <c r="C417" s="94" t="s">
        <v>677</v>
      </c>
      <c r="D417" s="94"/>
      <c r="E417" s="95" t="s">
        <v>174</v>
      </c>
      <c r="F417" s="61" t="s">
        <v>325</v>
      </c>
    </row>
    <row r="418" spans="3:6" x14ac:dyDescent="0.15">
      <c r="C418" s="94" t="s">
        <v>476</v>
      </c>
      <c r="D418" s="94"/>
      <c r="E418" s="95" t="s">
        <v>176</v>
      </c>
      <c r="F418" s="61" t="s">
        <v>325</v>
      </c>
    </row>
    <row r="419" spans="3:6" x14ac:dyDescent="0.15">
      <c r="C419" s="94" t="s">
        <v>477</v>
      </c>
      <c r="D419" s="94"/>
      <c r="E419" s="95" t="s">
        <v>178</v>
      </c>
      <c r="F419" s="61" t="s">
        <v>325</v>
      </c>
    </row>
    <row r="420" spans="3:6" x14ac:dyDescent="0.15">
      <c r="C420" s="94" t="s">
        <v>258</v>
      </c>
      <c r="D420" s="94"/>
      <c r="E420" s="95" t="s">
        <v>180</v>
      </c>
      <c r="F420" s="61" t="s">
        <v>325</v>
      </c>
    </row>
    <row r="421" spans="3:6" x14ac:dyDescent="0.15">
      <c r="C421" s="94" t="s">
        <v>311</v>
      </c>
      <c r="D421" s="94"/>
      <c r="E421" s="95" t="s">
        <v>182</v>
      </c>
      <c r="F421" s="61" t="s">
        <v>325</v>
      </c>
    </row>
    <row r="422" spans="3:6" x14ac:dyDescent="0.15">
      <c r="C422" s="94" t="s">
        <v>260</v>
      </c>
      <c r="D422" s="94"/>
      <c r="E422" s="95" t="s">
        <v>187</v>
      </c>
      <c r="F422" s="61" t="s">
        <v>325</v>
      </c>
    </row>
    <row r="423" spans="3:6" x14ac:dyDescent="0.15">
      <c r="C423" s="94" t="s">
        <v>478</v>
      </c>
      <c r="D423" s="94"/>
      <c r="E423" s="95" t="s">
        <v>181</v>
      </c>
      <c r="F423" s="61" t="s">
        <v>325</v>
      </c>
    </row>
    <row r="424" spans="3:6" x14ac:dyDescent="0.15">
      <c r="C424" s="94" t="s">
        <v>479</v>
      </c>
      <c r="D424" s="94"/>
      <c r="E424" s="95" t="s">
        <v>186</v>
      </c>
      <c r="F424" s="61" t="s">
        <v>325</v>
      </c>
    </row>
    <row r="425" spans="3:6" x14ac:dyDescent="0.15">
      <c r="C425" s="94" t="s">
        <v>480</v>
      </c>
      <c r="D425" s="94"/>
      <c r="E425" s="95" t="s">
        <v>185</v>
      </c>
      <c r="F425" s="61" t="s">
        <v>325</v>
      </c>
    </row>
    <row r="426" spans="3:6" x14ac:dyDescent="0.15">
      <c r="C426" s="94" t="s">
        <v>169</v>
      </c>
      <c r="D426" s="94"/>
      <c r="E426" s="95" t="s">
        <v>183</v>
      </c>
      <c r="F426" s="61" t="s">
        <v>325</v>
      </c>
    </row>
    <row r="427" spans="3:6" x14ac:dyDescent="0.15">
      <c r="C427" s="94" t="s">
        <v>171</v>
      </c>
      <c r="D427" s="94"/>
      <c r="E427" s="95" t="s">
        <v>188</v>
      </c>
      <c r="F427" s="61" t="s">
        <v>325</v>
      </c>
    </row>
    <row r="428" spans="3:6" x14ac:dyDescent="0.15">
      <c r="C428" s="94" t="s">
        <v>173</v>
      </c>
      <c r="D428" s="94"/>
      <c r="E428" s="95" t="s">
        <v>190</v>
      </c>
      <c r="F428" s="61" t="s">
        <v>325</v>
      </c>
    </row>
    <row r="429" spans="3:6" x14ac:dyDescent="0.15">
      <c r="C429" s="94" t="s">
        <v>175</v>
      </c>
      <c r="D429" s="94"/>
      <c r="E429" s="95" t="s">
        <v>196</v>
      </c>
      <c r="F429" s="61" t="s">
        <v>325</v>
      </c>
    </row>
    <row r="430" spans="3:6" x14ac:dyDescent="0.15">
      <c r="C430" s="94" t="s">
        <v>177</v>
      </c>
      <c r="D430" s="94"/>
      <c r="E430" s="95" t="s">
        <v>194</v>
      </c>
      <c r="F430" s="61" t="s">
        <v>325</v>
      </c>
    </row>
    <row r="431" spans="3:6" x14ac:dyDescent="0.15">
      <c r="C431" s="94" t="s">
        <v>179</v>
      </c>
      <c r="D431" s="94"/>
      <c r="E431" s="95" t="s">
        <v>301</v>
      </c>
      <c r="F431" s="61" t="s">
        <v>325</v>
      </c>
    </row>
    <row r="432" spans="3:6" x14ac:dyDescent="0.15">
      <c r="C432" s="94" t="s">
        <v>481</v>
      </c>
      <c r="D432" s="94"/>
      <c r="E432" s="95" t="s">
        <v>192</v>
      </c>
      <c r="F432" s="61" t="s">
        <v>325</v>
      </c>
    </row>
    <row r="433" spans="3:6" x14ac:dyDescent="0.15">
      <c r="C433" s="94" t="s">
        <v>547</v>
      </c>
      <c r="D433" s="94"/>
      <c r="E433" s="95" t="s">
        <v>261</v>
      </c>
      <c r="F433" s="61" t="s">
        <v>325</v>
      </c>
    </row>
    <row r="434" spans="3:6" x14ac:dyDescent="0.15">
      <c r="C434" s="94" t="s">
        <v>548</v>
      </c>
      <c r="D434" s="94"/>
      <c r="E434" s="95" t="s">
        <v>263</v>
      </c>
      <c r="F434" s="61" t="s">
        <v>325</v>
      </c>
    </row>
    <row r="435" spans="3:6" x14ac:dyDescent="0.15">
      <c r="C435" s="94" t="s">
        <v>549</v>
      </c>
      <c r="D435" s="94"/>
      <c r="E435" s="95" t="s">
        <v>265</v>
      </c>
      <c r="F435" s="61" t="s">
        <v>325</v>
      </c>
    </row>
    <row r="436" spans="3:6" x14ac:dyDescent="0.15">
      <c r="C436" s="94" t="s">
        <v>482</v>
      </c>
      <c r="D436" s="94"/>
      <c r="E436" s="95" t="s">
        <v>267</v>
      </c>
      <c r="F436" s="61" t="s">
        <v>325</v>
      </c>
    </row>
    <row r="437" spans="3:6" x14ac:dyDescent="0.15">
      <c r="C437" s="94" t="s">
        <v>550</v>
      </c>
      <c r="D437" s="94"/>
      <c r="E437" s="95" t="s">
        <v>269</v>
      </c>
      <c r="F437" s="61" t="s">
        <v>325</v>
      </c>
    </row>
    <row r="438" spans="3:6" x14ac:dyDescent="0.15">
      <c r="C438" s="94" t="s">
        <v>184</v>
      </c>
      <c r="D438" s="94"/>
      <c r="E438" s="95" t="s">
        <v>271</v>
      </c>
      <c r="F438" s="61" t="s">
        <v>325</v>
      </c>
    </row>
    <row r="439" spans="3:6" x14ac:dyDescent="0.15">
      <c r="C439" s="94" t="s">
        <v>189</v>
      </c>
      <c r="D439" s="94"/>
      <c r="E439" s="95" t="s">
        <v>272</v>
      </c>
      <c r="F439" s="61" t="s">
        <v>325</v>
      </c>
    </row>
    <row r="440" spans="3:6" x14ac:dyDescent="0.15">
      <c r="C440" s="94" t="s">
        <v>191</v>
      </c>
      <c r="D440" s="94"/>
      <c r="E440" s="95" t="s">
        <v>313</v>
      </c>
      <c r="F440" s="61" t="s">
        <v>325</v>
      </c>
    </row>
    <row r="441" spans="3:6" x14ac:dyDescent="0.15">
      <c r="C441" s="94" t="s">
        <v>551</v>
      </c>
      <c r="D441" s="94"/>
      <c r="E441" s="95" t="s">
        <v>288</v>
      </c>
      <c r="F441" s="61" t="s">
        <v>325</v>
      </c>
    </row>
    <row r="442" spans="3:6" x14ac:dyDescent="0.15">
      <c r="C442" s="94" t="s">
        <v>195</v>
      </c>
      <c r="D442" s="94"/>
      <c r="E442" s="95" t="s">
        <v>294</v>
      </c>
      <c r="F442" s="61" t="s">
        <v>325</v>
      </c>
    </row>
    <row r="443" spans="3:6" x14ac:dyDescent="0.15">
      <c r="C443" s="94" t="s">
        <v>552</v>
      </c>
      <c r="D443" s="94"/>
      <c r="E443" s="95" t="s">
        <v>289</v>
      </c>
      <c r="F443" s="61" t="s">
        <v>325</v>
      </c>
    </row>
    <row r="444" spans="3:6" x14ac:dyDescent="0.15">
      <c r="C444" s="94" t="s">
        <v>193</v>
      </c>
      <c r="D444" s="94"/>
      <c r="E444" s="95" t="s">
        <v>291</v>
      </c>
      <c r="F444" s="61" t="s">
        <v>325</v>
      </c>
    </row>
    <row r="445" spans="3:6" x14ac:dyDescent="0.15">
      <c r="C445" s="94" t="s">
        <v>262</v>
      </c>
      <c r="D445" s="94"/>
      <c r="E445" s="95" t="s">
        <v>293</v>
      </c>
      <c r="F445" s="61" t="s">
        <v>325</v>
      </c>
    </row>
    <row r="446" spans="3:6" x14ac:dyDescent="0.15">
      <c r="C446" s="94" t="s">
        <v>264</v>
      </c>
      <c r="D446" s="94"/>
      <c r="E446" s="95" t="s">
        <v>290</v>
      </c>
      <c r="F446" s="61" t="s">
        <v>325</v>
      </c>
    </row>
    <row r="447" spans="3:6" x14ac:dyDescent="0.15">
      <c r="C447" s="94" t="s">
        <v>266</v>
      </c>
      <c r="D447" s="94"/>
      <c r="E447" s="95" t="s">
        <v>273</v>
      </c>
      <c r="F447" s="61" t="s">
        <v>325</v>
      </c>
    </row>
    <row r="448" spans="3:6" x14ac:dyDescent="0.15">
      <c r="C448" s="94" t="s">
        <v>268</v>
      </c>
      <c r="D448" s="94"/>
      <c r="E448" s="95" t="s">
        <v>275</v>
      </c>
      <c r="F448" s="61" t="s">
        <v>325</v>
      </c>
    </row>
    <row r="449" spans="3:6" x14ac:dyDescent="0.15">
      <c r="C449" s="94" t="s">
        <v>270</v>
      </c>
      <c r="D449" s="94"/>
      <c r="E449" s="95" t="s">
        <v>277</v>
      </c>
      <c r="F449" s="61" t="s">
        <v>325</v>
      </c>
    </row>
    <row r="450" spans="3:6" x14ac:dyDescent="0.15">
      <c r="C450" s="94" t="s">
        <v>464</v>
      </c>
      <c r="D450" s="94"/>
      <c r="E450" s="95" t="s">
        <v>279</v>
      </c>
      <c r="F450" s="61" t="s">
        <v>325</v>
      </c>
    </row>
    <row r="451" spans="3:6" x14ac:dyDescent="0.15">
      <c r="C451" s="94" t="s">
        <v>465</v>
      </c>
      <c r="D451" s="94"/>
      <c r="E451" s="95" t="s">
        <v>281</v>
      </c>
      <c r="F451" s="61" t="s">
        <v>325</v>
      </c>
    </row>
    <row r="452" spans="3:6" x14ac:dyDescent="0.15">
      <c r="C452" s="94" t="s">
        <v>466</v>
      </c>
      <c r="D452" s="94"/>
      <c r="E452" s="95" t="s">
        <v>312</v>
      </c>
      <c r="F452" s="61" t="s">
        <v>325</v>
      </c>
    </row>
    <row r="453" spans="3:6" x14ac:dyDescent="0.15">
      <c r="C453" s="94" t="s">
        <v>467</v>
      </c>
      <c r="D453" s="94"/>
      <c r="E453" s="95" t="s">
        <v>283</v>
      </c>
      <c r="F453" s="61" t="s">
        <v>325</v>
      </c>
    </row>
    <row r="454" spans="3:6" x14ac:dyDescent="0.15">
      <c r="C454" s="94" t="s">
        <v>583</v>
      </c>
      <c r="D454" s="94"/>
      <c r="E454" s="95" t="s">
        <v>284</v>
      </c>
      <c r="F454" s="61" t="s">
        <v>325</v>
      </c>
    </row>
    <row r="455" spans="3:6" x14ac:dyDescent="0.15">
      <c r="C455" s="94" t="s">
        <v>468</v>
      </c>
      <c r="D455" s="94"/>
      <c r="E455" s="95" t="s">
        <v>287</v>
      </c>
      <c r="F455" s="61" t="s">
        <v>325</v>
      </c>
    </row>
    <row r="456" spans="3:6" x14ac:dyDescent="0.15">
      <c r="C456" s="94" t="s">
        <v>292</v>
      </c>
      <c r="D456" s="94"/>
      <c r="E456" s="95" t="s">
        <v>285</v>
      </c>
      <c r="F456" s="61" t="s">
        <v>325</v>
      </c>
    </row>
    <row r="457" spans="3:6" x14ac:dyDescent="0.15">
      <c r="C457" s="94" t="s">
        <v>469</v>
      </c>
      <c r="D457" s="94"/>
      <c r="E457" s="95" t="s">
        <v>483</v>
      </c>
      <c r="F457" s="61" t="s">
        <v>325</v>
      </c>
    </row>
    <row r="458" spans="3:6" x14ac:dyDescent="0.15">
      <c r="C458" s="94" t="s">
        <v>470</v>
      </c>
      <c r="D458" s="94"/>
      <c r="E458" s="95" t="s">
        <v>484</v>
      </c>
      <c r="F458" s="61" t="s">
        <v>325</v>
      </c>
    </row>
    <row r="459" spans="3:6" x14ac:dyDescent="0.15">
      <c r="C459" s="94" t="s">
        <v>274</v>
      </c>
      <c r="D459" s="94"/>
      <c r="E459" s="95" t="s">
        <v>485</v>
      </c>
      <c r="F459" s="61" t="s">
        <v>325</v>
      </c>
    </row>
    <row r="460" spans="3:6" x14ac:dyDescent="0.15">
      <c r="C460" s="94" t="s">
        <v>276</v>
      </c>
      <c r="D460" s="94"/>
      <c r="E460" s="95" t="s">
        <v>486</v>
      </c>
      <c r="F460" s="61" t="s">
        <v>325</v>
      </c>
    </row>
    <row r="461" spans="3:6" x14ac:dyDescent="0.15">
      <c r="C461" s="94" t="s">
        <v>278</v>
      </c>
      <c r="D461" s="94"/>
      <c r="E461" s="95" t="s">
        <v>487</v>
      </c>
      <c r="F461" s="61" t="s">
        <v>325</v>
      </c>
    </row>
    <row r="462" spans="3:6" x14ac:dyDescent="0.15">
      <c r="C462" s="94" t="s">
        <v>280</v>
      </c>
      <c r="D462" s="94"/>
      <c r="E462" s="95" t="s">
        <v>488</v>
      </c>
      <c r="F462" s="61" t="s">
        <v>325</v>
      </c>
    </row>
    <row r="463" spans="3:6" x14ac:dyDescent="0.15">
      <c r="C463" s="94" t="s">
        <v>282</v>
      </c>
      <c r="D463" s="94"/>
      <c r="E463" s="95" t="s">
        <v>489</v>
      </c>
      <c r="F463" s="61" t="s">
        <v>325</v>
      </c>
    </row>
    <row r="464" spans="3:6" x14ac:dyDescent="0.15">
      <c r="C464" s="94" t="s">
        <v>553</v>
      </c>
      <c r="D464" s="94"/>
      <c r="E464" s="95" t="s">
        <v>490</v>
      </c>
      <c r="F464" s="61" t="s">
        <v>325</v>
      </c>
    </row>
    <row r="465" spans="3:6" x14ac:dyDescent="0.15">
      <c r="C465" s="94" t="s">
        <v>554</v>
      </c>
      <c r="D465" s="94"/>
      <c r="E465" s="95" t="s">
        <v>491</v>
      </c>
      <c r="F465" s="61" t="s">
        <v>325</v>
      </c>
    </row>
    <row r="466" spans="3:6" x14ac:dyDescent="0.15">
      <c r="C466" s="94" t="s">
        <v>555</v>
      </c>
      <c r="D466" s="94"/>
      <c r="E466" s="95" t="s">
        <v>492</v>
      </c>
      <c r="F466" s="61" t="s">
        <v>325</v>
      </c>
    </row>
    <row r="467" spans="3:6" x14ac:dyDescent="0.15">
      <c r="C467" s="94" t="s">
        <v>286</v>
      </c>
      <c r="D467" s="94"/>
      <c r="E467" s="95" t="s">
        <v>493</v>
      </c>
      <c r="F467" s="61" t="s">
        <v>325</v>
      </c>
    </row>
    <row r="468" spans="3:6" x14ac:dyDescent="0.15">
      <c r="C468" s="94" t="s">
        <v>556</v>
      </c>
      <c r="D468" s="94"/>
      <c r="E468" s="95" t="s">
        <v>584</v>
      </c>
      <c r="F468" s="61" t="s">
        <v>325</v>
      </c>
    </row>
    <row r="469" spans="3:6" x14ac:dyDescent="0.15">
      <c r="C469" s="94" t="s">
        <v>585</v>
      </c>
      <c r="D469" s="94"/>
      <c r="E469" s="95">
        <v>490001</v>
      </c>
      <c r="F469" s="61" t="s">
        <v>324</v>
      </c>
    </row>
    <row r="470" spans="3:6" x14ac:dyDescent="0.15">
      <c r="C470" s="94" t="s">
        <v>656</v>
      </c>
      <c r="D470" s="94"/>
      <c r="E470" s="95">
        <v>490009</v>
      </c>
      <c r="F470" s="61" t="s">
        <v>324</v>
      </c>
    </row>
    <row r="471" spans="3:6" x14ac:dyDescent="0.15">
      <c r="C471" s="94" t="s">
        <v>413</v>
      </c>
      <c r="D471" s="94"/>
      <c r="E471" s="95">
        <v>490010</v>
      </c>
      <c r="F471" s="61" t="s">
        <v>324</v>
      </c>
    </row>
    <row r="472" spans="3:6" x14ac:dyDescent="0.15">
      <c r="C472" s="94" t="s">
        <v>414</v>
      </c>
      <c r="D472" s="94"/>
      <c r="E472" s="95">
        <v>490012</v>
      </c>
      <c r="F472" s="61" t="s">
        <v>324</v>
      </c>
    </row>
    <row r="473" spans="3:6" x14ac:dyDescent="0.15">
      <c r="C473" s="94" t="s">
        <v>67</v>
      </c>
      <c r="D473" s="94"/>
      <c r="E473" s="95">
        <v>490013</v>
      </c>
      <c r="F473" s="61" t="s">
        <v>324</v>
      </c>
    </row>
    <row r="474" spans="3:6" x14ac:dyDescent="0.15">
      <c r="C474" s="94" t="s">
        <v>416</v>
      </c>
      <c r="D474" s="94"/>
      <c r="E474" s="95">
        <v>490014</v>
      </c>
      <c r="F474" s="61" t="s">
        <v>324</v>
      </c>
    </row>
    <row r="475" spans="3:6" x14ac:dyDescent="0.15">
      <c r="C475" s="94" t="s">
        <v>417</v>
      </c>
      <c r="D475" s="94"/>
      <c r="E475" s="95">
        <v>490016</v>
      </c>
      <c r="F475" s="61" t="s">
        <v>324</v>
      </c>
    </row>
    <row r="476" spans="3:6" x14ac:dyDescent="0.15">
      <c r="C476" s="94" t="s">
        <v>657</v>
      </c>
      <c r="D476" s="94"/>
      <c r="E476" s="95">
        <v>490019</v>
      </c>
      <c r="F476" s="61" t="s">
        <v>324</v>
      </c>
    </row>
    <row r="477" spans="3:6" x14ac:dyDescent="0.15">
      <c r="C477" s="94" t="s">
        <v>428</v>
      </c>
      <c r="D477" s="94"/>
      <c r="E477" s="95">
        <v>490020</v>
      </c>
      <c r="F477" s="61" t="s">
        <v>324</v>
      </c>
    </row>
    <row r="478" spans="3:6" x14ac:dyDescent="0.15">
      <c r="C478" s="94" t="s">
        <v>439</v>
      </c>
      <c r="D478" s="94"/>
      <c r="E478" s="95">
        <v>490021</v>
      </c>
      <c r="F478" s="61" t="s">
        <v>324</v>
      </c>
    </row>
    <row r="479" spans="3:6" x14ac:dyDescent="0.15">
      <c r="C479" s="94" t="s">
        <v>436</v>
      </c>
      <c r="D479" s="94"/>
      <c r="E479" s="95">
        <v>490024</v>
      </c>
      <c r="F479" s="61" t="s">
        <v>324</v>
      </c>
    </row>
    <row r="480" spans="3:6" x14ac:dyDescent="0.15">
      <c r="C480" s="94" t="s">
        <v>557</v>
      </c>
      <c r="D480" s="94"/>
      <c r="E480" s="95">
        <v>490025</v>
      </c>
      <c r="F480" s="61" t="s">
        <v>324</v>
      </c>
    </row>
    <row r="481" spans="3:6" x14ac:dyDescent="0.15">
      <c r="C481" s="94" t="s">
        <v>446</v>
      </c>
      <c r="D481" s="94"/>
      <c r="E481" s="95">
        <v>490034</v>
      </c>
      <c r="F481" s="61" t="s">
        <v>324</v>
      </c>
    </row>
    <row r="482" spans="3:6" x14ac:dyDescent="0.15">
      <c r="C482" s="94" t="s">
        <v>448</v>
      </c>
      <c r="D482" s="94"/>
      <c r="E482" s="95">
        <v>490035</v>
      </c>
      <c r="F482" s="61" t="s">
        <v>324</v>
      </c>
    </row>
    <row r="483" spans="3:6" x14ac:dyDescent="0.15">
      <c r="C483" s="94" t="s">
        <v>658</v>
      </c>
      <c r="D483" s="94"/>
      <c r="E483" s="95">
        <v>491002</v>
      </c>
      <c r="F483" s="61" t="s">
        <v>324</v>
      </c>
    </row>
    <row r="484" spans="3:6" x14ac:dyDescent="0.15">
      <c r="C484" s="94" t="s">
        <v>418</v>
      </c>
      <c r="D484" s="94"/>
      <c r="E484" s="95">
        <v>491003</v>
      </c>
      <c r="F484" s="61" t="s">
        <v>324</v>
      </c>
    </row>
    <row r="485" spans="3:6" x14ac:dyDescent="0.15">
      <c r="C485" s="94" t="s">
        <v>412</v>
      </c>
      <c r="D485" s="94"/>
      <c r="E485" s="95">
        <v>492018</v>
      </c>
      <c r="F485" s="61" t="s">
        <v>324</v>
      </c>
    </row>
    <row r="486" spans="3:6" x14ac:dyDescent="0.15">
      <c r="C486" s="94" t="s">
        <v>659</v>
      </c>
      <c r="D486" s="94"/>
      <c r="E486" s="95">
        <v>492019</v>
      </c>
      <c r="F486" s="61" t="s">
        <v>324</v>
      </c>
    </row>
    <row r="487" spans="3:6" x14ac:dyDescent="0.15">
      <c r="C487" s="94" t="s">
        <v>660</v>
      </c>
      <c r="D487" s="94"/>
      <c r="E487" s="95">
        <v>492021</v>
      </c>
      <c r="F487" s="61" t="s">
        <v>324</v>
      </c>
    </row>
    <row r="488" spans="3:6" x14ac:dyDescent="0.15">
      <c r="C488" s="94" t="s">
        <v>558</v>
      </c>
      <c r="D488" s="94"/>
      <c r="E488" s="95">
        <v>492033</v>
      </c>
      <c r="F488" s="61" t="s">
        <v>324</v>
      </c>
    </row>
    <row r="489" spans="3:6" x14ac:dyDescent="0.15">
      <c r="C489" s="94" t="s">
        <v>422</v>
      </c>
      <c r="D489" s="94"/>
      <c r="E489" s="95">
        <v>492035</v>
      </c>
      <c r="F489" s="61" t="s">
        <v>324</v>
      </c>
    </row>
    <row r="490" spans="3:6" x14ac:dyDescent="0.15">
      <c r="C490" s="94" t="s">
        <v>419</v>
      </c>
      <c r="D490" s="94"/>
      <c r="E490" s="95">
        <v>492037</v>
      </c>
      <c r="F490" s="61" t="s">
        <v>324</v>
      </c>
    </row>
    <row r="491" spans="3:6" x14ac:dyDescent="0.15">
      <c r="C491" s="94" t="s">
        <v>429</v>
      </c>
      <c r="D491" s="94"/>
      <c r="E491" s="95">
        <v>492047</v>
      </c>
      <c r="F491" s="61" t="s">
        <v>324</v>
      </c>
    </row>
    <row r="492" spans="3:6" x14ac:dyDescent="0.15">
      <c r="C492" s="94" t="s">
        <v>430</v>
      </c>
      <c r="D492" s="94"/>
      <c r="E492" s="95">
        <v>492051</v>
      </c>
      <c r="F492" s="61" t="s">
        <v>324</v>
      </c>
    </row>
    <row r="493" spans="3:6" x14ac:dyDescent="0.15">
      <c r="C493" s="94" t="s">
        <v>431</v>
      </c>
      <c r="D493" s="94"/>
      <c r="E493" s="95">
        <v>492055</v>
      </c>
      <c r="F493" s="61" t="s">
        <v>324</v>
      </c>
    </row>
    <row r="494" spans="3:6" x14ac:dyDescent="0.15">
      <c r="C494" s="94" t="s">
        <v>586</v>
      </c>
      <c r="D494" s="94"/>
      <c r="E494" s="95">
        <v>492062</v>
      </c>
      <c r="F494" s="61" t="s">
        <v>324</v>
      </c>
    </row>
    <row r="495" spans="3:6" x14ac:dyDescent="0.15">
      <c r="C495" s="94" t="s">
        <v>432</v>
      </c>
      <c r="D495" s="94"/>
      <c r="E495" s="95">
        <v>492064</v>
      </c>
      <c r="F495" s="61" t="s">
        <v>324</v>
      </c>
    </row>
    <row r="496" spans="3:6" x14ac:dyDescent="0.15">
      <c r="C496" s="94" t="s">
        <v>433</v>
      </c>
      <c r="D496" s="94"/>
      <c r="E496" s="95">
        <v>492066</v>
      </c>
      <c r="F496" s="61" t="s">
        <v>324</v>
      </c>
    </row>
    <row r="497" spans="3:6" x14ac:dyDescent="0.15">
      <c r="C497" s="94" t="s">
        <v>427</v>
      </c>
      <c r="D497" s="94"/>
      <c r="E497" s="95">
        <v>492070</v>
      </c>
      <c r="F497" s="61" t="s">
        <v>324</v>
      </c>
    </row>
    <row r="498" spans="3:6" x14ac:dyDescent="0.15">
      <c r="C498" s="94" t="s">
        <v>661</v>
      </c>
      <c r="D498" s="94"/>
      <c r="E498" s="95">
        <v>492079</v>
      </c>
      <c r="F498" s="61" t="s">
        <v>324</v>
      </c>
    </row>
    <row r="499" spans="3:6" x14ac:dyDescent="0.15">
      <c r="C499" s="94" t="s">
        <v>434</v>
      </c>
      <c r="D499" s="94"/>
      <c r="E499" s="95">
        <v>492085</v>
      </c>
      <c r="F499" s="61" t="s">
        <v>324</v>
      </c>
    </row>
    <row r="500" spans="3:6" x14ac:dyDescent="0.15">
      <c r="C500" s="94" t="s">
        <v>421</v>
      </c>
      <c r="D500" s="94"/>
      <c r="E500" s="95">
        <v>492087</v>
      </c>
      <c r="F500" s="61" t="s">
        <v>324</v>
      </c>
    </row>
    <row r="501" spans="3:6" x14ac:dyDescent="0.15">
      <c r="C501" s="94" t="s">
        <v>435</v>
      </c>
      <c r="D501" s="94"/>
      <c r="E501" s="95">
        <v>492090</v>
      </c>
      <c r="F501" s="61" t="s">
        <v>324</v>
      </c>
    </row>
    <row r="502" spans="3:6" x14ac:dyDescent="0.15">
      <c r="C502" s="94" t="s">
        <v>444</v>
      </c>
      <c r="D502" s="94"/>
      <c r="E502" s="95">
        <v>492095</v>
      </c>
      <c r="F502" s="61" t="s">
        <v>324</v>
      </c>
    </row>
    <row r="503" spans="3:6" x14ac:dyDescent="0.15">
      <c r="C503" s="62" t="s">
        <v>437</v>
      </c>
      <c r="D503" s="94"/>
      <c r="E503" s="95">
        <v>492100</v>
      </c>
      <c r="F503" s="61" t="s">
        <v>324</v>
      </c>
    </row>
    <row r="504" spans="3:6" x14ac:dyDescent="0.15">
      <c r="C504" s="94" t="s">
        <v>438</v>
      </c>
      <c r="D504" s="94"/>
      <c r="E504" s="95">
        <v>492105</v>
      </c>
      <c r="F504" s="61" t="s">
        <v>324</v>
      </c>
    </row>
    <row r="505" spans="3:6" x14ac:dyDescent="0.15">
      <c r="C505" s="94" t="s">
        <v>440</v>
      </c>
      <c r="D505" s="94"/>
      <c r="E505" s="95">
        <v>492109</v>
      </c>
      <c r="F505" s="61" t="s">
        <v>324</v>
      </c>
    </row>
    <row r="506" spans="3:6" x14ac:dyDescent="0.15">
      <c r="C506" s="94" t="s">
        <v>441</v>
      </c>
      <c r="D506" s="94"/>
      <c r="E506" s="95">
        <v>492110</v>
      </c>
      <c r="F506" s="61" t="s">
        <v>324</v>
      </c>
    </row>
    <row r="507" spans="3:6" x14ac:dyDescent="0.15">
      <c r="C507" s="94" t="s">
        <v>423</v>
      </c>
      <c r="D507" s="94"/>
      <c r="E507" s="95">
        <v>492114</v>
      </c>
      <c r="F507" s="61" t="s">
        <v>324</v>
      </c>
    </row>
    <row r="508" spans="3:6" x14ac:dyDescent="0.15">
      <c r="C508" s="94" t="s">
        <v>442</v>
      </c>
      <c r="D508" s="94"/>
      <c r="E508" s="95">
        <v>492116</v>
      </c>
      <c r="F508" s="61" t="s">
        <v>324</v>
      </c>
    </row>
    <row r="509" spans="3:6" x14ac:dyDescent="0.15">
      <c r="C509" s="94" t="s">
        <v>662</v>
      </c>
      <c r="D509" s="94"/>
      <c r="E509" s="95">
        <v>492122</v>
      </c>
      <c r="F509" s="61" t="s">
        <v>324</v>
      </c>
    </row>
    <row r="510" spans="3:6" x14ac:dyDescent="0.15">
      <c r="C510" s="94" t="s">
        <v>445</v>
      </c>
      <c r="D510" s="94"/>
      <c r="E510" s="95">
        <v>492123</v>
      </c>
      <c r="F510" s="61" t="s">
        <v>324</v>
      </c>
    </row>
    <row r="511" spans="3:6" x14ac:dyDescent="0.15">
      <c r="C511" s="94" t="s">
        <v>443</v>
      </c>
      <c r="D511" s="94"/>
      <c r="E511" s="95">
        <v>492126</v>
      </c>
      <c r="F511" s="61" t="s">
        <v>324</v>
      </c>
    </row>
    <row r="512" spans="3:6" x14ac:dyDescent="0.15">
      <c r="C512" s="94" t="s">
        <v>449</v>
      </c>
      <c r="D512" s="94"/>
      <c r="E512" s="95">
        <v>492158</v>
      </c>
      <c r="F512" s="61" t="s">
        <v>324</v>
      </c>
    </row>
    <row r="513" spans="3:6" x14ac:dyDescent="0.15">
      <c r="C513" s="94" t="s">
        <v>587</v>
      </c>
      <c r="D513" s="94"/>
      <c r="E513" s="95">
        <v>492174</v>
      </c>
      <c r="F513" s="61" t="s">
        <v>324</v>
      </c>
    </row>
    <row r="514" spans="3:6" x14ac:dyDescent="0.15">
      <c r="C514" s="94" t="s">
        <v>663</v>
      </c>
      <c r="D514" s="94"/>
      <c r="E514" s="95">
        <v>492321</v>
      </c>
      <c r="F514" s="61" t="s">
        <v>324</v>
      </c>
    </row>
    <row r="515" spans="3:6" x14ac:dyDescent="0.15">
      <c r="C515" s="94" t="s">
        <v>426</v>
      </c>
      <c r="D515" s="94"/>
      <c r="E515" s="95">
        <v>492330</v>
      </c>
      <c r="F515" s="61" t="s">
        <v>324</v>
      </c>
    </row>
    <row r="516" spans="3:6" x14ac:dyDescent="0.15">
      <c r="C516" s="94" t="s">
        <v>664</v>
      </c>
      <c r="D516" s="94"/>
      <c r="E516" s="95">
        <v>492333</v>
      </c>
      <c r="F516" s="61" t="s">
        <v>324</v>
      </c>
    </row>
    <row r="517" spans="3:6" x14ac:dyDescent="0.15">
      <c r="C517" s="94" t="s">
        <v>420</v>
      </c>
      <c r="D517" s="94"/>
      <c r="E517" s="95">
        <v>492337</v>
      </c>
      <c r="F517" s="61" t="s">
        <v>324</v>
      </c>
    </row>
    <row r="518" spans="3:6" x14ac:dyDescent="0.15">
      <c r="C518" s="94" t="s">
        <v>665</v>
      </c>
      <c r="D518" s="94"/>
      <c r="E518" s="95">
        <v>492339</v>
      </c>
      <c r="F518" s="61" t="s">
        <v>324</v>
      </c>
    </row>
    <row r="519" spans="3:6" x14ac:dyDescent="0.15">
      <c r="C519" s="94" t="s">
        <v>666</v>
      </c>
      <c r="D519" s="94"/>
      <c r="E519" s="95">
        <v>492381</v>
      </c>
      <c r="F519" s="61" t="s">
        <v>324</v>
      </c>
    </row>
    <row r="520" spans="3:6" x14ac:dyDescent="0.15">
      <c r="C520" s="94" t="s">
        <v>424</v>
      </c>
      <c r="D520" s="94"/>
      <c r="E520" s="95">
        <v>492420</v>
      </c>
      <c r="F520" s="61" t="s">
        <v>324</v>
      </c>
    </row>
    <row r="521" spans="3:6" x14ac:dyDescent="0.15">
      <c r="C521" s="94" t="s">
        <v>667</v>
      </c>
      <c r="D521" s="94"/>
      <c r="E521" s="95">
        <v>492448</v>
      </c>
      <c r="F521" s="61" t="s">
        <v>324</v>
      </c>
    </row>
    <row r="522" spans="3:6" x14ac:dyDescent="0.15">
      <c r="C522" s="94" t="s">
        <v>447</v>
      </c>
      <c r="D522" s="94"/>
      <c r="E522" s="95">
        <v>492489</v>
      </c>
      <c r="F522" s="61" t="s">
        <v>324</v>
      </c>
    </row>
    <row r="523" spans="3:6" x14ac:dyDescent="0.15">
      <c r="C523" s="94" t="s">
        <v>425</v>
      </c>
      <c r="D523" s="94"/>
      <c r="E523" s="95">
        <v>492532</v>
      </c>
      <c r="F523" s="61" t="s">
        <v>324</v>
      </c>
    </row>
    <row r="524" spans="3:6" x14ac:dyDescent="0.15">
      <c r="C524" s="94" t="s">
        <v>415</v>
      </c>
      <c r="D524" s="94"/>
      <c r="E524" s="95">
        <v>494005</v>
      </c>
      <c r="F524" s="61" t="s">
        <v>324</v>
      </c>
    </row>
    <row r="525" spans="3:6" x14ac:dyDescent="0.15">
      <c r="C525" s="94"/>
      <c r="D525" s="94"/>
      <c r="E525" s="95"/>
    </row>
    <row r="526" spans="3:6" x14ac:dyDescent="0.15">
      <c r="C526" s="94"/>
      <c r="D526" s="94"/>
      <c r="E526" s="95"/>
    </row>
    <row r="527" spans="3:6" x14ac:dyDescent="0.15">
      <c r="C527" s="94"/>
      <c r="D527" s="94"/>
      <c r="E527" s="95"/>
    </row>
    <row r="528" spans="3:6" x14ac:dyDescent="0.15">
      <c r="C528" s="94"/>
      <c r="D528" s="94"/>
      <c r="E528" s="95"/>
    </row>
    <row r="529" spans="3:5" x14ac:dyDescent="0.15">
      <c r="C529" s="94"/>
      <c r="D529" s="94"/>
      <c r="E529" s="95"/>
    </row>
    <row r="530" spans="3:5" x14ac:dyDescent="0.15">
      <c r="C530" s="94"/>
      <c r="D530" s="94"/>
      <c r="E530" s="95"/>
    </row>
    <row r="531" spans="3:5" x14ac:dyDescent="0.15">
      <c r="C531" s="94"/>
      <c r="D531" s="94"/>
      <c r="E531" s="95"/>
    </row>
    <row r="532" spans="3:5" x14ac:dyDescent="0.15">
      <c r="C532" s="94"/>
      <c r="D532" s="94"/>
      <c r="E532" s="95"/>
    </row>
    <row r="533" spans="3:5" x14ac:dyDescent="0.15">
      <c r="C533" s="94"/>
      <c r="D533" s="94"/>
      <c r="E533" s="95"/>
    </row>
    <row r="534" spans="3:5" x14ac:dyDescent="0.15">
      <c r="C534" s="94"/>
      <c r="D534" s="94"/>
      <c r="E534" s="95"/>
    </row>
    <row r="535" spans="3:5" x14ac:dyDescent="0.15">
      <c r="C535" s="94"/>
      <c r="D535" s="94"/>
      <c r="E535" s="95"/>
    </row>
    <row r="536" spans="3:5" x14ac:dyDescent="0.15">
      <c r="C536" s="94"/>
      <c r="D536" s="94"/>
      <c r="E536" s="95"/>
    </row>
    <row r="537" spans="3:5" x14ac:dyDescent="0.15">
      <c r="C537" s="94"/>
      <c r="D537" s="94"/>
      <c r="E537" s="95"/>
    </row>
    <row r="538" spans="3:5" x14ac:dyDescent="0.15">
      <c r="C538" s="94"/>
      <c r="D538" s="94"/>
      <c r="E538" s="95"/>
    </row>
    <row r="539" spans="3:5" x14ac:dyDescent="0.15">
      <c r="C539" s="94"/>
      <c r="D539" s="94"/>
      <c r="E539" s="95"/>
    </row>
    <row r="540" spans="3:5" x14ac:dyDescent="0.15">
      <c r="C540" s="94"/>
      <c r="D540" s="94"/>
      <c r="E540" s="95"/>
    </row>
    <row r="541" spans="3:5" x14ac:dyDescent="0.15">
      <c r="C541" s="94"/>
      <c r="D541" s="94"/>
      <c r="E541" s="95"/>
    </row>
    <row r="542" spans="3:5" x14ac:dyDescent="0.15">
      <c r="C542" s="94"/>
      <c r="D542" s="94"/>
      <c r="E542" s="95"/>
    </row>
    <row r="543" spans="3:5" x14ac:dyDescent="0.15">
      <c r="C543" s="94"/>
      <c r="D543" s="94"/>
      <c r="E543" s="95"/>
    </row>
    <row r="544" spans="3:5" x14ac:dyDescent="0.15">
      <c r="C544" s="94"/>
      <c r="D544" s="94"/>
      <c r="E544" s="95"/>
    </row>
    <row r="545" spans="3:5" x14ac:dyDescent="0.15">
      <c r="C545" s="94"/>
      <c r="D545" s="94"/>
      <c r="E545" s="95"/>
    </row>
    <row r="546" spans="3:5" x14ac:dyDescent="0.15">
      <c r="C546" s="94"/>
      <c r="D546" s="94"/>
      <c r="E546" s="95"/>
    </row>
    <row r="547" spans="3:5" x14ac:dyDescent="0.15">
      <c r="C547" s="94"/>
      <c r="D547" s="94"/>
      <c r="E547" s="95"/>
    </row>
  </sheetData>
  <sheetProtection algorithmName="SHA-512" hashValue="i0PSfAdYrdMX8IEVadgDO4SN64b/gm41Vtp/jtXRuRK4RHcIjwrn4Cz8sQE319QVYdrEg5SWB/8sCadnDGpScg==" saltValue="+5kZDEIWMt3Q9E8eQl5P6g==" spinCount="100000" sheet="1" objects="1" scenarios="1"/>
  <mergeCells count="190">
    <mergeCell ref="G79:M79"/>
    <mergeCell ref="G119:M119"/>
    <mergeCell ref="G159:M159"/>
    <mergeCell ref="G142:H142"/>
    <mergeCell ref="G143:H143"/>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C43:G43"/>
    <mergeCell ref="G47:H47"/>
    <mergeCell ref="G48:H48"/>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25:H25"/>
    <mergeCell ref="G26:H26"/>
    <mergeCell ref="G27:H27"/>
    <mergeCell ref="G28:H28"/>
    <mergeCell ref="G8:H8"/>
    <mergeCell ref="G19:H19"/>
    <mergeCell ref="H3:I3"/>
    <mergeCell ref="C3:G3"/>
    <mergeCell ref="H43:I43"/>
    <mergeCell ref="C4:G4"/>
    <mergeCell ref="G7:H7"/>
    <mergeCell ref="A44:B44"/>
    <mergeCell ref="C44:G44"/>
    <mergeCell ref="H44:I44"/>
    <mergeCell ref="G39:M39"/>
    <mergeCell ref="A3:B3"/>
    <mergeCell ref="H4:I4"/>
    <mergeCell ref="A4:B4"/>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G13:H13"/>
    <mergeCell ref="C78:D78"/>
    <mergeCell ref="H72:M72"/>
    <mergeCell ref="G63:H63"/>
    <mergeCell ref="G64:H64"/>
    <mergeCell ref="G65:H65"/>
    <mergeCell ref="G66:H66"/>
    <mergeCell ref="G67:H67"/>
    <mergeCell ref="G68:H68"/>
    <mergeCell ref="G69:H69"/>
    <mergeCell ref="G70:H70"/>
    <mergeCell ref="A45:A46"/>
    <mergeCell ref="B45:B46"/>
    <mergeCell ref="C45:D45"/>
    <mergeCell ref="E45:E46"/>
    <mergeCell ref="F45:F46"/>
    <mergeCell ref="G59:H59"/>
    <mergeCell ref="G60:H60"/>
    <mergeCell ref="G61:H61"/>
    <mergeCell ref="G62:H62"/>
    <mergeCell ref="A84:B84"/>
    <mergeCell ref="G111:H111"/>
    <mergeCell ref="J44:N44"/>
    <mergeCell ref="G51:H51"/>
    <mergeCell ref="G52:H52"/>
    <mergeCell ref="G53:H53"/>
    <mergeCell ref="G54:H54"/>
    <mergeCell ref="G55:H55"/>
    <mergeCell ref="G56:H56"/>
    <mergeCell ref="G57:H57"/>
    <mergeCell ref="G58:H58"/>
    <mergeCell ref="G49:H49"/>
    <mergeCell ref="G50:H50"/>
    <mergeCell ref="C84:G84"/>
    <mergeCell ref="H84:I84"/>
    <mergeCell ref="G98:H98"/>
    <mergeCell ref="I85:M86"/>
    <mergeCell ref="F85:F86"/>
    <mergeCell ref="G90:H90"/>
    <mergeCell ref="G91:H91"/>
    <mergeCell ref="G92:H92"/>
    <mergeCell ref="G85:H86"/>
    <mergeCell ref="G93:H93"/>
    <mergeCell ref="J84:N84"/>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G94:H94"/>
    <mergeCell ref="A85:A86"/>
    <mergeCell ref="B85:B86"/>
    <mergeCell ref="C85:D85"/>
    <mergeCell ref="E85:E86"/>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A114:N114"/>
    <mergeCell ref="N85:N86"/>
    <mergeCell ref="H120:L12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49:H149"/>
    <mergeCell ref="G150:H150"/>
    <mergeCell ref="G151:H151"/>
    <mergeCell ref="G140:H140"/>
    <mergeCell ref="G141:H141"/>
  </mergeCells>
  <phoneticPr fontId="1"/>
  <dataValidations xWindow="287" yWindow="469" count="13">
    <dataValidation imeMode="off" allowBlank="1" showInputMessage="1" showErrorMessage="1" sqref="B127:B151 B7:B31 B87:B111 B47:B71"/>
    <dataValidation imeMode="disabled" allowBlank="1" showInputMessage="1" showErrorMessage="1" sqref="J3:N4 J43:N44 I87:I111 C124:G124 J83:N84 C84:G84 I7:I31 J123:N124 C4:G4 C44:G44 I127:I151 I47:I71"/>
    <dataValidation type="textLength" imeMode="disabled" operator="equal" allowBlank="1" showInputMessage="1" showErrorMessage="1" error="半角で２桁の数字を入力してください" prompt="半角で２桁の数字を入力してください" sqref="M51:M71 M11:M31 M91:M111 K87:K111 K7:K31 K127:K151 M131:M151 K47:K71">
      <formula1>2</formula1>
    </dataValidation>
    <dataValidation type="list" allowBlank="1" showInputMessage="1" showErrorMessage="1" prompt="「分」または「ｍ」を選択してください" sqref="J87:J111 J7:J31 J127:J151 J47:J71">
      <formula1>"分,m"</formula1>
    </dataValidation>
    <dataValidation type="list" allowBlank="1" showInputMessage="1" showErrorMessage="1" prompt="「秒」を選択してください" sqref="L87:L111 L7:L31 L127:L151 L47:L71">
      <formula1>"秒"</formula1>
    </dataValidation>
    <dataValidation imeMode="halfKatakana" allowBlank="1" showInputMessage="1" showErrorMessage="1" prompt="氏名のﾌﾘｶﾞﾅ(半角ｶﾀｶﾅ)を入力してください。_x000a_姓と名の間に半角スペースを入れてください｡" sqref="D87:D111 D7:D31 D127:D151 D47:D71"/>
    <dataValidation imeMode="hiragana" allowBlank="1" showInputMessage="1" showErrorMessage="1" prompt="姓と名の間に全角スペースを入れてください" sqref="C87:C111 C7:C31 C127:C151 C47:C71"/>
    <dataValidation imeMode="on" allowBlank="1" showInputMessage="1" showErrorMessage="1" sqref="C83:G83 C3:G3 C43:G43 C123:G12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127:M130 M87:M90 M47:M50">
      <formula1>2</formula1>
    </dataValidation>
    <dataValidation type="list" allowBlank="1" showInputMessage="1" showErrorMessage="1" sqref="AG7:AG111 AG127:AG151">
      <formula1>prefec1</formula1>
    </dataValidation>
    <dataValidation type="list" imeMode="disabled" allowBlank="1" showInputMessage="1" showErrorMessage="1" prompt="学年を選択してください" sqref="E7:E31 E127:E151 E87:E111 E47:E71">
      <formula1>gakunen1</formula1>
    </dataValidation>
    <dataValidation type="list" allowBlank="1" showInputMessage="1" showErrorMessage="1" prompt="性別を選択してください" sqref="F127:F151 F7:F31 F87:F111 F47:F71">
      <formula1>gender1</formula1>
    </dataValidation>
    <dataValidation type="list" allowBlank="1" showInputMessage="1" showErrorMessage="1" error="リストから選んで入力してください。" prompt="リストから選んで入力してください。左の「性別」欄に「男」か「女」を入力するとリストが表示されます。" sqref="G7:H31 G127:H151 G87:H111 G47:H71">
      <formula1>INDIRECT(F7)</formula1>
    </dataValidation>
  </dataValidations>
  <printOptions horizontalCentered="1"/>
  <pageMargins left="0.59055118110236227" right="0.59055118110236227" top="0.59055118110236227" bottom="0.59055118110236227" header="0.31496062992125984" footer="0.31496062992125984"/>
  <pageSetup paperSize="9" scale="93" fitToHeight="0" orientation="portrait" r:id="rId1"/>
  <rowBreaks count="3" manualBreakCount="3">
    <brk id="40" min="2" max="13" man="1"/>
    <brk id="80" min="2" max="13" man="1"/>
    <brk id="120" min="2"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zoomScaleNormal="100" zoomScaleSheetLayoutView="100" workbookViewId="0">
      <selection activeCell="C14" sqref="C14"/>
    </sheetView>
  </sheetViews>
  <sheetFormatPr defaultColWidth="9" defaultRowHeight="13.5" x14ac:dyDescent="0.15"/>
  <cols>
    <col min="1" max="1" width="5" style="28" customWidth="1"/>
    <col min="2" max="2" width="12.125" style="28" customWidth="1"/>
    <col min="3" max="3" width="10.125" style="28" customWidth="1"/>
    <col min="4" max="4" width="5.375" style="28" customWidth="1"/>
    <col min="5" max="5" width="4.25" style="28" customWidth="1"/>
    <col min="6" max="6" width="3.75" style="28" customWidth="1"/>
    <col min="7" max="7" width="6.125" style="28" customWidth="1"/>
    <col min="8" max="8" width="9" style="28" bestFit="1" customWidth="1"/>
    <col min="9" max="9" width="6.125" style="28" customWidth="1"/>
    <col min="10" max="10" width="3.375" style="28" customWidth="1"/>
    <col min="11" max="11" width="9.75" style="28" customWidth="1"/>
    <col min="12" max="12" width="4.875" style="28" customWidth="1"/>
    <col min="13" max="13" width="5.75" style="28" customWidth="1"/>
    <col min="14" max="15" width="9" style="28" bestFit="1" customWidth="1"/>
    <col min="16" max="16384" width="9" style="29"/>
  </cols>
  <sheetData>
    <row r="1" spans="1:15" ht="17.25" customHeight="1" x14ac:dyDescent="0.15">
      <c r="B1" s="110" t="e">
        <f>'申込書（個人種目）'!AC4</f>
        <v>#N/A</v>
      </c>
    </row>
    <row r="2" spans="1:15" ht="39" customHeight="1" x14ac:dyDescent="0.15">
      <c r="A2" s="170" t="s">
        <v>512</v>
      </c>
      <c r="B2" s="171"/>
      <c r="C2" s="171"/>
      <c r="D2" s="171"/>
      <c r="E2" s="171"/>
      <c r="F2" s="171"/>
      <c r="G2" s="171"/>
      <c r="H2" s="171"/>
      <c r="I2" s="171"/>
      <c r="J2" s="171"/>
      <c r="K2" s="171"/>
      <c r="L2" s="171"/>
      <c r="M2" s="172"/>
    </row>
    <row r="3" spans="1:15" ht="24.75" customHeight="1" x14ac:dyDescent="0.2">
      <c r="A3" s="33"/>
      <c r="B3" s="173" t="s">
        <v>511</v>
      </c>
      <c r="C3" s="173"/>
      <c r="D3" s="174">
        <f>基礎データ!$C$2</f>
        <v>0</v>
      </c>
      <c r="E3" s="174"/>
      <c r="F3" s="174"/>
      <c r="G3" s="174"/>
      <c r="H3" s="174"/>
      <c r="I3" s="174"/>
      <c r="J3" s="52"/>
      <c r="K3" s="34" t="s">
        <v>513</v>
      </c>
      <c r="L3" s="30"/>
      <c r="M3" s="35"/>
    </row>
    <row r="4" spans="1:15" ht="24.75" customHeight="1" x14ac:dyDescent="0.15">
      <c r="A4" s="33"/>
      <c r="B4" s="173" t="s">
        <v>514</v>
      </c>
      <c r="C4" s="173"/>
      <c r="D4" s="175">
        <f>基礎データ!$C$5</f>
        <v>0</v>
      </c>
      <c r="E4" s="175"/>
      <c r="F4" s="175"/>
      <c r="G4" s="175"/>
      <c r="H4" s="175"/>
      <c r="I4" s="175"/>
      <c r="J4" s="53"/>
      <c r="K4" s="36" t="s">
        <v>513</v>
      </c>
      <c r="L4" s="84"/>
      <c r="M4" s="35"/>
    </row>
    <row r="5" spans="1:15" ht="13.5" customHeight="1" x14ac:dyDescent="0.15">
      <c r="A5" s="33"/>
      <c r="B5" s="30"/>
      <c r="C5" s="30"/>
      <c r="D5" s="167"/>
      <c r="E5" s="167"/>
      <c r="F5" s="83"/>
      <c r="G5" s="83"/>
      <c r="H5" s="31"/>
      <c r="I5" s="83"/>
      <c r="J5" s="83"/>
      <c r="K5" s="31"/>
      <c r="L5" s="84"/>
      <c r="M5" s="35"/>
    </row>
    <row r="6" spans="1:15" ht="24" customHeight="1" x14ac:dyDescent="0.2">
      <c r="A6" s="33"/>
      <c r="B6" s="30"/>
      <c r="C6" s="30"/>
      <c r="D6" s="30"/>
      <c r="E6" s="113" t="s">
        <v>515</v>
      </c>
      <c r="F6" s="168">
        <f>K11</f>
        <v>0</v>
      </c>
      <c r="G6" s="168"/>
      <c r="H6" s="168"/>
      <c r="I6" s="114" t="s">
        <v>516</v>
      </c>
      <c r="J6" s="31"/>
      <c r="K6" s="31"/>
      <c r="L6" s="84"/>
      <c r="M6" s="35"/>
    </row>
    <row r="7" spans="1:15" ht="9.75" customHeight="1" x14ac:dyDescent="0.15">
      <c r="A7" s="33"/>
      <c r="B7" s="30"/>
      <c r="C7" s="30"/>
      <c r="D7" s="30"/>
      <c r="E7" s="30"/>
      <c r="F7" s="30"/>
      <c r="G7" s="30"/>
      <c r="H7" s="30"/>
      <c r="I7" s="30"/>
      <c r="J7" s="30"/>
      <c r="K7" s="30"/>
      <c r="L7" s="30"/>
      <c r="M7" s="35"/>
    </row>
    <row r="8" spans="1:15" ht="23.1" customHeight="1" x14ac:dyDescent="0.15">
      <c r="A8" s="33"/>
      <c r="B8" s="30"/>
      <c r="D8" s="99" t="s">
        <v>1051</v>
      </c>
      <c r="E8" s="99"/>
      <c r="F8" s="99"/>
      <c r="G8" s="99"/>
      <c r="H8" s="99"/>
      <c r="I8" s="99"/>
      <c r="J8" s="99"/>
      <c r="K8" s="99"/>
      <c r="L8" s="30"/>
      <c r="M8" s="35"/>
    </row>
    <row r="9" spans="1:15" ht="23.1" customHeight="1" x14ac:dyDescent="0.15">
      <c r="A9" s="33"/>
      <c r="B9" s="30"/>
      <c r="D9" s="99" t="s">
        <v>517</v>
      </c>
      <c r="E9" s="39"/>
      <c r="F9" s="39"/>
      <c r="G9" s="39"/>
      <c r="H9" s="39"/>
      <c r="I9" s="39"/>
      <c r="J9" s="39"/>
      <c r="K9" s="39"/>
      <c r="L9" s="84"/>
      <c r="M9" s="35"/>
    </row>
    <row r="10" spans="1:15" ht="15" customHeight="1" x14ac:dyDescent="0.15">
      <c r="A10" s="33"/>
      <c r="B10" s="30"/>
      <c r="C10" s="30"/>
      <c r="D10" s="30"/>
      <c r="E10" s="84"/>
      <c r="F10" s="84"/>
      <c r="G10" s="84"/>
      <c r="H10" s="84"/>
      <c r="I10" s="84"/>
      <c r="J10" s="84"/>
      <c r="K10" s="84"/>
      <c r="L10" s="84"/>
      <c r="M10" s="35"/>
    </row>
    <row r="11" spans="1:15" s="49" customFormat="1" ht="22.5" customHeight="1" x14ac:dyDescent="0.15">
      <c r="A11" s="44"/>
      <c r="B11" s="32" t="s">
        <v>519</v>
      </c>
      <c r="C11" s="32" t="s">
        <v>507</v>
      </c>
      <c r="D11" s="169">
        <v>1000</v>
      </c>
      <c r="E11" s="169"/>
      <c r="F11" s="46" t="s">
        <v>508</v>
      </c>
      <c r="G11" s="46" t="s">
        <v>509</v>
      </c>
      <c r="H11" s="51">
        <f>基礎データ!C14</f>
        <v>0</v>
      </c>
      <c r="I11" s="46" t="s">
        <v>510</v>
      </c>
      <c r="J11" s="46" t="s">
        <v>527</v>
      </c>
      <c r="K11" s="51">
        <f>D11*H11</f>
        <v>0</v>
      </c>
      <c r="L11" s="47" t="s">
        <v>508</v>
      </c>
      <c r="M11" s="45"/>
      <c r="N11" s="48"/>
      <c r="O11" s="48"/>
    </row>
    <row r="12" spans="1:15" ht="23.1" customHeight="1" x14ac:dyDescent="0.15">
      <c r="A12" s="33"/>
      <c r="B12" s="30"/>
      <c r="C12" s="30"/>
      <c r="D12" s="30"/>
      <c r="E12" s="176"/>
      <c r="F12" s="176"/>
      <c r="G12" s="176"/>
      <c r="H12" s="176"/>
      <c r="I12" s="176"/>
      <c r="J12" s="176"/>
      <c r="K12" s="176"/>
      <c r="L12" s="176"/>
      <c r="M12" s="35"/>
    </row>
    <row r="13" spans="1:15" ht="21" customHeight="1" x14ac:dyDescent="0.15">
      <c r="A13" s="33"/>
      <c r="B13" s="30"/>
      <c r="C13" s="42" t="s">
        <v>1056</v>
      </c>
      <c r="D13" s="30"/>
      <c r="E13" s="30"/>
      <c r="F13" s="30"/>
      <c r="G13" s="30"/>
      <c r="H13" s="30"/>
      <c r="I13" s="29"/>
      <c r="J13" s="29"/>
      <c r="K13" s="42"/>
      <c r="L13" s="42"/>
      <c r="M13" s="43"/>
    </row>
    <row r="14" spans="1:15" ht="14.25" customHeight="1" x14ac:dyDescent="0.15">
      <c r="A14" s="33"/>
      <c r="B14" s="30"/>
      <c r="C14" s="30"/>
      <c r="D14" s="30"/>
      <c r="E14" s="30"/>
      <c r="F14" s="30"/>
      <c r="G14" s="30"/>
      <c r="H14" s="30"/>
      <c r="I14" s="30"/>
      <c r="J14" s="30"/>
      <c r="K14" s="30"/>
      <c r="L14" s="30"/>
      <c r="M14" s="35"/>
    </row>
    <row r="15" spans="1:15" ht="20.25" customHeight="1" x14ac:dyDescent="0.15">
      <c r="A15" s="33"/>
      <c r="B15" s="30"/>
      <c r="C15" s="178" t="s">
        <v>520</v>
      </c>
      <c r="D15" s="178"/>
      <c r="E15" s="178"/>
      <c r="F15" s="178"/>
      <c r="G15" s="178"/>
      <c r="H15" s="178"/>
      <c r="I15" s="178"/>
      <c r="J15" s="178"/>
      <c r="K15" s="178"/>
      <c r="L15" s="39" t="s">
        <v>518</v>
      </c>
      <c r="M15" s="35"/>
    </row>
    <row r="16" spans="1:15" ht="36" customHeight="1" x14ac:dyDescent="0.15">
      <c r="A16" s="40"/>
      <c r="B16" s="37"/>
      <c r="C16" s="37"/>
      <c r="D16" s="37"/>
      <c r="E16" s="37"/>
      <c r="F16" s="37"/>
      <c r="G16" s="37"/>
      <c r="H16" s="37"/>
      <c r="I16" s="37"/>
      <c r="J16" s="37"/>
      <c r="K16" s="37"/>
      <c r="L16" s="37"/>
      <c r="M16" s="41"/>
    </row>
    <row r="17" spans="1:15" ht="74.25" customHeight="1" x14ac:dyDescent="0.15">
      <c r="A17" s="54"/>
      <c r="B17" s="54"/>
      <c r="C17" s="54"/>
      <c r="D17" s="54"/>
      <c r="E17" s="54"/>
      <c r="F17" s="54"/>
      <c r="G17" s="54"/>
      <c r="H17" s="54"/>
      <c r="I17" s="54"/>
      <c r="J17" s="54"/>
      <c r="K17" s="54"/>
      <c r="L17" s="54"/>
      <c r="M17" s="54"/>
    </row>
    <row r="18" spans="1:15" ht="39" customHeight="1" x14ac:dyDescent="0.15">
      <c r="A18" s="170" t="s">
        <v>523</v>
      </c>
      <c r="B18" s="171"/>
      <c r="C18" s="171"/>
      <c r="D18" s="171"/>
      <c r="E18" s="171"/>
      <c r="F18" s="171"/>
      <c r="G18" s="171"/>
      <c r="H18" s="171"/>
      <c r="I18" s="171"/>
      <c r="J18" s="171"/>
      <c r="K18" s="171"/>
      <c r="L18" s="171"/>
      <c r="M18" s="172"/>
    </row>
    <row r="19" spans="1:15" ht="24.75" customHeight="1" x14ac:dyDescent="0.2">
      <c r="A19" s="33"/>
      <c r="B19" s="173" t="s">
        <v>511</v>
      </c>
      <c r="C19" s="173"/>
      <c r="D19" s="174">
        <f>基礎データ!$C$2</f>
        <v>0</v>
      </c>
      <c r="E19" s="174"/>
      <c r="F19" s="174"/>
      <c r="G19" s="174"/>
      <c r="H19" s="174"/>
      <c r="I19" s="174"/>
      <c r="J19" s="52"/>
      <c r="K19" s="34" t="s">
        <v>513</v>
      </c>
      <c r="L19" s="30"/>
      <c r="M19" s="35"/>
    </row>
    <row r="20" spans="1:15" ht="24.75" customHeight="1" x14ac:dyDescent="0.15">
      <c r="A20" s="33"/>
      <c r="B20" s="173" t="s">
        <v>514</v>
      </c>
      <c r="C20" s="173"/>
      <c r="D20" s="175">
        <f>基礎データ!C5</f>
        <v>0</v>
      </c>
      <c r="E20" s="175"/>
      <c r="F20" s="175"/>
      <c r="G20" s="175"/>
      <c r="H20" s="175"/>
      <c r="I20" s="175"/>
      <c r="J20" s="53"/>
      <c r="K20" s="36" t="s">
        <v>513</v>
      </c>
      <c r="L20" s="84"/>
      <c r="M20" s="35"/>
    </row>
    <row r="21" spans="1:15" ht="13.5" customHeight="1" x14ac:dyDescent="0.15">
      <c r="A21" s="33"/>
      <c r="B21" s="30"/>
      <c r="C21" s="30"/>
      <c r="D21" s="167"/>
      <c r="E21" s="167"/>
      <c r="F21" s="83"/>
      <c r="G21" s="83"/>
      <c r="H21" s="31"/>
      <c r="I21" s="83"/>
      <c r="J21" s="83"/>
      <c r="K21" s="31"/>
      <c r="L21" s="84"/>
      <c r="M21" s="35"/>
    </row>
    <row r="22" spans="1:15" ht="24" customHeight="1" x14ac:dyDescent="0.15">
      <c r="A22" s="33"/>
      <c r="B22" s="30"/>
      <c r="C22" s="30"/>
      <c r="D22" s="30"/>
      <c r="E22" s="37" t="s">
        <v>515</v>
      </c>
      <c r="F22" s="177">
        <f>K27</f>
        <v>600</v>
      </c>
      <c r="G22" s="177"/>
      <c r="H22" s="177"/>
      <c r="I22" s="38" t="s">
        <v>516</v>
      </c>
      <c r="J22" s="31"/>
      <c r="K22" s="31"/>
      <c r="L22" s="84"/>
      <c r="M22" s="35"/>
    </row>
    <row r="23" spans="1:15" ht="9.75" customHeight="1" x14ac:dyDescent="0.15">
      <c r="A23" s="33"/>
      <c r="B23" s="30"/>
      <c r="C23" s="30"/>
      <c r="D23" s="30"/>
      <c r="E23" s="30"/>
      <c r="F23" s="30"/>
      <c r="G23" s="30"/>
      <c r="H23" s="30"/>
      <c r="I23" s="30"/>
      <c r="J23" s="30"/>
      <c r="K23" s="30"/>
      <c r="L23" s="30"/>
      <c r="M23" s="35"/>
    </row>
    <row r="24" spans="1:15" ht="23.1" customHeight="1" x14ac:dyDescent="0.15">
      <c r="A24" s="33"/>
      <c r="B24" s="30"/>
      <c r="D24" s="99" t="s">
        <v>1051</v>
      </c>
      <c r="E24" s="99"/>
      <c r="F24" s="99"/>
      <c r="G24" s="99"/>
      <c r="H24" s="99"/>
      <c r="I24" s="99"/>
      <c r="J24" s="99"/>
      <c r="K24" s="99"/>
      <c r="L24" s="99"/>
      <c r="M24" s="100"/>
    </row>
    <row r="25" spans="1:15" ht="23.1" customHeight="1" x14ac:dyDescent="0.15">
      <c r="A25" s="33"/>
      <c r="B25" s="30"/>
      <c r="D25" s="99" t="s">
        <v>524</v>
      </c>
      <c r="E25" s="39"/>
      <c r="F25" s="39"/>
      <c r="G25" s="39"/>
      <c r="H25" s="39"/>
      <c r="I25" s="39"/>
      <c r="J25" s="39"/>
      <c r="K25" s="39"/>
      <c r="L25" s="39"/>
      <c r="M25" s="100"/>
    </row>
    <row r="26" spans="1:15" ht="15" customHeight="1" x14ac:dyDescent="0.15">
      <c r="A26" s="33"/>
      <c r="B26" s="30"/>
      <c r="C26" s="30"/>
      <c r="D26" s="30"/>
      <c r="E26" s="84"/>
      <c r="F26" s="84"/>
      <c r="G26" s="84"/>
      <c r="H26" s="84"/>
      <c r="I26" s="84"/>
      <c r="J26" s="84"/>
      <c r="K26" s="84"/>
      <c r="L26" s="84"/>
      <c r="M26" s="35"/>
    </row>
    <row r="27" spans="1:15" s="49" customFormat="1" ht="22.5" customHeight="1" x14ac:dyDescent="0.15">
      <c r="A27" s="44"/>
      <c r="C27" s="32" t="s">
        <v>525</v>
      </c>
      <c r="D27" s="169">
        <v>600</v>
      </c>
      <c r="E27" s="169"/>
      <c r="F27" s="46" t="s">
        <v>508</v>
      </c>
      <c r="G27" s="46" t="s">
        <v>509</v>
      </c>
      <c r="H27" s="51">
        <v>1</v>
      </c>
      <c r="I27" s="46" t="s">
        <v>526</v>
      </c>
      <c r="J27" s="46" t="s">
        <v>527</v>
      </c>
      <c r="K27" s="51">
        <f>D27*H27</f>
        <v>600</v>
      </c>
      <c r="L27" s="47" t="s">
        <v>508</v>
      </c>
      <c r="M27" s="45"/>
      <c r="N27" s="48"/>
      <c r="O27" s="48"/>
    </row>
    <row r="28" spans="1:15" ht="23.1" customHeight="1" x14ac:dyDescent="0.15">
      <c r="A28" s="33"/>
      <c r="B28" s="30"/>
      <c r="C28" s="30"/>
      <c r="D28" s="30"/>
      <c r="E28" s="84"/>
      <c r="F28" s="84"/>
      <c r="G28" s="179"/>
      <c r="H28" s="179"/>
      <c r="I28" s="98"/>
      <c r="J28" s="98"/>
      <c r="K28" s="105"/>
      <c r="L28" s="84"/>
      <c r="M28" s="35"/>
    </row>
    <row r="29" spans="1:15" ht="21" customHeight="1" x14ac:dyDescent="0.15">
      <c r="A29" s="33"/>
      <c r="B29" s="30"/>
      <c r="C29" s="42" t="str">
        <f>C13</f>
        <v xml:space="preserve">      年       月       日</v>
      </c>
      <c r="D29" s="30"/>
      <c r="E29" s="30"/>
      <c r="F29" s="30"/>
      <c r="G29" s="30"/>
      <c r="H29" s="30"/>
      <c r="I29" s="29"/>
      <c r="J29" s="29"/>
      <c r="K29" s="42"/>
      <c r="L29" s="42"/>
      <c r="M29" s="43"/>
    </row>
    <row r="30" spans="1:15" ht="14.25" customHeight="1" x14ac:dyDescent="0.15">
      <c r="A30" s="33"/>
      <c r="B30" s="30"/>
      <c r="C30" s="30"/>
      <c r="D30" s="30"/>
      <c r="E30" s="30"/>
      <c r="F30" s="30"/>
      <c r="G30" s="30"/>
      <c r="H30" s="30"/>
      <c r="I30" s="30"/>
      <c r="J30" s="30"/>
      <c r="K30" s="30"/>
      <c r="L30" s="30"/>
      <c r="M30" s="35"/>
    </row>
    <row r="31" spans="1:15" ht="20.25" customHeight="1" x14ac:dyDescent="0.15">
      <c r="A31" s="33"/>
      <c r="B31" s="30"/>
      <c r="C31" s="178" t="s">
        <v>520</v>
      </c>
      <c r="D31" s="178"/>
      <c r="E31" s="178"/>
      <c r="F31" s="178"/>
      <c r="G31" s="178"/>
      <c r="H31" s="178"/>
      <c r="I31" s="178"/>
      <c r="J31" s="178"/>
      <c r="K31" s="178"/>
      <c r="L31" s="39" t="s">
        <v>518</v>
      </c>
      <c r="M31" s="35"/>
    </row>
    <row r="32" spans="1:15" ht="36" customHeight="1" x14ac:dyDescent="0.15">
      <c r="A32" s="40"/>
      <c r="B32" s="37"/>
      <c r="C32" s="37"/>
      <c r="D32" s="37"/>
      <c r="E32" s="37"/>
      <c r="F32" s="37"/>
      <c r="G32" s="37"/>
      <c r="H32" s="37"/>
      <c r="I32" s="37"/>
      <c r="J32" s="37"/>
      <c r="K32" s="37"/>
      <c r="L32" s="37"/>
      <c r="M32" s="41"/>
    </row>
  </sheetData>
  <sheetProtection algorithmName="SHA-512" hashValue="NnTb98r5rP3MDvVuYiX87NB/r4F6QpzyLtTxJPXDJFAUqn2ftCfVCYqjd3mV9ZjUEA0eTy0lagUFzlkUZO+rGA==" saltValue="LraImeJ3F71iS36BL10g2A==" spinCount="100000" sheet="1" objects="1" scenarios="1"/>
  <mergeCells count="20">
    <mergeCell ref="C31:K31"/>
    <mergeCell ref="B19:C19"/>
    <mergeCell ref="D19:I19"/>
    <mergeCell ref="B20:C20"/>
    <mergeCell ref="D20:I20"/>
    <mergeCell ref="G28:H28"/>
    <mergeCell ref="A18:M18"/>
    <mergeCell ref="D21:E21"/>
    <mergeCell ref="E12:L12"/>
    <mergeCell ref="F22:H22"/>
    <mergeCell ref="D27:E27"/>
    <mergeCell ref="C15:K15"/>
    <mergeCell ref="D5:E5"/>
    <mergeCell ref="F6:H6"/>
    <mergeCell ref="D11:E11"/>
    <mergeCell ref="A2:M2"/>
    <mergeCell ref="B3:C3"/>
    <mergeCell ref="D3:I3"/>
    <mergeCell ref="B4:C4"/>
    <mergeCell ref="D4:I4"/>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B34" sqref="B34"/>
    </sheetView>
  </sheetViews>
  <sheetFormatPr defaultRowHeight="13.5" x14ac:dyDescent="0.15"/>
  <sheetData/>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01"/>
  <sheetViews>
    <sheetView workbookViewId="0">
      <selection activeCell="E108" sqref="E108"/>
    </sheetView>
  </sheetViews>
  <sheetFormatPr defaultColWidth="9" defaultRowHeight="13.5" x14ac:dyDescent="0.15"/>
  <cols>
    <col min="1" max="1" width="5.625" style="17" customWidth="1"/>
    <col min="2" max="2" width="10.375" style="17" bestFit="1" customWidth="1"/>
    <col min="3" max="3" width="15" style="17" bestFit="1" customWidth="1"/>
    <col min="4" max="4" width="6.375" style="17" customWidth="1"/>
    <col min="5" max="5" width="18.375" style="17" bestFit="1" customWidth="1"/>
    <col min="6" max="6" width="14" style="17" customWidth="1"/>
    <col min="7" max="7" width="3.375" style="25" bestFit="1" customWidth="1"/>
    <col min="8" max="8" width="7.375" style="25" bestFit="1" customWidth="1"/>
    <col min="9" max="9" width="4" style="25" customWidth="1"/>
    <col min="10" max="10" width="6.75" style="17" customWidth="1"/>
    <col min="11" max="12" width="9" style="17"/>
    <col min="13" max="13" width="2.625" style="17" customWidth="1"/>
    <col min="14" max="14" width="10.375" style="17" bestFit="1" customWidth="1"/>
    <col min="15" max="16" width="9" style="17"/>
    <col min="17" max="17" width="10.375" style="17" bestFit="1" customWidth="1"/>
    <col min="18" max="16384" width="9" style="17"/>
  </cols>
  <sheetData>
    <row r="1" spans="1:19" x14ac:dyDescent="0.15">
      <c r="B1" s="26" t="s">
        <v>18</v>
      </c>
      <c r="C1" s="26" t="s">
        <v>20</v>
      </c>
      <c r="D1" s="26" t="s">
        <v>320</v>
      </c>
      <c r="E1" s="26" t="s">
        <v>26</v>
      </c>
      <c r="F1" s="26" t="s">
        <v>321</v>
      </c>
      <c r="G1" s="27" t="s">
        <v>25</v>
      </c>
      <c r="H1" s="27" t="s">
        <v>316</v>
      </c>
      <c r="I1" s="27" t="s">
        <v>522</v>
      </c>
      <c r="J1" s="26" t="s">
        <v>318</v>
      </c>
      <c r="N1" s="101" t="s">
        <v>592</v>
      </c>
      <c r="O1" s="101" t="s">
        <v>593</v>
      </c>
      <c r="P1" s="101" t="s">
        <v>594</v>
      </c>
      <c r="Q1" s="102" t="s">
        <v>595</v>
      </c>
      <c r="R1" s="102" t="s">
        <v>596</v>
      </c>
      <c r="S1" s="102" t="s">
        <v>597</v>
      </c>
    </row>
    <row r="2" spans="1:19" x14ac:dyDescent="0.15">
      <c r="A2" s="17">
        <v>1</v>
      </c>
      <c r="B2" s="17" t="str">
        <f>'申込書（個人種目）'!R7</f>
        <v/>
      </c>
      <c r="C2" s="17" t="str">
        <f>'申込書（個人種目）'!X7</f>
        <v xml:space="preserve"> </v>
      </c>
      <c r="D2" s="17" t="str">
        <f>'申込書（個人種目）'!Y7</f>
        <v/>
      </c>
      <c r="E2" s="17" t="str">
        <f>'申込書（個人種目）'!Z7</f>
        <v/>
      </c>
      <c r="F2" s="17" t="str">
        <f>'申込書（個人種目）'!AA7</f>
        <v/>
      </c>
      <c r="G2" s="25" t="str">
        <f>'申込書（個人種目）'!AB7</f>
        <v/>
      </c>
      <c r="H2" s="25" t="str">
        <f>'申込書（個人種目）'!AC7</f>
        <v/>
      </c>
      <c r="I2" s="25" t="str">
        <f>'申込書（個人種目）'!AD7</f>
        <v/>
      </c>
      <c r="J2" s="17" t="str">
        <f>IF(ISBLANK('申込書（個人種目）'!AE7),"",'申込書（個人種目）'!AE7)</f>
        <v/>
      </c>
      <c r="N2" s="101" t="str">
        <f>IF(B2="","",IF(B2&lt;200000000,B2,""))</f>
        <v/>
      </c>
      <c r="O2" s="101" t="str">
        <f t="shared" ref="O2:O33" si="0">IF(N2="","",1/COUNTIF($N$2:$N$101,N2))</f>
        <v/>
      </c>
      <c r="P2" s="103">
        <f>SUM(O2:O101)</f>
        <v>0</v>
      </c>
      <c r="Q2" s="102" t="str">
        <f>IF(B2="","",IF(B2&gt;200000000,B2,""))</f>
        <v/>
      </c>
      <c r="R2" s="102" t="str">
        <f t="shared" ref="R2:R33" si="1">IF(Q2="","",1/COUNTIF($Q$2:$Q$101,Q2))</f>
        <v/>
      </c>
      <c r="S2" s="104">
        <f>SUM(R2:R101)</f>
        <v>0</v>
      </c>
    </row>
    <row r="3" spans="1:19" x14ac:dyDescent="0.15">
      <c r="A3" s="17">
        <v>2</v>
      </c>
      <c r="B3" s="17" t="str">
        <f>'申込書（個人種目）'!R8</f>
        <v/>
      </c>
      <c r="C3" s="17" t="str">
        <f>'申込書（個人種目）'!X8</f>
        <v xml:space="preserve"> </v>
      </c>
      <c r="D3" s="17" t="str">
        <f>'申込書（個人種目）'!Y8</f>
        <v/>
      </c>
      <c r="E3" s="17" t="str">
        <f>'申込書（個人種目）'!Z8</f>
        <v/>
      </c>
      <c r="F3" s="17" t="str">
        <f>'申込書（個人種目）'!AA8</f>
        <v/>
      </c>
      <c r="G3" s="25" t="str">
        <f>'申込書（個人種目）'!AB8</f>
        <v/>
      </c>
      <c r="H3" s="25" t="str">
        <f>'申込書（個人種目）'!AC8</f>
        <v/>
      </c>
      <c r="I3" s="25" t="str">
        <f>'申込書（個人種目）'!AD8</f>
        <v/>
      </c>
      <c r="J3" s="17" t="str">
        <f>IF(ISBLANK('申込書（個人種目）'!AE8),"",'申込書（個人種目）'!AE8)</f>
        <v/>
      </c>
      <c r="N3" s="101" t="str">
        <f t="shared" ref="N3:N66" si="2">IF(B3="","",IF(B3&lt;200000000,B3,""))</f>
        <v/>
      </c>
      <c r="O3" s="101" t="str">
        <f t="shared" si="0"/>
        <v/>
      </c>
      <c r="P3" s="101"/>
      <c r="Q3" s="102" t="str">
        <f t="shared" ref="Q3:Q66" si="3">IF(B3="","",IF(B3&gt;200000000,B3,""))</f>
        <v/>
      </c>
      <c r="R3" s="102" t="str">
        <f t="shared" si="1"/>
        <v/>
      </c>
      <c r="S3" s="102"/>
    </row>
    <row r="4" spans="1:19" x14ac:dyDescent="0.15">
      <c r="A4" s="17">
        <v>3</v>
      </c>
      <c r="B4" s="17" t="str">
        <f>'申込書（個人種目）'!R9</f>
        <v/>
      </c>
      <c r="C4" s="17" t="str">
        <f>'申込書（個人種目）'!X9</f>
        <v xml:space="preserve"> </v>
      </c>
      <c r="D4" s="17" t="str">
        <f>'申込書（個人種目）'!Y9</f>
        <v/>
      </c>
      <c r="E4" s="17" t="str">
        <f>'申込書（個人種目）'!Z9</f>
        <v/>
      </c>
      <c r="F4" s="17" t="str">
        <f>'申込書（個人種目）'!AA9</f>
        <v/>
      </c>
      <c r="G4" s="25" t="str">
        <f>'申込書（個人種目）'!AB9</f>
        <v/>
      </c>
      <c r="H4" s="25" t="str">
        <f>'申込書（個人種目）'!AC9</f>
        <v/>
      </c>
      <c r="I4" s="25" t="str">
        <f>'申込書（個人種目）'!AD9</f>
        <v/>
      </c>
      <c r="J4" s="17" t="str">
        <f>IF(ISBLANK('申込書（個人種目）'!AE9),"",'申込書（個人種目）'!AE9)</f>
        <v/>
      </c>
      <c r="N4" s="101" t="str">
        <f t="shared" si="2"/>
        <v/>
      </c>
      <c r="O4" s="101" t="str">
        <f t="shared" si="0"/>
        <v/>
      </c>
      <c r="P4" s="101"/>
      <c r="Q4" s="102" t="str">
        <f t="shared" si="3"/>
        <v/>
      </c>
      <c r="R4" s="102" t="str">
        <f t="shared" si="1"/>
        <v/>
      </c>
      <c r="S4" s="102"/>
    </row>
    <row r="5" spans="1:19" x14ac:dyDescent="0.15">
      <c r="A5" s="17">
        <v>4</v>
      </c>
      <c r="B5" s="17" t="str">
        <f>'申込書（個人種目）'!R10</f>
        <v/>
      </c>
      <c r="C5" s="17" t="str">
        <f>'申込書（個人種目）'!X10</f>
        <v xml:space="preserve"> </v>
      </c>
      <c r="D5" s="17" t="str">
        <f>'申込書（個人種目）'!Y10</f>
        <v/>
      </c>
      <c r="E5" s="17" t="str">
        <f>'申込書（個人種目）'!Z10</f>
        <v/>
      </c>
      <c r="F5" s="17" t="str">
        <f>'申込書（個人種目）'!AA10</f>
        <v/>
      </c>
      <c r="G5" s="25" t="str">
        <f>'申込書（個人種目）'!AB10</f>
        <v/>
      </c>
      <c r="H5" s="25" t="str">
        <f>'申込書（個人種目）'!AC10</f>
        <v/>
      </c>
      <c r="I5" s="25" t="str">
        <f>'申込書（個人種目）'!AD10</f>
        <v/>
      </c>
      <c r="J5" s="17" t="str">
        <f>IF(ISBLANK('申込書（個人種目）'!AE10),"",'申込書（個人種目）'!AE10)</f>
        <v/>
      </c>
      <c r="N5" s="101" t="str">
        <f t="shared" si="2"/>
        <v/>
      </c>
      <c r="O5" s="101" t="str">
        <f t="shared" si="0"/>
        <v/>
      </c>
      <c r="P5" s="101"/>
      <c r="Q5" s="102" t="str">
        <f t="shared" si="3"/>
        <v/>
      </c>
      <c r="R5" s="102" t="str">
        <f t="shared" si="1"/>
        <v/>
      </c>
      <c r="S5" s="102"/>
    </row>
    <row r="6" spans="1:19" x14ac:dyDescent="0.15">
      <c r="A6" s="17">
        <v>5</v>
      </c>
      <c r="B6" s="17" t="str">
        <f>'申込書（個人種目）'!R11</f>
        <v/>
      </c>
      <c r="C6" s="17" t="str">
        <f>'申込書（個人種目）'!X11</f>
        <v xml:space="preserve"> </v>
      </c>
      <c r="D6" s="17" t="str">
        <f>'申込書（個人種目）'!Y11</f>
        <v/>
      </c>
      <c r="E6" s="17" t="str">
        <f>'申込書（個人種目）'!Z11</f>
        <v/>
      </c>
      <c r="F6" s="17" t="str">
        <f>'申込書（個人種目）'!AA11</f>
        <v/>
      </c>
      <c r="G6" s="25" t="str">
        <f>'申込書（個人種目）'!AB11</f>
        <v/>
      </c>
      <c r="H6" s="25" t="str">
        <f>'申込書（個人種目）'!AC11</f>
        <v/>
      </c>
      <c r="I6" s="25" t="str">
        <f>'申込書（個人種目）'!AD11</f>
        <v/>
      </c>
      <c r="J6" s="17" t="str">
        <f>IF(ISBLANK('申込書（個人種目）'!AE11),"",'申込書（個人種目）'!AE11)</f>
        <v/>
      </c>
      <c r="N6" s="101" t="str">
        <f t="shared" si="2"/>
        <v/>
      </c>
      <c r="O6" s="101" t="str">
        <f t="shared" si="0"/>
        <v/>
      </c>
      <c r="P6" s="101"/>
      <c r="Q6" s="102" t="str">
        <f t="shared" si="3"/>
        <v/>
      </c>
      <c r="R6" s="102" t="str">
        <f t="shared" si="1"/>
        <v/>
      </c>
      <c r="S6" s="102"/>
    </row>
    <row r="7" spans="1:19" x14ac:dyDescent="0.15">
      <c r="A7" s="17">
        <v>6</v>
      </c>
      <c r="B7" s="17" t="str">
        <f>'申込書（個人種目）'!R12</f>
        <v/>
      </c>
      <c r="C7" s="17" t="str">
        <f>'申込書（個人種目）'!X12</f>
        <v xml:space="preserve"> </v>
      </c>
      <c r="D7" s="17" t="str">
        <f>'申込書（個人種目）'!Y12</f>
        <v/>
      </c>
      <c r="E7" s="17" t="str">
        <f>'申込書（個人種目）'!Z12</f>
        <v/>
      </c>
      <c r="F7" s="17" t="str">
        <f>'申込書（個人種目）'!AA12</f>
        <v/>
      </c>
      <c r="G7" s="25" t="str">
        <f>'申込書（個人種目）'!AB12</f>
        <v/>
      </c>
      <c r="H7" s="25" t="str">
        <f>'申込書（個人種目）'!AC12</f>
        <v/>
      </c>
      <c r="I7" s="25" t="str">
        <f>'申込書（個人種目）'!AD12</f>
        <v/>
      </c>
      <c r="J7" s="17" t="str">
        <f>IF(ISBLANK('申込書（個人種目）'!AE12),"",'申込書（個人種目）'!AE12)</f>
        <v/>
      </c>
      <c r="N7" s="101" t="str">
        <f t="shared" si="2"/>
        <v/>
      </c>
      <c r="O7" s="101" t="str">
        <f t="shared" si="0"/>
        <v/>
      </c>
      <c r="P7" s="101"/>
      <c r="Q7" s="102" t="str">
        <f t="shared" si="3"/>
        <v/>
      </c>
      <c r="R7" s="102" t="str">
        <f t="shared" si="1"/>
        <v/>
      </c>
      <c r="S7" s="102"/>
    </row>
    <row r="8" spans="1:19" x14ac:dyDescent="0.15">
      <c r="A8" s="17">
        <v>7</v>
      </c>
      <c r="B8" s="17" t="str">
        <f>'申込書（個人種目）'!R13</f>
        <v/>
      </c>
      <c r="C8" s="17" t="str">
        <f>'申込書（個人種目）'!X13</f>
        <v xml:space="preserve"> </v>
      </c>
      <c r="D8" s="17" t="str">
        <f>'申込書（個人種目）'!Y13</f>
        <v/>
      </c>
      <c r="E8" s="17" t="str">
        <f>'申込書（個人種目）'!Z13</f>
        <v/>
      </c>
      <c r="F8" s="17" t="str">
        <f>'申込書（個人種目）'!AA13</f>
        <v/>
      </c>
      <c r="G8" s="25" t="str">
        <f>'申込書（個人種目）'!AB13</f>
        <v/>
      </c>
      <c r="H8" s="25" t="str">
        <f>'申込書（個人種目）'!AC13</f>
        <v/>
      </c>
      <c r="I8" s="25" t="str">
        <f>'申込書（個人種目）'!AD13</f>
        <v/>
      </c>
      <c r="J8" s="17" t="str">
        <f>IF(ISBLANK('申込書（個人種目）'!AE13),"",'申込書（個人種目）'!AE13)</f>
        <v/>
      </c>
      <c r="N8" s="101" t="str">
        <f t="shared" si="2"/>
        <v/>
      </c>
      <c r="O8" s="101" t="str">
        <f t="shared" si="0"/>
        <v/>
      </c>
      <c r="P8" s="101"/>
      <c r="Q8" s="102" t="str">
        <f t="shared" si="3"/>
        <v/>
      </c>
      <c r="R8" s="102" t="str">
        <f t="shared" si="1"/>
        <v/>
      </c>
      <c r="S8" s="102"/>
    </row>
    <row r="9" spans="1:19" x14ac:dyDescent="0.15">
      <c r="A9" s="17">
        <v>8</v>
      </c>
      <c r="B9" s="17" t="str">
        <f>'申込書（個人種目）'!R14</f>
        <v/>
      </c>
      <c r="C9" s="17" t="str">
        <f>'申込書（個人種目）'!X14</f>
        <v xml:space="preserve"> </v>
      </c>
      <c r="D9" s="17" t="str">
        <f>'申込書（個人種目）'!Y14</f>
        <v/>
      </c>
      <c r="E9" s="17" t="str">
        <f>'申込書（個人種目）'!Z14</f>
        <v/>
      </c>
      <c r="F9" s="17" t="str">
        <f>'申込書（個人種目）'!AA14</f>
        <v/>
      </c>
      <c r="G9" s="25" t="str">
        <f>'申込書（個人種目）'!AB14</f>
        <v/>
      </c>
      <c r="H9" s="25" t="str">
        <f>'申込書（個人種目）'!AC14</f>
        <v/>
      </c>
      <c r="I9" s="25" t="str">
        <f>'申込書（個人種目）'!AD14</f>
        <v/>
      </c>
      <c r="J9" s="17" t="str">
        <f>IF(ISBLANK('申込書（個人種目）'!AE14),"",'申込書（個人種目）'!AE14)</f>
        <v/>
      </c>
      <c r="N9" s="101" t="str">
        <f t="shared" si="2"/>
        <v/>
      </c>
      <c r="O9" s="101" t="str">
        <f t="shared" si="0"/>
        <v/>
      </c>
      <c r="P9" s="101"/>
      <c r="Q9" s="102" t="str">
        <f t="shared" si="3"/>
        <v/>
      </c>
      <c r="R9" s="102" t="str">
        <f t="shared" si="1"/>
        <v/>
      </c>
      <c r="S9" s="102"/>
    </row>
    <row r="10" spans="1:19" x14ac:dyDescent="0.15">
      <c r="A10" s="17">
        <v>9</v>
      </c>
      <c r="B10" s="17" t="str">
        <f>'申込書（個人種目）'!R15</f>
        <v/>
      </c>
      <c r="C10" s="17" t="str">
        <f>'申込書（個人種目）'!X15</f>
        <v xml:space="preserve"> </v>
      </c>
      <c r="D10" s="17" t="str">
        <f>'申込書（個人種目）'!Y15</f>
        <v/>
      </c>
      <c r="E10" s="17" t="str">
        <f>'申込書（個人種目）'!Z15</f>
        <v/>
      </c>
      <c r="F10" s="17" t="str">
        <f>'申込書（個人種目）'!AA15</f>
        <v/>
      </c>
      <c r="G10" s="25" t="str">
        <f>'申込書（個人種目）'!AB15</f>
        <v/>
      </c>
      <c r="H10" s="25" t="str">
        <f>'申込書（個人種目）'!AC15</f>
        <v/>
      </c>
      <c r="I10" s="25" t="str">
        <f>'申込書（個人種目）'!AD15</f>
        <v/>
      </c>
      <c r="J10" s="17" t="str">
        <f>IF(ISBLANK('申込書（個人種目）'!AE15),"",'申込書（個人種目）'!AE15)</f>
        <v/>
      </c>
      <c r="N10" s="101" t="str">
        <f t="shared" si="2"/>
        <v/>
      </c>
      <c r="O10" s="101" t="str">
        <f t="shared" si="0"/>
        <v/>
      </c>
      <c r="P10" s="101"/>
      <c r="Q10" s="102" t="str">
        <f t="shared" si="3"/>
        <v/>
      </c>
      <c r="R10" s="102" t="str">
        <f t="shared" si="1"/>
        <v/>
      </c>
      <c r="S10" s="102"/>
    </row>
    <row r="11" spans="1:19" x14ac:dyDescent="0.15">
      <c r="A11" s="17">
        <v>10</v>
      </c>
      <c r="B11" s="17" t="str">
        <f>'申込書（個人種目）'!R16</f>
        <v/>
      </c>
      <c r="C11" s="17" t="str">
        <f>'申込書（個人種目）'!X16</f>
        <v xml:space="preserve"> </v>
      </c>
      <c r="D11" s="17" t="str">
        <f>'申込書（個人種目）'!Y16</f>
        <v/>
      </c>
      <c r="E11" s="17" t="str">
        <f>'申込書（個人種目）'!Z16</f>
        <v/>
      </c>
      <c r="F11" s="17" t="str">
        <f>'申込書（個人種目）'!AA16</f>
        <v/>
      </c>
      <c r="G11" s="25" t="str">
        <f>'申込書（個人種目）'!AB16</f>
        <v/>
      </c>
      <c r="H11" s="25" t="str">
        <f>'申込書（個人種目）'!AC16</f>
        <v/>
      </c>
      <c r="I11" s="25" t="str">
        <f>'申込書（個人種目）'!AD16</f>
        <v/>
      </c>
      <c r="J11" s="17" t="str">
        <f>IF(ISBLANK('申込書（個人種目）'!AE16),"",'申込書（個人種目）'!AE16)</f>
        <v/>
      </c>
      <c r="N11" s="101" t="str">
        <f t="shared" si="2"/>
        <v/>
      </c>
      <c r="O11" s="101" t="str">
        <f t="shared" si="0"/>
        <v/>
      </c>
      <c r="P11" s="101"/>
      <c r="Q11" s="102" t="str">
        <f t="shared" si="3"/>
        <v/>
      </c>
      <c r="R11" s="102" t="str">
        <f t="shared" si="1"/>
        <v/>
      </c>
      <c r="S11" s="102"/>
    </row>
    <row r="12" spans="1:19" x14ac:dyDescent="0.15">
      <c r="A12" s="17">
        <v>11</v>
      </c>
      <c r="B12" s="17" t="str">
        <f>'申込書（個人種目）'!R17</f>
        <v/>
      </c>
      <c r="C12" s="17" t="str">
        <f>'申込書（個人種目）'!X17</f>
        <v xml:space="preserve"> </v>
      </c>
      <c r="D12" s="17" t="str">
        <f>'申込書（個人種目）'!Y17</f>
        <v/>
      </c>
      <c r="E12" s="17" t="str">
        <f>'申込書（個人種目）'!Z17</f>
        <v/>
      </c>
      <c r="F12" s="17" t="str">
        <f>'申込書（個人種目）'!AA17</f>
        <v/>
      </c>
      <c r="G12" s="25" t="str">
        <f>'申込書（個人種目）'!AB17</f>
        <v/>
      </c>
      <c r="H12" s="25" t="str">
        <f>'申込書（個人種目）'!AC17</f>
        <v/>
      </c>
      <c r="I12" s="25" t="str">
        <f>'申込書（個人種目）'!AD17</f>
        <v/>
      </c>
      <c r="J12" s="17" t="str">
        <f>IF(ISBLANK('申込書（個人種目）'!AE17),"",'申込書（個人種目）'!AE17)</f>
        <v/>
      </c>
      <c r="N12" s="101" t="str">
        <f t="shared" si="2"/>
        <v/>
      </c>
      <c r="O12" s="101" t="str">
        <f t="shared" si="0"/>
        <v/>
      </c>
      <c r="P12" s="101"/>
      <c r="Q12" s="102" t="str">
        <f t="shared" si="3"/>
        <v/>
      </c>
      <c r="R12" s="102" t="str">
        <f t="shared" si="1"/>
        <v/>
      </c>
      <c r="S12" s="102"/>
    </row>
    <row r="13" spans="1:19" x14ac:dyDescent="0.15">
      <c r="A13" s="17">
        <v>12</v>
      </c>
      <c r="B13" s="17" t="str">
        <f>'申込書（個人種目）'!R18</f>
        <v/>
      </c>
      <c r="C13" s="17" t="str">
        <f>'申込書（個人種目）'!X18</f>
        <v xml:space="preserve"> </v>
      </c>
      <c r="D13" s="17" t="str">
        <f>'申込書（個人種目）'!Y18</f>
        <v/>
      </c>
      <c r="E13" s="17" t="str">
        <f>'申込書（個人種目）'!Z18</f>
        <v/>
      </c>
      <c r="F13" s="17" t="str">
        <f>'申込書（個人種目）'!AA18</f>
        <v/>
      </c>
      <c r="G13" s="25" t="str">
        <f>'申込書（個人種目）'!AB18</f>
        <v/>
      </c>
      <c r="H13" s="25" t="str">
        <f>'申込書（個人種目）'!AC18</f>
        <v/>
      </c>
      <c r="I13" s="25" t="str">
        <f>'申込書（個人種目）'!AD18</f>
        <v/>
      </c>
      <c r="J13" s="17" t="str">
        <f>IF(ISBLANK('申込書（個人種目）'!AE18),"",'申込書（個人種目）'!AE18)</f>
        <v/>
      </c>
      <c r="N13" s="101" t="str">
        <f t="shared" si="2"/>
        <v/>
      </c>
      <c r="O13" s="101" t="str">
        <f t="shared" si="0"/>
        <v/>
      </c>
      <c r="P13" s="101"/>
      <c r="Q13" s="102" t="str">
        <f t="shared" si="3"/>
        <v/>
      </c>
      <c r="R13" s="102" t="str">
        <f t="shared" si="1"/>
        <v/>
      </c>
      <c r="S13" s="102"/>
    </row>
    <row r="14" spans="1:19" x14ac:dyDescent="0.15">
      <c r="A14" s="17">
        <v>13</v>
      </c>
      <c r="B14" s="17" t="str">
        <f>'申込書（個人種目）'!R19</f>
        <v/>
      </c>
      <c r="C14" s="17" t="str">
        <f>'申込書（個人種目）'!X19</f>
        <v xml:space="preserve"> </v>
      </c>
      <c r="D14" s="17" t="str">
        <f>'申込書（個人種目）'!Y19</f>
        <v/>
      </c>
      <c r="E14" s="17" t="str">
        <f>'申込書（個人種目）'!Z19</f>
        <v/>
      </c>
      <c r="F14" s="17" t="str">
        <f>'申込書（個人種目）'!AA19</f>
        <v/>
      </c>
      <c r="G14" s="25" t="str">
        <f>'申込書（個人種目）'!AB19</f>
        <v/>
      </c>
      <c r="H14" s="25" t="str">
        <f>'申込書（個人種目）'!AC19</f>
        <v/>
      </c>
      <c r="I14" s="25" t="str">
        <f>'申込書（個人種目）'!AD19</f>
        <v/>
      </c>
      <c r="J14" s="17" t="str">
        <f>IF(ISBLANK('申込書（個人種目）'!AE19),"",'申込書（個人種目）'!AE19)</f>
        <v/>
      </c>
      <c r="N14" s="101" t="str">
        <f t="shared" si="2"/>
        <v/>
      </c>
      <c r="O14" s="101" t="str">
        <f t="shared" si="0"/>
        <v/>
      </c>
      <c r="P14" s="101"/>
      <c r="Q14" s="102" t="str">
        <f t="shared" si="3"/>
        <v/>
      </c>
      <c r="R14" s="102" t="str">
        <f t="shared" si="1"/>
        <v/>
      </c>
      <c r="S14" s="102"/>
    </row>
    <row r="15" spans="1:19" x14ac:dyDescent="0.15">
      <c r="A15" s="17">
        <v>14</v>
      </c>
      <c r="B15" s="17" t="str">
        <f>'申込書（個人種目）'!R20</f>
        <v/>
      </c>
      <c r="C15" s="17" t="str">
        <f>'申込書（個人種目）'!X20</f>
        <v xml:space="preserve"> </v>
      </c>
      <c r="D15" s="17" t="str">
        <f>'申込書（個人種目）'!Y20</f>
        <v/>
      </c>
      <c r="E15" s="17" t="str">
        <f>'申込書（個人種目）'!Z20</f>
        <v/>
      </c>
      <c r="F15" s="17" t="str">
        <f>'申込書（個人種目）'!AA20</f>
        <v/>
      </c>
      <c r="G15" s="25" t="str">
        <f>'申込書（個人種目）'!AB20</f>
        <v/>
      </c>
      <c r="H15" s="25" t="str">
        <f>'申込書（個人種目）'!AC20</f>
        <v/>
      </c>
      <c r="I15" s="25" t="str">
        <f>'申込書（個人種目）'!AD20</f>
        <v/>
      </c>
      <c r="J15" s="17" t="str">
        <f>IF(ISBLANK('申込書（個人種目）'!AE20),"",'申込書（個人種目）'!AE20)</f>
        <v/>
      </c>
      <c r="N15" s="101" t="str">
        <f t="shared" si="2"/>
        <v/>
      </c>
      <c r="O15" s="101" t="str">
        <f t="shared" si="0"/>
        <v/>
      </c>
      <c r="P15" s="101"/>
      <c r="Q15" s="102" t="str">
        <f t="shared" si="3"/>
        <v/>
      </c>
      <c r="R15" s="102" t="str">
        <f t="shared" si="1"/>
        <v/>
      </c>
      <c r="S15" s="102"/>
    </row>
    <row r="16" spans="1:19" x14ac:dyDescent="0.15">
      <c r="A16" s="17">
        <v>15</v>
      </c>
      <c r="B16" s="17" t="str">
        <f>'申込書（個人種目）'!R21</f>
        <v/>
      </c>
      <c r="C16" s="17" t="str">
        <f>'申込書（個人種目）'!X21</f>
        <v xml:space="preserve"> </v>
      </c>
      <c r="D16" s="17" t="str">
        <f>'申込書（個人種目）'!Y21</f>
        <v/>
      </c>
      <c r="E16" s="17" t="str">
        <f>'申込書（個人種目）'!Z21</f>
        <v/>
      </c>
      <c r="F16" s="17" t="str">
        <f>'申込書（個人種目）'!AA21</f>
        <v/>
      </c>
      <c r="G16" s="25" t="str">
        <f>'申込書（個人種目）'!AB21</f>
        <v/>
      </c>
      <c r="H16" s="25" t="str">
        <f>'申込書（個人種目）'!AC21</f>
        <v/>
      </c>
      <c r="I16" s="25" t="str">
        <f>'申込書（個人種目）'!AD21</f>
        <v/>
      </c>
      <c r="J16" s="17" t="str">
        <f>IF(ISBLANK('申込書（個人種目）'!AE21),"",'申込書（個人種目）'!AE21)</f>
        <v/>
      </c>
      <c r="N16" s="101" t="str">
        <f t="shared" si="2"/>
        <v/>
      </c>
      <c r="O16" s="101" t="str">
        <f t="shared" si="0"/>
        <v/>
      </c>
      <c r="P16" s="101"/>
      <c r="Q16" s="102" t="str">
        <f t="shared" si="3"/>
        <v/>
      </c>
      <c r="R16" s="102" t="str">
        <f t="shared" si="1"/>
        <v/>
      </c>
      <c r="S16" s="102"/>
    </row>
    <row r="17" spans="1:19" x14ac:dyDescent="0.15">
      <c r="A17" s="17">
        <v>16</v>
      </c>
      <c r="B17" s="17" t="str">
        <f>'申込書（個人種目）'!R22</f>
        <v/>
      </c>
      <c r="C17" s="17" t="str">
        <f>'申込書（個人種目）'!X22</f>
        <v xml:space="preserve"> </v>
      </c>
      <c r="D17" s="17" t="str">
        <f>'申込書（個人種目）'!Y22</f>
        <v/>
      </c>
      <c r="E17" s="17" t="str">
        <f>'申込書（個人種目）'!Z22</f>
        <v/>
      </c>
      <c r="F17" s="17" t="str">
        <f>'申込書（個人種目）'!AA22</f>
        <v/>
      </c>
      <c r="G17" s="25" t="str">
        <f>'申込書（個人種目）'!AB22</f>
        <v/>
      </c>
      <c r="H17" s="25" t="str">
        <f>'申込書（個人種目）'!AC22</f>
        <v/>
      </c>
      <c r="I17" s="25" t="str">
        <f>'申込書（個人種目）'!AD22</f>
        <v/>
      </c>
      <c r="J17" s="17" t="str">
        <f>IF(ISBLANK('申込書（個人種目）'!AE22),"",'申込書（個人種目）'!AE22)</f>
        <v/>
      </c>
      <c r="N17" s="101" t="str">
        <f t="shared" si="2"/>
        <v/>
      </c>
      <c r="O17" s="101" t="str">
        <f t="shared" si="0"/>
        <v/>
      </c>
      <c r="P17" s="101"/>
      <c r="Q17" s="102" t="str">
        <f t="shared" si="3"/>
        <v/>
      </c>
      <c r="R17" s="102" t="str">
        <f t="shared" si="1"/>
        <v/>
      </c>
      <c r="S17" s="102"/>
    </row>
    <row r="18" spans="1:19" x14ac:dyDescent="0.15">
      <c r="A18" s="17">
        <v>17</v>
      </c>
      <c r="B18" s="17" t="str">
        <f>'申込書（個人種目）'!R23</f>
        <v/>
      </c>
      <c r="C18" s="17" t="str">
        <f>'申込書（個人種目）'!X23</f>
        <v xml:space="preserve"> </v>
      </c>
      <c r="D18" s="17" t="str">
        <f>'申込書（個人種目）'!Y23</f>
        <v/>
      </c>
      <c r="E18" s="17" t="str">
        <f>'申込書（個人種目）'!Z23</f>
        <v/>
      </c>
      <c r="F18" s="17" t="str">
        <f>'申込書（個人種目）'!AA23</f>
        <v/>
      </c>
      <c r="G18" s="25" t="str">
        <f>'申込書（個人種目）'!AB23</f>
        <v/>
      </c>
      <c r="H18" s="25" t="str">
        <f>'申込書（個人種目）'!AC23</f>
        <v/>
      </c>
      <c r="I18" s="25" t="str">
        <f>'申込書（個人種目）'!AD23</f>
        <v/>
      </c>
      <c r="J18" s="17" t="str">
        <f>IF(ISBLANK('申込書（個人種目）'!AE23),"",'申込書（個人種目）'!AE23)</f>
        <v/>
      </c>
      <c r="N18" s="101" t="str">
        <f t="shared" si="2"/>
        <v/>
      </c>
      <c r="O18" s="101" t="str">
        <f t="shared" si="0"/>
        <v/>
      </c>
      <c r="P18" s="101"/>
      <c r="Q18" s="102" t="str">
        <f t="shared" si="3"/>
        <v/>
      </c>
      <c r="R18" s="102" t="str">
        <f t="shared" si="1"/>
        <v/>
      </c>
      <c r="S18" s="102"/>
    </row>
    <row r="19" spans="1:19" x14ac:dyDescent="0.15">
      <c r="A19" s="17">
        <v>18</v>
      </c>
      <c r="B19" s="17" t="str">
        <f>'申込書（個人種目）'!R24</f>
        <v/>
      </c>
      <c r="C19" s="17" t="str">
        <f>'申込書（個人種目）'!X24</f>
        <v xml:space="preserve"> </v>
      </c>
      <c r="D19" s="17" t="str">
        <f>'申込書（個人種目）'!Y24</f>
        <v/>
      </c>
      <c r="E19" s="17" t="str">
        <f>'申込書（個人種目）'!Z24</f>
        <v/>
      </c>
      <c r="F19" s="17" t="str">
        <f>'申込書（個人種目）'!AA24</f>
        <v/>
      </c>
      <c r="G19" s="25" t="str">
        <f>'申込書（個人種目）'!AB24</f>
        <v/>
      </c>
      <c r="H19" s="25" t="str">
        <f>'申込書（個人種目）'!AC24</f>
        <v/>
      </c>
      <c r="I19" s="25" t="str">
        <f>'申込書（個人種目）'!AD24</f>
        <v/>
      </c>
      <c r="J19" s="17" t="str">
        <f>IF(ISBLANK('申込書（個人種目）'!AE24),"",'申込書（個人種目）'!AE24)</f>
        <v/>
      </c>
      <c r="N19" s="101" t="str">
        <f t="shared" si="2"/>
        <v/>
      </c>
      <c r="O19" s="101" t="str">
        <f t="shared" si="0"/>
        <v/>
      </c>
      <c r="P19" s="101"/>
      <c r="Q19" s="102" t="str">
        <f t="shared" si="3"/>
        <v/>
      </c>
      <c r="R19" s="102" t="str">
        <f t="shared" si="1"/>
        <v/>
      </c>
      <c r="S19" s="102"/>
    </row>
    <row r="20" spans="1:19" x14ac:dyDescent="0.15">
      <c r="A20" s="17">
        <v>19</v>
      </c>
      <c r="B20" s="17" t="str">
        <f>'申込書（個人種目）'!R25</f>
        <v/>
      </c>
      <c r="C20" s="17" t="str">
        <f>'申込書（個人種目）'!X25</f>
        <v xml:space="preserve"> </v>
      </c>
      <c r="D20" s="17" t="str">
        <f>'申込書（個人種目）'!Y25</f>
        <v/>
      </c>
      <c r="E20" s="17" t="str">
        <f>'申込書（個人種目）'!Z25</f>
        <v/>
      </c>
      <c r="F20" s="17" t="str">
        <f>'申込書（個人種目）'!AA25</f>
        <v/>
      </c>
      <c r="G20" s="25" t="str">
        <f>'申込書（個人種目）'!AB25</f>
        <v/>
      </c>
      <c r="H20" s="25" t="str">
        <f>'申込書（個人種目）'!AC25</f>
        <v/>
      </c>
      <c r="I20" s="25" t="str">
        <f>'申込書（個人種目）'!AD25</f>
        <v/>
      </c>
      <c r="J20" s="17" t="str">
        <f>IF(ISBLANK('申込書（個人種目）'!AE25),"",'申込書（個人種目）'!AE25)</f>
        <v/>
      </c>
      <c r="N20" s="101" t="str">
        <f t="shared" si="2"/>
        <v/>
      </c>
      <c r="O20" s="101" t="str">
        <f t="shared" si="0"/>
        <v/>
      </c>
      <c r="P20" s="101"/>
      <c r="Q20" s="102" t="str">
        <f t="shared" si="3"/>
        <v/>
      </c>
      <c r="R20" s="102" t="str">
        <f t="shared" si="1"/>
        <v/>
      </c>
      <c r="S20" s="102"/>
    </row>
    <row r="21" spans="1:19" x14ac:dyDescent="0.15">
      <c r="A21" s="17">
        <v>20</v>
      </c>
      <c r="B21" s="17" t="str">
        <f>'申込書（個人種目）'!R26</f>
        <v/>
      </c>
      <c r="C21" s="17" t="str">
        <f>'申込書（個人種目）'!X26</f>
        <v xml:space="preserve"> </v>
      </c>
      <c r="D21" s="17" t="str">
        <f>'申込書（個人種目）'!Y26</f>
        <v/>
      </c>
      <c r="E21" s="17" t="str">
        <f>'申込書（個人種目）'!Z26</f>
        <v/>
      </c>
      <c r="F21" s="17" t="str">
        <f>'申込書（個人種目）'!AA26</f>
        <v/>
      </c>
      <c r="G21" s="25" t="str">
        <f>'申込書（個人種目）'!AB26</f>
        <v/>
      </c>
      <c r="H21" s="25" t="str">
        <f>'申込書（個人種目）'!AC26</f>
        <v/>
      </c>
      <c r="I21" s="25" t="str">
        <f>'申込書（個人種目）'!AD26</f>
        <v/>
      </c>
      <c r="J21" s="17" t="str">
        <f>IF(ISBLANK('申込書（個人種目）'!AE26),"",'申込書（個人種目）'!AE26)</f>
        <v/>
      </c>
      <c r="N21" s="101" t="str">
        <f t="shared" si="2"/>
        <v/>
      </c>
      <c r="O21" s="101" t="str">
        <f t="shared" si="0"/>
        <v/>
      </c>
      <c r="P21" s="101"/>
      <c r="Q21" s="102" t="str">
        <f t="shared" si="3"/>
        <v/>
      </c>
      <c r="R21" s="102" t="str">
        <f t="shared" si="1"/>
        <v/>
      </c>
      <c r="S21" s="102"/>
    </row>
    <row r="22" spans="1:19" x14ac:dyDescent="0.15">
      <c r="A22" s="17">
        <v>21</v>
      </c>
      <c r="B22" s="17" t="str">
        <f>'申込書（個人種目）'!R27</f>
        <v/>
      </c>
      <c r="C22" s="17" t="str">
        <f>'申込書（個人種目）'!X27</f>
        <v xml:space="preserve"> </v>
      </c>
      <c r="D22" s="17" t="str">
        <f>'申込書（個人種目）'!Y27</f>
        <v/>
      </c>
      <c r="E22" s="17" t="str">
        <f>'申込書（個人種目）'!Z27</f>
        <v/>
      </c>
      <c r="F22" s="17" t="str">
        <f>'申込書（個人種目）'!AA27</f>
        <v/>
      </c>
      <c r="G22" s="25" t="str">
        <f>'申込書（個人種目）'!AB27</f>
        <v/>
      </c>
      <c r="H22" s="25" t="str">
        <f>'申込書（個人種目）'!AC27</f>
        <v/>
      </c>
      <c r="I22" s="25" t="str">
        <f>'申込書（個人種目）'!AD27</f>
        <v/>
      </c>
      <c r="J22" s="17" t="str">
        <f>IF(ISBLANK('申込書（個人種目）'!AE27),"",'申込書（個人種目）'!AE27)</f>
        <v/>
      </c>
      <c r="N22" s="101" t="str">
        <f t="shared" si="2"/>
        <v/>
      </c>
      <c r="O22" s="101" t="str">
        <f t="shared" si="0"/>
        <v/>
      </c>
      <c r="P22" s="101"/>
      <c r="Q22" s="102" t="str">
        <f t="shared" si="3"/>
        <v/>
      </c>
      <c r="R22" s="102" t="str">
        <f t="shared" si="1"/>
        <v/>
      </c>
      <c r="S22" s="102"/>
    </row>
    <row r="23" spans="1:19" x14ac:dyDescent="0.15">
      <c r="A23" s="17">
        <v>22</v>
      </c>
      <c r="B23" s="17" t="str">
        <f>'申込書（個人種目）'!R28</f>
        <v/>
      </c>
      <c r="C23" s="17" t="str">
        <f>'申込書（個人種目）'!X28</f>
        <v xml:space="preserve"> </v>
      </c>
      <c r="D23" s="17" t="str">
        <f>'申込書（個人種目）'!Y28</f>
        <v/>
      </c>
      <c r="E23" s="17" t="str">
        <f>'申込書（個人種目）'!Z28</f>
        <v/>
      </c>
      <c r="F23" s="17" t="str">
        <f>'申込書（個人種目）'!AA28</f>
        <v/>
      </c>
      <c r="G23" s="25" t="str">
        <f>'申込書（個人種目）'!AB28</f>
        <v/>
      </c>
      <c r="H23" s="25" t="str">
        <f>'申込書（個人種目）'!AC28</f>
        <v/>
      </c>
      <c r="I23" s="25" t="str">
        <f>'申込書（個人種目）'!AD28</f>
        <v/>
      </c>
      <c r="J23" s="17" t="str">
        <f>IF(ISBLANK('申込書（個人種目）'!AE28),"",'申込書（個人種目）'!AE28)</f>
        <v/>
      </c>
      <c r="N23" s="101" t="str">
        <f t="shared" si="2"/>
        <v/>
      </c>
      <c r="O23" s="101" t="str">
        <f t="shared" si="0"/>
        <v/>
      </c>
      <c r="P23" s="101"/>
      <c r="Q23" s="102" t="str">
        <f t="shared" si="3"/>
        <v/>
      </c>
      <c r="R23" s="102" t="str">
        <f t="shared" si="1"/>
        <v/>
      </c>
      <c r="S23" s="102"/>
    </row>
    <row r="24" spans="1:19" x14ac:dyDescent="0.15">
      <c r="A24" s="17">
        <v>23</v>
      </c>
      <c r="B24" s="17" t="str">
        <f>'申込書（個人種目）'!R29</f>
        <v/>
      </c>
      <c r="C24" s="17" t="str">
        <f>'申込書（個人種目）'!X29</f>
        <v xml:space="preserve"> </v>
      </c>
      <c r="D24" s="17" t="str">
        <f>'申込書（個人種目）'!Y29</f>
        <v/>
      </c>
      <c r="E24" s="17" t="str">
        <f>'申込書（個人種目）'!Z29</f>
        <v/>
      </c>
      <c r="F24" s="17" t="str">
        <f>'申込書（個人種目）'!AA29</f>
        <v/>
      </c>
      <c r="G24" s="25" t="str">
        <f>'申込書（個人種目）'!AB29</f>
        <v/>
      </c>
      <c r="H24" s="25" t="str">
        <f>'申込書（個人種目）'!AC29</f>
        <v/>
      </c>
      <c r="I24" s="25" t="str">
        <f>'申込書（個人種目）'!AD29</f>
        <v/>
      </c>
      <c r="J24" s="17" t="str">
        <f>IF(ISBLANK('申込書（個人種目）'!AE29),"",'申込書（個人種目）'!AE29)</f>
        <v/>
      </c>
      <c r="N24" s="101" t="str">
        <f t="shared" si="2"/>
        <v/>
      </c>
      <c r="O24" s="101" t="str">
        <f t="shared" si="0"/>
        <v/>
      </c>
      <c r="P24" s="101"/>
      <c r="Q24" s="102" t="str">
        <f t="shared" si="3"/>
        <v/>
      </c>
      <c r="R24" s="102" t="str">
        <f t="shared" si="1"/>
        <v/>
      </c>
      <c r="S24" s="102"/>
    </row>
    <row r="25" spans="1:19" x14ac:dyDescent="0.15">
      <c r="A25" s="17">
        <v>24</v>
      </c>
      <c r="B25" s="17" t="str">
        <f>'申込書（個人種目）'!R30</f>
        <v/>
      </c>
      <c r="C25" s="17" t="str">
        <f>'申込書（個人種目）'!X30</f>
        <v xml:space="preserve"> </v>
      </c>
      <c r="D25" s="17" t="str">
        <f>'申込書（個人種目）'!Y30</f>
        <v/>
      </c>
      <c r="E25" s="17" t="str">
        <f>'申込書（個人種目）'!Z30</f>
        <v/>
      </c>
      <c r="F25" s="17" t="str">
        <f>'申込書（個人種目）'!AA30</f>
        <v/>
      </c>
      <c r="G25" s="25" t="str">
        <f>'申込書（個人種目）'!AB30</f>
        <v/>
      </c>
      <c r="H25" s="25" t="str">
        <f>'申込書（個人種目）'!AC30</f>
        <v/>
      </c>
      <c r="I25" s="25" t="str">
        <f>'申込書（個人種目）'!AD30</f>
        <v/>
      </c>
      <c r="J25" s="17" t="str">
        <f>IF(ISBLANK('申込書（個人種目）'!AE30),"",'申込書（個人種目）'!AE30)</f>
        <v/>
      </c>
      <c r="N25" s="101" t="str">
        <f t="shared" si="2"/>
        <v/>
      </c>
      <c r="O25" s="101" t="str">
        <f t="shared" si="0"/>
        <v/>
      </c>
      <c r="P25" s="101"/>
      <c r="Q25" s="102" t="str">
        <f t="shared" si="3"/>
        <v/>
      </c>
      <c r="R25" s="102" t="str">
        <f t="shared" si="1"/>
        <v/>
      </c>
      <c r="S25" s="102"/>
    </row>
    <row r="26" spans="1:19" x14ac:dyDescent="0.15">
      <c r="A26" s="17">
        <v>25</v>
      </c>
      <c r="B26" s="17" t="str">
        <f>'申込書（個人種目）'!R31</f>
        <v/>
      </c>
      <c r="C26" s="17" t="str">
        <f>'申込書（個人種目）'!X31</f>
        <v xml:space="preserve"> </v>
      </c>
      <c r="D26" s="17" t="str">
        <f>'申込書（個人種目）'!Y31</f>
        <v/>
      </c>
      <c r="E26" s="17" t="str">
        <f>'申込書（個人種目）'!Z31</f>
        <v/>
      </c>
      <c r="F26" s="17" t="str">
        <f>'申込書（個人種目）'!AA31</f>
        <v/>
      </c>
      <c r="G26" s="25" t="str">
        <f>'申込書（個人種目）'!AB31</f>
        <v/>
      </c>
      <c r="H26" s="25" t="str">
        <f>'申込書（個人種目）'!AC31</f>
        <v/>
      </c>
      <c r="I26" s="25" t="str">
        <f>'申込書（個人種目）'!AD31</f>
        <v/>
      </c>
      <c r="J26" s="17" t="str">
        <f>IF(ISBLANK('申込書（個人種目）'!AE31),"",'申込書（個人種目）'!AE31)</f>
        <v/>
      </c>
      <c r="N26" s="101" t="str">
        <f t="shared" si="2"/>
        <v/>
      </c>
      <c r="O26" s="101" t="str">
        <f t="shared" si="0"/>
        <v/>
      </c>
      <c r="P26" s="101"/>
      <c r="Q26" s="102" t="str">
        <f t="shared" si="3"/>
        <v/>
      </c>
      <c r="R26" s="102" t="str">
        <f t="shared" si="1"/>
        <v/>
      </c>
      <c r="S26" s="102"/>
    </row>
    <row r="27" spans="1:19" x14ac:dyDescent="0.15">
      <c r="A27" s="17">
        <v>26</v>
      </c>
      <c r="B27" s="17" t="str">
        <f>'申込書（個人種目）'!R47</f>
        <v/>
      </c>
      <c r="C27" s="17" t="str">
        <f>'申込書（個人種目）'!X47</f>
        <v xml:space="preserve"> </v>
      </c>
      <c r="D27" s="17" t="str">
        <f>'申込書（個人種目）'!Y47</f>
        <v/>
      </c>
      <c r="E27" s="17" t="str">
        <f>'申込書（個人種目）'!Z47</f>
        <v/>
      </c>
      <c r="F27" s="17" t="str">
        <f>'申込書（個人種目）'!AA47</f>
        <v/>
      </c>
      <c r="G27" s="25" t="str">
        <f>'申込書（個人種目）'!AB47</f>
        <v/>
      </c>
      <c r="H27" s="25" t="str">
        <f>'申込書（個人種目）'!AC47</f>
        <v/>
      </c>
      <c r="I27" s="25" t="str">
        <f>'申込書（個人種目）'!AD47</f>
        <v/>
      </c>
      <c r="J27" s="17" t="str">
        <f>IF(ISBLANK('申込書（個人種目）'!AE32),"",'申込書（個人種目）'!AE32)</f>
        <v/>
      </c>
      <c r="N27" s="101" t="str">
        <f t="shared" si="2"/>
        <v/>
      </c>
      <c r="O27" s="101" t="str">
        <f t="shared" si="0"/>
        <v/>
      </c>
      <c r="P27" s="101"/>
      <c r="Q27" s="102" t="str">
        <f t="shared" si="3"/>
        <v/>
      </c>
      <c r="R27" s="102" t="str">
        <f t="shared" si="1"/>
        <v/>
      </c>
      <c r="S27" s="102"/>
    </row>
    <row r="28" spans="1:19" x14ac:dyDescent="0.15">
      <c r="A28" s="17">
        <v>27</v>
      </c>
      <c r="B28" s="17" t="str">
        <f>'申込書（個人種目）'!R48</f>
        <v/>
      </c>
      <c r="C28" s="17" t="str">
        <f>'申込書（個人種目）'!X48</f>
        <v xml:space="preserve"> </v>
      </c>
      <c r="D28" s="17" t="str">
        <f>'申込書（個人種目）'!Y48</f>
        <v/>
      </c>
      <c r="E28" s="17" t="str">
        <f>'申込書（個人種目）'!Z48</f>
        <v/>
      </c>
      <c r="F28" s="17" t="str">
        <f>'申込書（個人種目）'!AA48</f>
        <v/>
      </c>
      <c r="G28" s="25" t="str">
        <f>'申込書（個人種目）'!AB48</f>
        <v/>
      </c>
      <c r="H28" s="25" t="str">
        <f>'申込書（個人種目）'!AC48</f>
        <v/>
      </c>
      <c r="I28" s="25" t="str">
        <f>'申込書（個人種目）'!AD48</f>
        <v/>
      </c>
      <c r="J28" s="17" t="str">
        <f>IF(ISBLANK('申込書（個人種目）'!AE33),"",'申込書（個人種目）'!AE33)</f>
        <v/>
      </c>
      <c r="N28" s="101" t="str">
        <f t="shared" si="2"/>
        <v/>
      </c>
      <c r="O28" s="101" t="str">
        <f t="shared" si="0"/>
        <v/>
      </c>
      <c r="P28" s="101"/>
      <c r="Q28" s="102" t="str">
        <f t="shared" si="3"/>
        <v/>
      </c>
      <c r="R28" s="102" t="str">
        <f t="shared" si="1"/>
        <v/>
      </c>
      <c r="S28" s="102"/>
    </row>
    <row r="29" spans="1:19" x14ac:dyDescent="0.15">
      <c r="A29" s="17">
        <v>28</v>
      </c>
      <c r="B29" s="17" t="str">
        <f>'申込書（個人種目）'!R49</f>
        <v/>
      </c>
      <c r="C29" s="17" t="str">
        <f>'申込書（個人種目）'!X49</f>
        <v xml:space="preserve"> </v>
      </c>
      <c r="D29" s="17" t="str">
        <f>'申込書（個人種目）'!Y49</f>
        <v/>
      </c>
      <c r="E29" s="17" t="str">
        <f>'申込書（個人種目）'!Z49</f>
        <v/>
      </c>
      <c r="F29" s="17" t="str">
        <f>'申込書（個人種目）'!AA49</f>
        <v/>
      </c>
      <c r="G29" s="25" t="str">
        <f>'申込書（個人種目）'!AB49</f>
        <v/>
      </c>
      <c r="H29" s="25" t="str">
        <f>'申込書（個人種目）'!AC49</f>
        <v/>
      </c>
      <c r="I29" s="25" t="str">
        <f>'申込書（個人種目）'!AD49</f>
        <v/>
      </c>
      <c r="J29" s="17" t="str">
        <f>IF(ISBLANK('申込書（個人種目）'!AE34),"",'申込書（個人種目）'!AE34)</f>
        <v/>
      </c>
      <c r="N29" s="101" t="str">
        <f t="shared" si="2"/>
        <v/>
      </c>
      <c r="O29" s="101" t="str">
        <f t="shared" si="0"/>
        <v/>
      </c>
      <c r="P29" s="101"/>
      <c r="Q29" s="102" t="str">
        <f t="shared" si="3"/>
        <v/>
      </c>
      <c r="R29" s="102" t="str">
        <f t="shared" si="1"/>
        <v/>
      </c>
      <c r="S29" s="102"/>
    </row>
    <row r="30" spans="1:19" x14ac:dyDescent="0.15">
      <c r="A30" s="17">
        <v>29</v>
      </c>
      <c r="B30" s="17" t="str">
        <f>'申込書（個人種目）'!R50</f>
        <v/>
      </c>
      <c r="C30" s="17" t="str">
        <f>'申込書（個人種目）'!X50</f>
        <v xml:space="preserve"> </v>
      </c>
      <c r="D30" s="17" t="str">
        <f>'申込書（個人種目）'!Y50</f>
        <v/>
      </c>
      <c r="E30" s="17" t="str">
        <f>'申込書（個人種目）'!Z50</f>
        <v/>
      </c>
      <c r="F30" s="17" t="str">
        <f>'申込書（個人種目）'!AA50</f>
        <v/>
      </c>
      <c r="G30" s="25" t="str">
        <f>'申込書（個人種目）'!AB50</f>
        <v/>
      </c>
      <c r="H30" s="25" t="str">
        <f>'申込書（個人種目）'!AC50</f>
        <v/>
      </c>
      <c r="I30" s="25" t="str">
        <f>'申込書（個人種目）'!AD50</f>
        <v/>
      </c>
      <c r="J30" s="17" t="str">
        <f>IF(ISBLANK('申込書（個人種目）'!AE35),"",'申込書（個人種目）'!AE35)</f>
        <v/>
      </c>
      <c r="N30" s="101" t="str">
        <f t="shared" si="2"/>
        <v/>
      </c>
      <c r="O30" s="101" t="str">
        <f t="shared" si="0"/>
        <v/>
      </c>
      <c r="P30" s="101"/>
      <c r="Q30" s="102" t="str">
        <f t="shared" si="3"/>
        <v/>
      </c>
      <c r="R30" s="102" t="str">
        <f t="shared" si="1"/>
        <v/>
      </c>
      <c r="S30" s="102"/>
    </row>
    <row r="31" spans="1:19" x14ac:dyDescent="0.15">
      <c r="A31" s="17">
        <v>30</v>
      </c>
      <c r="B31" s="17" t="str">
        <f>'申込書（個人種目）'!R51</f>
        <v/>
      </c>
      <c r="C31" s="17" t="str">
        <f>'申込書（個人種目）'!X51</f>
        <v xml:space="preserve"> </v>
      </c>
      <c r="D31" s="17" t="str">
        <f>'申込書（個人種目）'!Y51</f>
        <v/>
      </c>
      <c r="E31" s="17" t="str">
        <f>'申込書（個人種目）'!Z51</f>
        <v/>
      </c>
      <c r="F31" s="17" t="str">
        <f>'申込書（個人種目）'!AA51</f>
        <v/>
      </c>
      <c r="G31" s="25" t="str">
        <f>'申込書（個人種目）'!AB51</f>
        <v/>
      </c>
      <c r="H31" s="25" t="str">
        <f>'申込書（個人種目）'!AC51</f>
        <v/>
      </c>
      <c r="I31" s="25" t="str">
        <f>'申込書（個人種目）'!AD51</f>
        <v/>
      </c>
      <c r="J31" s="17" t="str">
        <f>IF(ISBLANK('申込書（個人種目）'!AE36),"",'申込書（個人種目）'!AE36)</f>
        <v/>
      </c>
      <c r="N31" s="101" t="str">
        <f t="shared" si="2"/>
        <v/>
      </c>
      <c r="O31" s="101" t="str">
        <f t="shared" si="0"/>
        <v/>
      </c>
      <c r="P31" s="101"/>
      <c r="Q31" s="102" t="str">
        <f t="shared" si="3"/>
        <v/>
      </c>
      <c r="R31" s="102" t="str">
        <f t="shared" si="1"/>
        <v/>
      </c>
      <c r="S31" s="102"/>
    </row>
    <row r="32" spans="1:19" x14ac:dyDescent="0.15">
      <c r="A32" s="17">
        <v>31</v>
      </c>
      <c r="B32" s="17" t="str">
        <f>'申込書（個人種目）'!R52</f>
        <v/>
      </c>
      <c r="C32" s="17" t="str">
        <f>'申込書（個人種目）'!X52</f>
        <v xml:space="preserve"> </v>
      </c>
      <c r="D32" s="17" t="str">
        <f>'申込書（個人種目）'!Y52</f>
        <v/>
      </c>
      <c r="E32" s="17" t="str">
        <f>'申込書（個人種目）'!Z52</f>
        <v/>
      </c>
      <c r="F32" s="17" t="str">
        <f>'申込書（個人種目）'!AA52</f>
        <v/>
      </c>
      <c r="G32" s="25" t="str">
        <f>'申込書（個人種目）'!AB52</f>
        <v/>
      </c>
      <c r="H32" s="25" t="str">
        <f>'申込書（個人種目）'!AC52</f>
        <v/>
      </c>
      <c r="I32" s="25" t="str">
        <f>'申込書（個人種目）'!AD52</f>
        <v/>
      </c>
      <c r="J32" s="17" t="str">
        <f>IF(ISBLANK('申込書（個人種目）'!AE37),"",'申込書（個人種目）'!AE37)</f>
        <v/>
      </c>
      <c r="N32" s="101" t="str">
        <f t="shared" si="2"/>
        <v/>
      </c>
      <c r="O32" s="101" t="str">
        <f t="shared" si="0"/>
        <v/>
      </c>
      <c r="P32" s="101"/>
      <c r="Q32" s="102" t="str">
        <f t="shared" si="3"/>
        <v/>
      </c>
      <c r="R32" s="102" t="str">
        <f t="shared" si="1"/>
        <v/>
      </c>
      <c r="S32" s="102"/>
    </row>
    <row r="33" spans="1:19" x14ac:dyDescent="0.15">
      <c r="A33" s="17">
        <v>32</v>
      </c>
      <c r="B33" s="17" t="str">
        <f>'申込書（個人種目）'!R53</f>
        <v/>
      </c>
      <c r="C33" s="17" t="str">
        <f>'申込書（個人種目）'!X53</f>
        <v xml:space="preserve"> </v>
      </c>
      <c r="D33" s="17" t="str">
        <f>'申込書（個人種目）'!Y53</f>
        <v/>
      </c>
      <c r="E33" s="17" t="str">
        <f>'申込書（個人種目）'!Z53</f>
        <v/>
      </c>
      <c r="F33" s="17" t="str">
        <f>'申込書（個人種目）'!AA53</f>
        <v/>
      </c>
      <c r="G33" s="25" t="str">
        <f>'申込書（個人種目）'!AB53</f>
        <v/>
      </c>
      <c r="H33" s="25" t="str">
        <f>'申込書（個人種目）'!AC53</f>
        <v/>
      </c>
      <c r="I33" s="25" t="str">
        <f>'申込書（個人種目）'!AD53</f>
        <v/>
      </c>
      <c r="J33" s="17" t="str">
        <f>IF(ISBLANK('申込書（個人種目）'!AE38),"",'申込書（個人種目）'!AE38)</f>
        <v/>
      </c>
      <c r="N33" s="101" t="str">
        <f t="shared" si="2"/>
        <v/>
      </c>
      <c r="O33" s="101" t="str">
        <f t="shared" si="0"/>
        <v/>
      </c>
      <c r="P33" s="101"/>
      <c r="Q33" s="102" t="str">
        <f t="shared" si="3"/>
        <v/>
      </c>
      <c r="R33" s="102" t="str">
        <f t="shared" si="1"/>
        <v/>
      </c>
      <c r="S33" s="102"/>
    </row>
    <row r="34" spans="1:19" x14ac:dyDescent="0.15">
      <c r="A34" s="17">
        <v>33</v>
      </c>
      <c r="B34" s="17" t="str">
        <f>'申込書（個人種目）'!R54</f>
        <v/>
      </c>
      <c r="C34" s="17" t="str">
        <f>'申込書（個人種目）'!X54</f>
        <v xml:space="preserve"> </v>
      </c>
      <c r="D34" s="17" t="str">
        <f>'申込書（個人種目）'!Y54</f>
        <v/>
      </c>
      <c r="E34" s="17" t="str">
        <f>'申込書（個人種目）'!Z54</f>
        <v/>
      </c>
      <c r="F34" s="17" t="str">
        <f>'申込書（個人種目）'!AA54</f>
        <v/>
      </c>
      <c r="G34" s="25" t="str">
        <f>'申込書（個人種目）'!AB54</f>
        <v/>
      </c>
      <c r="H34" s="25" t="str">
        <f>'申込書（個人種目）'!AC54</f>
        <v/>
      </c>
      <c r="I34" s="25" t="str">
        <f>'申込書（個人種目）'!AD54</f>
        <v/>
      </c>
      <c r="J34" s="17" t="str">
        <f>IF(ISBLANK('申込書（個人種目）'!AE39),"",'申込書（個人種目）'!AE39)</f>
        <v/>
      </c>
      <c r="N34" s="101" t="str">
        <f t="shared" si="2"/>
        <v/>
      </c>
      <c r="O34" s="101" t="str">
        <f t="shared" ref="O34:O65" si="4">IF(N34="","",1/COUNTIF($N$2:$N$101,N34))</f>
        <v/>
      </c>
      <c r="P34" s="101"/>
      <c r="Q34" s="102" t="str">
        <f t="shared" si="3"/>
        <v/>
      </c>
      <c r="R34" s="102" t="str">
        <f t="shared" ref="R34:R65" si="5">IF(Q34="","",1/COUNTIF($Q$2:$Q$101,Q34))</f>
        <v/>
      </c>
      <c r="S34" s="102"/>
    </row>
    <row r="35" spans="1:19" x14ac:dyDescent="0.15">
      <c r="A35" s="17">
        <v>34</v>
      </c>
      <c r="B35" s="17" t="str">
        <f>'申込書（個人種目）'!R55</f>
        <v/>
      </c>
      <c r="C35" s="17" t="str">
        <f>'申込書（個人種目）'!X55</f>
        <v xml:space="preserve"> </v>
      </c>
      <c r="D35" s="17" t="str">
        <f>'申込書（個人種目）'!Y55</f>
        <v/>
      </c>
      <c r="E35" s="17" t="str">
        <f>'申込書（個人種目）'!Z55</f>
        <v/>
      </c>
      <c r="F35" s="17" t="str">
        <f>'申込書（個人種目）'!AA55</f>
        <v/>
      </c>
      <c r="G35" s="25" t="str">
        <f>'申込書（個人種目）'!AB55</f>
        <v/>
      </c>
      <c r="H35" s="25" t="str">
        <f>'申込書（個人種目）'!AC55</f>
        <v/>
      </c>
      <c r="I35" s="25" t="str">
        <f>'申込書（個人種目）'!AD55</f>
        <v/>
      </c>
      <c r="J35" s="17" t="str">
        <f>IF(ISBLANK('申込書（個人種目）'!AE40),"",'申込書（個人種目）'!AE40)</f>
        <v/>
      </c>
      <c r="N35" s="101" t="str">
        <f t="shared" si="2"/>
        <v/>
      </c>
      <c r="O35" s="101" t="str">
        <f t="shared" si="4"/>
        <v/>
      </c>
      <c r="P35" s="101"/>
      <c r="Q35" s="102" t="str">
        <f t="shared" si="3"/>
        <v/>
      </c>
      <c r="R35" s="102" t="str">
        <f t="shared" si="5"/>
        <v/>
      </c>
      <c r="S35" s="102"/>
    </row>
    <row r="36" spans="1:19" x14ac:dyDescent="0.15">
      <c r="A36" s="17">
        <v>35</v>
      </c>
      <c r="B36" s="17" t="str">
        <f>'申込書（個人種目）'!R56</f>
        <v/>
      </c>
      <c r="C36" s="17" t="str">
        <f>'申込書（個人種目）'!X56</f>
        <v xml:space="preserve"> </v>
      </c>
      <c r="D36" s="17" t="str">
        <f>'申込書（個人種目）'!Y56</f>
        <v/>
      </c>
      <c r="E36" s="17" t="str">
        <f>'申込書（個人種目）'!Z56</f>
        <v/>
      </c>
      <c r="F36" s="17" t="str">
        <f>'申込書（個人種目）'!AA56</f>
        <v/>
      </c>
      <c r="G36" s="25" t="str">
        <f>'申込書（個人種目）'!AB56</f>
        <v/>
      </c>
      <c r="H36" s="25" t="str">
        <f>'申込書（個人種目）'!AC56</f>
        <v/>
      </c>
      <c r="I36" s="25" t="str">
        <f>'申込書（個人種目）'!AD56</f>
        <v/>
      </c>
      <c r="J36" s="17" t="str">
        <f>IF(ISBLANK('申込書（個人種目）'!AE41),"",'申込書（個人種目）'!AE41)</f>
        <v/>
      </c>
      <c r="N36" s="101" t="str">
        <f t="shared" si="2"/>
        <v/>
      </c>
      <c r="O36" s="101" t="str">
        <f t="shared" si="4"/>
        <v/>
      </c>
      <c r="P36" s="101"/>
      <c r="Q36" s="102" t="str">
        <f t="shared" si="3"/>
        <v/>
      </c>
      <c r="R36" s="102" t="str">
        <f t="shared" si="5"/>
        <v/>
      </c>
      <c r="S36" s="102"/>
    </row>
    <row r="37" spans="1:19" x14ac:dyDescent="0.15">
      <c r="A37" s="17">
        <v>36</v>
      </c>
      <c r="B37" s="17" t="str">
        <f>'申込書（個人種目）'!R57</f>
        <v/>
      </c>
      <c r="C37" s="17" t="str">
        <f>'申込書（個人種目）'!X57</f>
        <v xml:space="preserve"> </v>
      </c>
      <c r="D37" s="17" t="str">
        <f>'申込書（個人種目）'!Y57</f>
        <v/>
      </c>
      <c r="E37" s="17" t="str">
        <f>'申込書（個人種目）'!Z57</f>
        <v/>
      </c>
      <c r="F37" s="17" t="str">
        <f>'申込書（個人種目）'!AA57</f>
        <v/>
      </c>
      <c r="G37" s="25" t="str">
        <f>'申込書（個人種目）'!AB57</f>
        <v/>
      </c>
      <c r="H37" s="25" t="str">
        <f>'申込書（個人種目）'!AC57</f>
        <v/>
      </c>
      <c r="I37" s="25" t="str">
        <f>'申込書（個人種目）'!AD57</f>
        <v/>
      </c>
      <c r="J37" s="17" t="str">
        <f>IF(ISBLANK('申込書（個人種目）'!AE42),"",'申込書（個人種目）'!AE42)</f>
        <v/>
      </c>
      <c r="N37" s="101" t="str">
        <f t="shared" si="2"/>
        <v/>
      </c>
      <c r="O37" s="101" t="str">
        <f t="shared" si="4"/>
        <v/>
      </c>
      <c r="P37" s="101"/>
      <c r="Q37" s="102" t="str">
        <f t="shared" si="3"/>
        <v/>
      </c>
      <c r="R37" s="102" t="str">
        <f t="shared" si="5"/>
        <v/>
      </c>
      <c r="S37" s="102"/>
    </row>
    <row r="38" spans="1:19" x14ac:dyDescent="0.15">
      <c r="A38" s="17">
        <v>37</v>
      </c>
      <c r="B38" s="17" t="str">
        <f>'申込書（個人種目）'!R58</f>
        <v/>
      </c>
      <c r="C38" s="17" t="str">
        <f>'申込書（個人種目）'!X58</f>
        <v xml:space="preserve"> </v>
      </c>
      <c r="D38" s="17" t="str">
        <f>'申込書（個人種目）'!Y58</f>
        <v/>
      </c>
      <c r="E38" s="17" t="str">
        <f>'申込書（個人種目）'!Z58</f>
        <v/>
      </c>
      <c r="F38" s="17" t="str">
        <f>'申込書（個人種目）'!AA58</f>
        <v/>
      </c>
      <c r="G38" s="25" t="str">
        <f>'申込書（個人種目）'!AB58</f>
        <v/>
      </c>
      <c r="H38" s="25" t="str">
        <f>'申込書（個人種目）'!AC58</f>
        <v/>
      </c>
      <c r="I38" s="25" t="str">
        <f>'申込書（個人種目）'!AD58</f>
        <v/>
      </c>
      <c r="J38" s="17" t="str">
        <f>IF(ISBLANK('申込書（個人種目）'!AE43),"",'申込書（個人種目）'!AE43)</f>
        <v/>
      </c>
      <c r="N38" s="101" t="str">
        <f t="shared" si="2"/>
        <v/>
      </c>
      <c r="O38" s="101" t="str">
        <f t="shared" si="4"/>
        <v/>
      </c>
      <c r="P38" s="101"/>
      <c r="Q38" s="102" t="str">
        <f t="shared" si="3"/>
        <v/>
      </c>
      <c r="R38" s="102" t="str">
        <f t="shared" si="5"/>
        <v/>
      </c>
      <c r="S38" s="102"/>
    </row>
    <row r="39" spans="1:19" x14ac:dyDescent="0.15">
      <c r="A39" s="17">
        <v>38</v>
      </c>
      <c r="B39" s="17" t="str">
        <f>'申込書（個人種目）'!R59</f>
        <v/>
      </c>
      <c r="C39" s="17" t="str">
        <f>'申込書（個人種目）'!X59</f>
        <v xml:space="preserve"> </v>
      </c>
      <c r="D39" s="17" t="str">
        <f>'申込書（個人種目）'!Y59</f>
        <v/>
      </c>
      <c r="E39" s="17" t="str">
        <f>'申込書（個人種目）'!Z59</f>
        <v/>
      </c>
      <c r="F39" s="17" t="str">
        <f>'申込書（個人種目）'!AA59</f>
        <v/>
      </c>
      <c r="G39" s="25" t="str">
        <f>'申込書（個人種目）'!AB59</f>
        <v/>
      </c>
      <c r="H39" s="25" t="str">
        <f>'申込書（個人種目）'!AC59</f>
        <v/>
      </c>
      <c r="I39" s="25" t="str">
        <f>'申込書（個人種目）'!AD59</f>
        <v/>
      </c>
      <c r="J39" s="17" t="str">
        <f>IF(ISBLANK('申込書（個人種目）'!AE44),"",'申込書（個人種目）'!AE44)</f>
        <v/>
      </c>
      <c r="N39" s="101" t="str">
        <f t="shared" si="2"/>
        <v/>
      </c>
      <c r="O39" s="101" t="str">
        <f t="shared" si="4"/>
        <v/>
      </c>
      <c r="P39" s="101"/>
      <c r="Q39" s="102" t="str">
        <f t="shared" si="3"/>
        <v/>
      </c>
      <c r="R39" s="102" t="str">
        <f t="shared" si="5"/>
        <v/>
      </c>
      <c r="S39" s="102"/>
    </row>
    <row r="40" spans="1:19" x14ac:dyDescent="0.15">
      <c r="A40" s="17">
        <v>39</v>
      </c>
      <c r="B40" s="17" t="str">
        <f>'申込書（個人種目）'!R60</f>
        <v/>
      </c>
      <c r="C40" s="17" t="str">
        <f>'申込書（個人種目）'!X60</f>
        <v xml:space="preserve"> </v>
      </c>
      <c r="D40" s="17" t="str">
        <f>'申込書（個人種目）'!Y60</f>
        <v/>
      </c>
      <c r="E40" s="17" t="str">
        <f>'申込書（個人種目）'!Z60</f>
        <v/>
      </c>
      <c r="F40" s="17" t="str">
        <f>'申込書（個人種目）'!AA60</f>
        <v/>
      </c>
      <c r="G40" s="25" t="str">
        <f>'申込書（個人種目）'!AB60</f>
        <v/>
      </c>
      <c r="H40" s="25" t="str">
        <f>'申込書（個人種目）'!AC60</f>
        <v/>
      </c>
      <c r="I40" s="25" t="str">
        <f>'申込書（個人種目）'!AD60</f>
        <v/>
      </c>
      <c r="J40" s="17" t="str">
        <f>IF(ISBLANK('申込書（個人種目）'!AE45),"",'申込書（個人種目）'!AE45)</f>
        <v/>
      </c>
      <c r="N40" s="101" t="str">
        <f t="shared" si="2"/>
        <v/>
      </c>
      <c r="O40" s="101" t="str">
        <f t="shared" si="4"/>
        <v/>
      </c>
      <c r="P40" s="101"/>
      <c r="Q40" s="102" t="str">
        <f t="shared" si="3"/>
        <v/>
      </c>
      <c r="R40" s="102" t="str">
        <f t="shared" si="5"/>
        <v/>
      </c>
      <c r="S40" s="102"/>
    </row>
    <row r="41" spans="1:19" x14ac:dyDescent="0.15">
      <c r="A41" s="17">
        <v>40</v>
      </c>
      <c r="B41" s="17" t="str">
        <f>'申込書（個人種目）'!R61</f>
        <v/>
      </c>
      <c r="C41" s="17" t="str">
        <f>'申込書（個人種目）'!X61</f>
        <v xml:space="preserve"> </v>
      </c>
      <c r="D41" s="17" t="str">
        <f>'申込書（個人種目）'!Y61</f>
        <v/>
      </c>
      <c r="E41" s="17" t="str">
        <f>'申込書（個人種目）'!Z61</f>
        <v/>
      </c>
      <c r="F41" s="17" t="str">
        <f>'申込書（個人種目）'!AA61</f>
        <v/>
      </c>
      <c r="G41" s="25" t="str">
        <f>'申込書（個人種目）'!AB61</f>
        <v/>
      </c>
      <c r="H41" s="25" t="str">
        <f>'申込書（個人種目）'!AC61</f>
        <v/>
      </c>
      <c r="I41" s="25" t="str">
        <f>'申込書（個人種目）'!AD61</f>
        <v/>
      </c>
      <c r="J41" s="17" t="str">
        <f>IF(ISBLANK('申込書（個人種目）'!AE46),"",'申込書（個人種目）'!AE46)</f>
        <v/>
      </c>
      <c r="N41" s="101" t="str">
        <f t="shared" si="2"/>
        <v/>
      </c>
      <c r="O41" s="101" t="str">
        <f t="shared" si="4"/>
        <v/>
      </c>
      <c r="P41" s="101"/>
      <c r="Q41" s="102" t="str">
        <f t="shared" si="3"/>
        <v/>
      </c>
      <c r="R41" s="102" t="str">
        <f t="shared" si="5"/>
        <v/>
      </c>
      <c r="S41" s="102"/>
    </row>
    <row r="42" spans="1:19" x14ac:dyDescent="0.15">
      <c r="A42" s="17">
        <v>41</v>
      </c>
      <c r="B42" s="17" t="str">
        <f>'申込書（個人種目）'!R62</f>
        <v/>
      </c>
      <c r="C42" s="17" t="str">
        <f>'申込書（個人種目）'!X62</f>
        <v xml:space="preserve"> </v>
      </c>
      <c r="D42" s="17" t="str">
        <f>'申込書（個人種目）'!Y62</f>
        <v/>
      </c>
      <c r="E42" s="17" t="str">
        <f>'申込書（個人種目）'!Z62</f>
        <v/>
      </c>
      <c r="F42" s="17" t="str">
        <f>'申込書（個人種目）'!AA62</f>
        <v/>
      </c>
      <c r="G42" s="25" t="str">
        <f>'申込書（個人種目）'!AB62</f>
        <v/>
      </c>
      <c r="H42" s="25" t="str">
        <f>'申込書（個人種目）'!AC62</f>
        <v/>
      </c>
      <c r="I42" s="25" t="str">
        <f>'申込書（個人種目）'!AD62</f>
        <v/>
      </c>
      <c r="J42" s="17" t="str">
        <f>IF(ISBLANK('申込書（個人種目）'!AE47),"",'申込書（個人種目）'!AE47)</f>
        <v/>
      </c>
      <c r="N42" s="101" t="str">
        <f t="shared" si="2"/>
        <v/>
      </c>
      <c r="O42" s="101" t="str">
        <f t="shared" si="4"/>
        <v/>
      </c>
      <c r="P42" s="101"/>
      <c r="Q42" s="102" t="str">
        <f t="shared" si="3"/>
        <v/>
      </c>
      <c r="R42" s="102" t="str">
        <f t="shared" si="5"/>
        <v/>
      </c>
      <c r="S42" s="102"/>
    </row>
    <row r="43" spans="1:19" x14ac:dyDescent="0.15">
      <c r="A43" s="17">
        <v>42</v>
      </c>
      <c r="B43" s="17" t="str">
        <f>'申込書（個人種目）'!R63</f>
        <v/>
      </c>
      <c r="C43" s="17" t="str">
        <f>'申込書（個人種目）'!X63</f>
        <v xml:space="preserve"> </v>
      </c>
      <c r="D43" s="17" t="str">
        <f>'申込書（個人種目）'!Y63</f>
        <v/>
      </c>
      <c r="E43" s="17" t="str">
        <f>'申込書（個人種目）'!Z63</f>
        <v/>
      </c>
      <c r="F43" s="17" t="str">
        <f>'申込書（個人種目）'!AA63</f>
        <v/>
      </c>
      <c r="G43" s="25" t="str">
        <f>'申込書（個人種目）'!AB63</f>
        <v/>
      </c>
      <c r="H43" s="25" t="str">
        <f>'申込書（個人種目）'!AC63</f>
        <v/>
      </c>
      <c r="I43" s="25" t="str">
        <f>'申込書（個人種目）'!AD63</f>
        <v/>
      </c>
      <c r="J43" s="17" t="str">
        <f>IF(ISBLANK('申込書（個人種目）'!AE48),"",'申込書（個人種目）'!AE48)</f>
        <v/>
      </c>
      <c r="N43" s="101" t="str">
        <f t="shared" si="2"/>
        <v/>
      </c>
      <c r="O43" s="101" t="str">
        <f t="shared" si="4"/>
        <v/>
      </c>
      <c r="P43" s="101"/>
      <c r="Q43" s="102" t="str">
        <f t="shared" si="3"/>
        <v/>
      </c>
      <c r="R43" s="102" t="str">
        <f t="shared" si="5"/>
        <v/>
      </c>
      <c r="S43" s="102"/>
    </row>
    <row r="44" spans="1:19" x14ac:dyDescent="0.15">
      <c r="A44" s="17">
        <v>43</v>
      </c>
      <c r="B44" s="17" t="str">
        <f>'申込書（個人種目）'!R64</f>
        <v/>
      </c>
      <c r="C44" s="17" t="str">
        <f>'申込書（個人種目）'!X64</f>
        <v xml:space="preserve"> </v>
      </c>
      <c r="D44" s="17" t="str">
        <f>'申込書（個人種目）'!Y64</f>
        <v/>
      </c>
      <c r="E44" s="17" t="str">
        <f>'申込書（個人種目）'!Z64</f>
        <v/>
      </c>
      <c r="F44" s="17" t="str">
        <f>'申込書（個人種目）'!AA64</f>
        <v/>
      </c>
      <c r="G44" s="25" t="str">
        <f>'申込書（個人種目）'!AB64</f>
        <v/>
      </c>
      <c r="H44" s="25" t="str">
        <f>'申込書（個人種目）'!AC64</f>
        <v/>
      </c>
      <c r="I44" s="25" t="str">
        <f>'申込書（個人種目）'!AD64</f>
        <v/>
      </c>
      <c r="J44" s="17" t="str">
        <f>IF(ISBLANK('申込書（個人種目）'!AE49),"",'申込書（個人種目）'!AE49)</f>
        <v/>
      </c>
      <c r="N44" s="101" t="str">
        <f t="shared" si="2"/>
        <v/>
      </c>
      <c r="O44" s="101" t="str">
        <f t="shared" si="4"/>
        <v/>
      </c>
      <c r="P44" s="101"/>
      <c r="Q44" s="102" t="str">
        <f t="shared" si="3"/>
        <v/>
      </c>
      <c r="R44" s="102" t="str">
        <f t="shared" si="5"/>
        <v/>
      </c>
      <c r="S44" s="102"/>
    </row>
    <row r="45" spans="1:19" x14ac:dyDescent="0.15">
      <c r="A45" s="17">
        <v>44</v>
      </c>
      <c r="B45" s="17" t="str">
        <f>'申込書（個人種目）'!R65</f>
        <v/>
      </c>
      <c r="C45" s="17" t="str">
        <f>'申込書（個人種目）'!X65</f>
        <v xml:space="preserve"> </v>
      </c>
      <c r="D45" s="17" t="str">
        <f>'申込書（個人種目）'!Y65</f>
        <v/>
      </c>
      <c r="E45" s="17" t="str">
        <f>'申込書（個人種目）'!Z65</f>
        <v/>
      </c>
      <c r="F45" s="17" t="str">
        <f>'申込書（個人種目）'!AA65</f>
        <v/>
      </c>
      <c r="G45" s="25" t="str">
        <f>'申込書（個人種目）'!AB65</f>
        <v/>
      </c>
      <c r="H45" s="25" t="str">
        <f>'申込書（個人種目）'!AC65</f>
        <v/>
      </c>
      <c r="I45" s="25" t="str">
        <f>'申込書（個人種目）'!AD65</f>
        <v/>
      </c>
      <c r="J45" s="17" t="str">
        <f>IF(ISBLANK('申込書（個人種目）'!AE50),"",'申込書（個人種目）'!AE50)</f>
        <v/>
      </c>
      <c r="N45" s="101" t="str">
        <f t="shared" si="2"/>
        <v/>
      </c>
      <c r="O45" s="101" t="str">
        <f t="shared" si="4"/>
        <v/>
      </c>
      <c r="P45" s="101"/>
      <c r="Q45" s="102" t="str">
        <f t="shared" si="3"/>
        <v/>
      </c>
      <c r="R45" s="102" t="str">
        <f t="shared" si="5"/>
        <v/>
      </c>
      <c r="S45" s="102"/>
    </row>
    <row r="46" spans="1:19" x14ac:dyDescent="0.15">
      <c r="A46" s="17">
        <v>45</v>
      </c>
      <c r="B46" s="17" t="str">
        <f>'申込書（個人種目）'!R66</f>
        <v/>
      </c>
      <c r="C46" s="17" t="str">
        <f>'申込書（個人種目）'!X66</f>
        <v xml:space="preserve"> </v>
      </c>
      <c r="D46" s="17" t="str">
        <f>'申込書（個人種目）'!Y66</f>
        <v/>
      </c>
      <c r="E46" s="17" t="str">
        <f>'申込書（個人種目）'!Z66</f>
        <v/>
      </c>
      <c r="F46" s="17" t="str">
        <f>'申込書（個人種目）'!AA66</f>
        <v/>
      </c>
      <c r="G46" s="25" t="str">
        <f>'申込書（個人種目）'!AB66</f>
        <v/>
      </c>
      <c r="H46" s="25" t="str">
        <f>'申込書（個人種目）'!AC66</f>
        <v/>
      </c>
      <c r="I46" s="25" t="str">
        <f>'申込書（個人種目）'!AD66</f>
        <v/>
      </c>
      <c r="J46" s="17" t="str">
        <f>IF(ISBLANK('申込書（個人種目）'!AE51),"",'申込書（個人種目）'!AE51)</f>
        <v/>
      </c>
      <c r="N46" s="101" t="str">
        <f t="shared" si="2"/>
        <v/>
      </c>
      <c r="O46" s="101" t="str">
        <f t="shared" si="4"/>
        <v/>
      </c>
      <c r="P46" s="101"/>
      <c r="Q46" s="102" t="str">
        <f t="shared" si="3"/>
        <v/>
      </c>
      <c r="R46" s="102" t="str">
        <f t="shared" si="5"/>
        <v/>
      </c>
      <c r="S46" s="102"/>
    </row>
    <row r="47" spans="1:19" x14ac:dyDescent="0.15">
      <c r="A47" s="17">
        <v>46</v>
      </c>
      <c r="B47" s="17" t="str">
        <f>'申込書（個人種目）'!R67</f>
        <v/>
      </c>
      <c r="C47" s="17" t="str">
        <f>'申込書（個人種目）'!X67</f>
        <v xml:space="preserve"> </v>
      </c>
      <c r="D47" s="17" t="str">
        <f>'申込書（個人種目）'!Y67</f>
        <v/>
      </c>
      <c r="E47" s="17" t="str">
        <f>'申込書（個人種目）'!Z67</f>
        <v/>
      </c>
      <c r="F47" s="17" t="str">
        <f>'申込書（個人種目）'!AA67</f>
        <v/>
      </c>
      <c r="G47" s="25" t="str">
        <f>'申込書（個人種目）'!AB67</f>
        <v/>
      </c>
      <c r="H47" s="25" t="str">
        <f>'申込書（個人種目）'!AC67</f>
        <v/>
      </c>
      <c r="I47" s="25" t="str">
        <f>'申込書（個人種目）'!AD67</f>
        <v/>
      </c>
      <c r="J47" s="17" t="str">
        <f>IF(ISBLANK('申込書（個人種目）'!AE52),"",'申込書（個人種目）'!AE52)</f>
        <v/>
      </c>
      <c r="N47" s="101" t="str">
        <f t="shared" si="2"/>
        <v/>
      </c>
      <c r="O47" s="101" t="str">
        <f t="shared" si="4"/>
        <v/>
      </c>
      <c r="P47" s="101"/>
      <c r="Q47" s="102" t="str">
        <f t="shared" si="3"/>
        <v/>
      </c>
      <c r="R47" s="102" t="str">
        <f t="shared" si="5"/>
        <v/>
      </c>
      <c r="S47" s="102"/>
    </row>
    <row r="48" spans="1:19" x14ac:dyDescent="0.15">
      <c r="A48" s="17">
        <v>47</v>
      </c>
      <c r="B48" s="17" t="str">
        <f>'申込書（個人種目）'!R68</f>
        <v/>
      </c>
      <c r="C48" s="17" t="str">
        <f>'申込書（個人種目）'!X68</f>
        <v xml:space="preserve"> </v>
      </c>
      <c r="D48" s="17" t="str">
        <f>'申込書（個人種目）'!Y68</f>
        <v/>
      </c>
      <c r="E48" s="17" t="str">
        <f>'申込書（個人種目）'!Z68</f>
        <v/>
      </c>
      <c r="F48" s="17" t="str">
        <f>'申込書（個人種目）'!AA68</f>
        <v/>
      </c>
      <c r="G48" s="25" t="str">
        <f>'申込書（個人種目）'!AB68</f>
        <v/>
      </c>
      <c r="H48" s="25" t="str">
        <f>'申込書（個人種目）'!AC68</f>
        <v/>
      </c>
      <c r="I48" s="25" t="str">
        <f>'申込書（個人種目）'!AD68</f>
        <v/>
      </c>
      <c r="J48" s="17" t="str">
        <f>IF(ISBLANK('申込書（個人種目）'!AE53),"",'申込書（個人種目）'!AE53)</f>
        <v/>
      </c>
      <c r="N48" s="101" t="str">
        <f t="shared" si="2"/>
        <v/>
      </c>
      <c r="O48" s="101" t="str">
        <f t="shared" si="4"/>
        <v/>
      </c>
      <c r="P48" s="101"/>
      <c r="Q48" s="102" t="str">
        <f t="shared" si="3"/>
        <v/>
      </c>
      <c r="R48" s="102" t="str">
        <f t="shared" si="5"/>
        <v/>
      </c>
      <c r="S48" s="102"/>
    </row>
    <row r="49" spans="1:19" x14ac:dyDescent="0.15">
      <c r="A49" s="17">
        <v>48</v>
      </c>
      <c r="B49" s="17" t="str">
        <f>'申込書（個人種目）'!R69</f>
        <v/>
      </c>
      <c r="C49" s="17" t="str">
        <f>'申込書（個人種目）'!X69</f>
        <v xml:space="preserve"> </v>
      </c>
      <c r="D49" s="17" t="str">
        <f>'申込書（個人種目）'!Y69</f>
        <v/>
      </c>
      <c r="E49" s="17" t="str">
        <f>'申込書（個人種目）'!Z69</f>
        <v/>
      </c>
      <c r="F49" s="17" t="str">
        <f>'申込書（個人種目）'!AA69</f>
        <v/>
      </c>
      <c r="G49" s="25" t="str">
        <f>'申込書（個人種目）'!AB69</f>
        <v/>
      </c>
      <c r="H49" s="25" t="str">
        <f>'申込書（個人種目）'!AC69</f>
        <v/>
      </c>
      <c r="I49" s="25" t="str">
        <f>'申込書（個人種目）'!AD69</f>
        <v/>
      </c>
      <c r="J49" s="17" t="str">
        <f>IF(ISBLANK('申込書（個人種目）'!AE54),"",'申込書（個人種目）'!AE54)</f>
        <v/>
      </c>
      <c r="N49" s="101" t="str">
        <f t="shared" si="2"/>
        <v/>
      </c>
      <c r="O49" s="101" t="str">
        <f t="shared" si="4"/>
        <v/>
      </c>
      <c r="P49" s="101"/>
      <c r="Q49" s="102" t="str">
        <f t="shared" si="3"/>
        <v/>
      </c>
      <c r="R49" s="102" t="str">
        <f t="shared" si="5"/>
        <v/>
      </c>
      <c r="S49" s="102"/>
    </row>
    <row r="50" spans="1:19" x14ac:dyDescent="0.15">
      <c r="A50" s="17">
        <v>49</v>
      </c>
      <c r="B50" s="17" t="str">
        <f>'申込書（個人種目）'!R70</f>
        <v/>
      </c>
      <c r="C50" s="17" t="str">
        <f>'申込書（個人種目）'!X70</f>
        <v xml:space="preserve"> </v>
      </c>
      <c r="D50" s="17" t="str">
        <f>'申込書（個人種目）'!Y70</f>
        <v/>
      </c>
      <c r="E50" s="17" t="str">
        <f>'申込書（個人種目）'!Z70</f>
        <v/>
      </c>
      <c r="F50" s="17" t="str">
        <f>'申込書（個人種目）'!AA70</f>
        <v/>
      </c>
      <c r="G50" s="25" t="str">
        <f>'申込書（個人種目）'!AB70</f>
        <v/>
      </c>
      <c r="H50" s="25" t="str">
        <f>'申込書（個人種目）'!AC70</f>
        <v/>
      </c>
      <c r="I50" s="25" t="str">
        <f>'申込書（個人種目）'!AD70</f>
        <v/>
      </c>
      <c r="J50" s="17" t="str">
        <f>IF(ISBLANK('申込書（個人種目）'!AE55),"",'申込書（個人種目）'!AE55)</f>
        <v/>
      </c>
      <c r="N50" s="101" t="str">
        <f t="shared" si="2"/>
        <v/>
      </c>
      <c r="O50" s="101" t="str">
        <f t="shared" si="4"/>
        <v/>
      </c>
      <c r="P50" s="101"/>
      <c r="Q50" s="102" t="str">
        <f t="shared" si="3"/>
        <v/>
      </c>
      <c r="R50" s="102" t="str">
        <f t="shared" si="5"/>
        <v/>
      </c>
      <c r="S50" s="102"/>
    </row>
    <row r="51" spans="1:19" x14ac:dyDescent="0.15">
      <c r="A51" s="17">
        <v>50</v>
      </c>
      <c r="B51" s="17" t="str">
        <f>'申込書（個人種目）'!R71</f>
        <v/>
      </c>
      <c r="C51" s="17" t="str">
        <f>'申込書（個人種目）'!X71</f>
        <v xml:space="preserve"> </v>
      </c>
      <c r="D51" s="17" t="str">
        <f>'申込書（個人種目）'!Y71</f>
        <v/>
      </c>
      <c r="E51" s="17" t="str">
        <f>'申込書（個人種目）'!Z71</f>
        <v/>
      </c>
      <c r="F51" s="17" t="str">
        <f>'申込書（個人種目）'!AA71</f>
        <v/>
      </c>
      <c r="G51" s="25" t="str">
        <f>'申込書（個人種目）'!AB71</f>
        <v/>
      </c>
      <c r="H51" s="25" t="str">
        <f>'申込書（個人種目）'!AC71</f>
        <v/>
      </c>
      <c r="I51" s="25" t="str">
        <f>'申込書（個人種目）'!AD71</f>
        <v/>
      </c>
      <c r="J51" s="17" t="str">
        <f>IF(ISBLANK('申込書（個人種目）'!AE56),"",'申込書（個人種目）'!AE56)</f>
        <v/>
      </c>
      <c r="N51" s="101" t="str">
        <f t="shared" si="2"/>
        <v/>
      </c>
      <c r="O51" s="101" t="str">
        <f t="shared" si="4"/>
        <v/>
      </c>
      <c r="P51" s="101"/>
      <c r="Q51" s="102" t="str">
        <f t="shared" si="3"/>
        <v/>
      </c>
      <c r="R51" s="102" t="str">
        <f t="shared" si="5"/>
        <v/>
      </c>
      <c r="S51" s="102"/>
    </row>
    <row r="52" spans="1:19" x14ac:dyDescent="0.15">
      <c r="A52" s="17">
        <v>51</v>
      </c>
      <c r="B52" s="17" t="str">
        <f>'申込書（個人種目）'!R87</f>
        <v/>
      </c>
      <c r="C52" s="17" t="str">
        <f>'申込書（個人種目）'!X87</f>
        <v xml:space="preserve"> </v>
      </c>
      <c r="D52" s="17" t="str">
        <f>'申込書（個人種目）'!Y87</f>
        <v/>
      </c>
      <c r="E52" s="17" t="str">
        <f>'申込書（個人種目）'!Z87</f>
        <v/>
      </c>
      <c r="F52" s="17" t="str">
        <f>'申込書（個人種目）'!AA87</f>
        <v/>
      </c>
      <c r="G52" s="25" t="str">
        <f>'申込書（個人種目）'!AB87</f>
        <v/>
      </c>
      <c r="H52" s="25" t="str">
        <f>'申込書（個人種目）'!AC87</f>
        <v/>
      </c>
      <c r="I52" s="25" t="str">
        <f>'申込書（個人種目）'!AD87</f>
        <v/>
      </c>
      <c r="J52" s="17" t="str">
        <f>IF(ISBLANK('申込書（個人種目）'!AE57),"",'申込書（個人種目）'!AE57)</f>
        <v/>
      </c>
      <c r="N52" s="101" t="str">
        <f t="shared" si="2"/>
        <v/>
      </c>
      <c r="O52" s="101" t="str">
        <f t="shared" si="4"/>
        <v/>
      </c>
      <c r="P52" s="101"/>
      <c r="Q52" s="102" t="str">
        <f t="shared" si="3"/>
        <v/>
      </c>
      <c r="R52" s="102" t="str">
        <f t="shared" si="5"/>
        <v/>
      </c>
      <c r="S52" s="102"/>
    </row>
    <row r="53" spans="1:19" x14ac:dyDescent="0.15">
      <c r="A53" s="17">
        <v>52</v>
      </c>
      <c r="B53" s="17" t="str">
        <f>'申込書（個人種目）'!R88</f>
        <v/>
      </c>
      <c r="C53" s="17" t="str">
        <f>'申込書（個人種目）'!X88</f>
        <v xml:space="preserve"> </v>
      </c>
      <c r="D53" s="17" t="str">
        <f>'申込書（個人種目）'!Y88</f>
        <v/>
      </c>
      <c r="E53" s="17" t="str">
        <f>'申込書（個人種目）'!Z88</f>
        <v/>
      </c>
      <c r="F53" s="17" t="str">
        <f>'申込書（個人種目）'!AA88</f>
        <v/>
      </c>
      <c r="G53" s="25" t="str">
        <f>'申込書（個人種目）'!AB88</f>
        <v/>
      </c>
      <c r="H53" s="25" t="str">
        <f>'申込書（個人種目）'!AC88</f>
        <v/>
      </c>
      <c r="I53" s="25" t="str">
        <f>'申込書（個人種目）'!AD88</f>
        <v/>
      </c>
      <c r="J53" s="17" t="str">
        <f>IF(ISBLANK('申込書（個人種目）'!AE58),"",'申込書（個人種目）'!AE58)</f>
        <v/>
      </c>
      <c r="N53" s="101" t="str">
        <f t="shared" si="2"/>
        <v/>
      </c>
      <c r="O53" s="101" t="str">
        <f t="shared" si="4"/>
        <v/>
      </c>
      <c r="P53" s="101"/>
      <c r="Q53" s="102" t="str">
        <f t="shared" si="3"/>
        <v/>
      </c>
      <c r="R53" s="102" t="str">
        <f t="shared" si="5"/>
        <v/>
      </c>
      <c r="S53" s="102"/>
    </row>
    <row r="54" spans="1:19" x14ac:dyDescent="0.15">
      <c r="A54" s="17">
        <v>53</v>
      </c>
      <c r="B54" s="17" t="str">
        <f>'申込書（個人種目）'!R89</f>
        <v/>
      </c>
      <c r="C54" s="17" t="str">
        <f>'申込書（個人種目）'!X89</f>
        <v xml:space="preserve"> </v>
      </c>
      <c r="D54" s="17" t="str">
        <f>'申込書（個人種目）'!Y89</f>
        <v/>
      </c>
      <c r="E54" s="17" t="str">
        <f>'申込書（個人種目）'!Z89</f>
        <v/>
      </c>
      <c r="F54" s="17" t="str">
        <f>'申込書（個人種目）'!AA89</f>
        <v/>
      </c>
      <c r="G54" s="25" t="str">
        <f>'申込書（個人種目）'!AB89</f>
        <v/>
      </c>
      <c r="H54" s="25" t="str">
        <f>'申込書（個人種目）'!AC89</f>
        <v/>
      </c>
      <c r="I54" s="25" t="str">
        <f>'申込書（個人種目）'!AD89</f>
        <v/>
      </c>
      <c r="J54" s="17" t="str">
        <f>IF(ISBLANK('申込書（個人種目）'!AE59),"",'申込書（個人種目）'!AE59)</f>
        <v/>
      </c>
      <c r="N54" s="101" t="str">
        <f t="shared" si="2"/>
        <v/>
      </c>
      <c r="O54" s="101" t="str">
        <f t="shared" si="4"/>
        <v/>
      </c>
      <c r="P54" s="101"/>
      <c r="Q54" s="102" t="str">
        <f t="shared" si="3"/>
        <v/>
      </c>
      <c r="R54" s="102" t="str">
        <f t="shared" si="5"/>
        <v/>
      </c>
      <c r="S54" s="102"/>
    </row>
    <row r="55" spans="1:19" x14ac:dyDescent="0.15">
      <c r="A55" s="17">
        <v>54</v>
      </c>
      <c r="B55" s="17" t="str">
        <f>'申込書（個人種目）'!R90</f>
        <v/>
      </c>
      <c r="C55" s="17" t="str">
        <f>'申込書（個人種目）'!X90</f>
        <v xml:space="preserve"> </v>
      </c>
      <c r="D55" s="17" t="str">
        <f>'申込書（個人種目）'!Y90</f>
        <v/>
      </c>
      <c r="E55" s="17" t="str">
        <f>'申込書（個人種目）'!Z90</f>
        <v/>
      </c>
      <c r="F55" s="17" t="str">
        <f>'申込書（個人種目）'!AA90</f>
        <v/>
      </c>
      <c r="G55" s="25" t="str">
        <f>'申込書（個人種目）'!AB90</f>
        <v/>
      </c>
      <c r="H55" s="25" t="str">
        <f>'申込書（個人種目）'!AC90</f>
        <v/>
      </c>
      <c r="I55" s="25" t="str">
        <f>'申込書（個人種目）'!AD90</f>
        <v/>
      </c>
      <c r="J55" s="17" t="str">
        <f>IF(ISBLANK('申込書（個人種目）'!AE60),"",'申込書（個人種目）'!AE60)</f>
        <v/>
      </c>
      <c r="N55" s="101" t="str">
        <f t="shared" si="2"/>
        <v/>
      </c>
      <c r="O55" s="101" t="str">
        <f t="shared" si="4"/>
        <v/>
      </c>
      <c r="P55" s="101"/>
      <c r="Q55" s="102" t="str">
        <f t="shared" si="3"/>
        <v/>
      </c>
      <c r="R55" s="102" t="str">
        <f t="shared" si="5"/>
        <v/>
      </c>
      <c r="S55" s="102"/>
    </row>
    <row r="56" spans="1:19" x14ac:dyDescent="0.15">
      <c r="A56" s="17">
        <v>55</v>
      </c>
      <c r="B56" s="17" t="str">
        <f>'申込書（個人種目）'!R91</f>
        <v/>
      </c>
      <c r="C56" s="17" t="str">
        <f>'申込書（個人種目）'!X91</f>
        <v xml:space="preserve"> </v>
      </c>
      <c r="D56" s="17" t="str">
        <f>'申込書（個人種目）'!Y91</f>
        <v/>
      </c>
      <c r="E56" s="17" t="str">
        <f>'申込書（個人種目）'!Z91</f>
        <v/>
      </c>
      <c r="F56" s="17" t="str">
        <f>'申込書（個人種目）'!AA91</f>
        <v/>
      </c>
      <c r="G56" s="25" t="str">
        <f>'申込書（個人種目）'!AB91</f>
        <v/>
      </c>
      <c r="H56" s="25" t="str">
        <f>'申込書（個人種目）'!AC91</f>
        <v/>
      </c>
      <c r="I56" s="25" t="str">
        <f>'申込書（個人種目）'!AD91</f>
        <v/>
      </c>
      <c r="J56" s="17" t="str">
        <f>IF(ISBLANK('申込書（個人種目）'!AE61),"",'申込書（個人種目）'!AE61)</f>
        <v/>
      </c>
      <c r="N56" s="101" t="str">
        <f t="shared" si="2"/>
        <v/>
      </c>
      <c r="O56" s="101" t="str">
        <f t="shared" si="4"/>
        <v/>
      </c>
      <c r="P56" s="101"/>
      <c r="Q56" s="102" t="str">
        <f t="shared" si="3"/>
        <v/>
      </c>
      <c r="R56" s="102" t="str">
        <f t="shared" si="5"/>
        <v/>
      </c>
      <c r="S56" s="102"/>
    </row>
    <row r="57" spans="1:19" x14ac:dyDescent="0.15">
      <c r="A57" s="17">
        <v>56</v>
      </c>
      <c r="B57" s="17" t="str">
        <f>'申込書（個人種目）'!R92</f>
        <v/>
      </c>
      <c r="C57" s="17" t="str">
        <f>'申込書（個人種目）'!X92</f>
        <v xml:space="preserve"> </v>
      </c>
      <c r="D57" s="17" t="str">
        <f>'申込書（個人種目）'!Y92</f>
        <v/>
      </c>
      <c r="E57" s="17" t="str">
        <f>'申込書（個人種目）'!Z92</f>
        <v/>
      </c>
      <c r="F57" s="17" t="str">
        <f>'申込書（個人種目）'!AA92</f>
        <v/>
      </c>
      <c r="G57" s="25" t="str">
        <f>'申込書（個人種目）'!AB92</f>
        <v/>
      </c>
      <c r="H57" s="25" t="str">
        <f>'申込書（個人種目）'!AC92</f>
        <v/>
      </c>
      <c r="I57" s="25" t="str">
        <f>'申込書（個人種目）'!AD92</f>
        <v/>
      </c>
      <c r="J57" s="17" t="str">
        <f>IF(ISBLANK('申込書（個人種目）'!AE62),"",'申込書（個人種目）'!AE62)</f>
        <v/>
      </c>
      <c r="N57" s="101" t="str">
        <f t="shared" si="2"/>
        <v/>
      </c>
      <c r="O57" s="101" t="str">
        <f t="shared" si="4"/>
        <v/>
      </c>
      <c r="P57" s="101"/>
      <c r="Q57" s="102" t="str">
        <f t="shared" si="3"/>
        <v/>
      </c>
      <c r="R57" s="102" t="str">
        <f t="shared" si="5"/>
        <v/>
      </c>
      <c r="S57" s="102"/>
    </row>
    <row r="58" spans="1:19" x14ac:dyDescent="0.15">
      <c r="A58" s="17">
        <v>57</v>
      </c>
      <c r="B58" s="17" t="str">
        <f>'申込書（個人種目）'!R93</f>
        <v/>
      </c>
      <c r="C58" s="17" t="str">
        <f>'申込書（個人種目）'!X93</f>
        <v xml:space="preserve"> </v>
      </c>
      <c r="D58" s="17" t="str">
        <f>'申込書（個人種目）'!Y93</f>
        <v/>
      </c>
      <c r="E58" s="17" t="str">
        <f>'申込書（個人種目）'!Z93</f>
        <v/>
      </c>
      <c r="F58" s="17" t="str">
        <f>'申込書（個人種目）'!AA93</f>
        <v/>
      </c>
      <c r="G58" s="25" t="str">
        <f>'申込書（個人種目）'!AB93</f>
        <v/>
      </c>
      <c r="H58" s="25" t="str">
        <f>'申込書（個人種目）'!AC93</f>
        <v/>
      </c>
      <c r="I58" s="25" t="str">
        <f>'申込書（個人種目）'!AD93</f>
        <v/>
      </c>
      <c r="J58" s="17" t="str">
        <f>IF(ISBLANK('申込書（個人種目）'!AE63),"",'申込書（個人種目）'!AE63)</f>
        <v/>
      </c>
      <c r="N58" s="101" t="str">
        <f t="shared" si="2"/>
        <v/>
      </c>
      <c r="O58" s="101" t="str">
        <f t="shared" si="4"/>
        <v/>
      </c>
      <c r="P58" s="101"/>
      <c r="Q58" s="102" t="str">
        <f t="shared" si="3"/>
        <v/>
      </c>
      <c r="R58" s="102" t="str">
        <f t="shared" si="5"/>
        <v/>
      </c>
      <c r="S58" s="102"/>
    </row>
    <row r="59" spans="1:19" x14ac:dyDescent="0.15">
      <c r="A59" s="17">
        <v>58</v>
      </c>
      <c r="B59" s="17" t="str">
        <f>'申込書（個人種目）'!R94</f>
        <v/>
      </c>
      <c r="C59" s="17" t="str">
        <f>'申込書（個人種目）'!X94</f>
        <v xml:space="preserve"> </v>
      </c>
      <c r="D59" s="17" t="str">
        <f>'申込書（個人種目）'!Y94</f>
        <v/>
      </c>
      <c r="E59" s="17" t="str">
        <f>'申込書（個人種目）'!Z94</f>
        <v/>
      </c>
      <c r="F59" s="17" t="str">
        <f>'申込書（個人種目）'!AA94</f>
        <v/>
      </c>
      <c r="G59" s="25" t="str">
        <f>'申込書（個人種目）'!AB94</f>
        <v/>
      </c>
      <c r="H59" s="25" t="str">
        <f>'申込書（個人種目）'!AC94</f>
        <v/>
      </c>
      <c r="I59" s="25" t="str">
        <f>'申込書（個人種目）'!AD94</f>
        <v/>
      </c>
      <c r="J59" s="17" t="str">
        <f>IF(ISBLANK('申込書（個人種目）'!AE64),"",'申込書（個人種目）'!AE64)</f>
        <v/>
      </c>
      <c r="N59" s="101" t="str">
        <f t="shared" si="2"/>
        <v/>
      </c>
      <c r="O59" s="101" t="str">
        <f t="shared" si="4"/>
        <v/>
      </c>
      <c r="P59" s="101"/>
      <c r="Q59" s="102" t="str">
        <f t="shared" si="3"/>
        <v/>
      </c>
      <c r="R59" s="102" t="str">
        <f t="shared" si="5"/>
        <v/>
      </c>
      <c r="S59" s="102"/>
    </row>
    <row r="60" spans="1:19" x14ac:dyDescent="0.15">
      <c r="A60" s="17">
        <v>59</v>
      </c>
      <c r="B60" s="17" t="str">
        <f>'申込書（個人種目）'!R95</f>
        <v/>
      </c>
      <c r="C60" s="17" t="str">
        <f>'申込書（個人種目）'!X95</f>
        <v xml:space="preserve"> </v>
      </c>
      <c r="D60" s="17" t="str">
        <f>'申込書（個人種目）'!Y95</f>
        <v/>
      </c>
      <c r="E60" s="17" t="str">
        <f>'申込書（個人種目）'!Z95</f>
        <v/>
      </c>
      <c r="F60" s="17" t="str">
        <f>'申込書（個人種目）'!AA95</f>
        <v/>
      </c>
      <c r="G60" s="25" t="str">
        <f>'申込書（個人種目）'!AB95</f>
        <v/>
      </c>
      <c r="H60" s="25" t="str">
        <f>'申込書（個人種目）'!AC95</f>
        <v/>
      </c>
      <c r="I60" s="25" t="str">
        <f>'申込書（個人種目）'!AD95</f>
        <v/>
      </c>
      <c r="J60" s="17" t="str">
        <f>IF(ISBLANK('申込書（個人種目）'!AE65),"",'申込書（個人種目）'!AE65)</f>
        <v/>
      </c>
      <c r="N60" s="101" t="str">
        <f t="shared" si="2"/>
        <v/>
      </c>
      <c r="O60" s="101" t="str">
        <f t="shared" si="4"/>
        <v/>
      </c>
      <c r="P60" s="101"/>
      <c r="Q60" s="102" t="str">
        <f t="shared" si="3"/>
        <v/>
      </c>
      <c r="R60" s="102" t="str">
        <f t="shared" si="5"/>
        <v/>
      </c>
      <c r="S60" s="102"/>
    </row>
    <row r="61" spans="1:19" x14ac:dyDescent="0.15">
      <c r="A61" s="17">
        <v>60</v>
      </c>
      <c r="B61" s="17" t="str">
        <f>'申込書（個人種目）'!R96</f>
        <v/>
      </c>
      <c r="C61" s="17" t="str">
        <f>'申込書（個人種目）'!X96</f>
        <v xml:space="preserve"> </v>
      </c>
      <c r="D61" s="17" t="str">
        <f>'申込書（個人種目）'!Y96</f>
        <v/>
      </c>
      <c r="E61" s="17" t="str">
        <f>'申込書（個人種目）'!Z96</f>
        <v/>
      </c>
      <c r="F61" s="17" t="str">
        <f>'申込書（個人種目）'!AA96</f>
        <v/>
      </c>
      <c r="G61" s="25" t="str">
        <f>'申込書（個人種目）'!AB96</f>
        <v/>
      </c>
      <c r="H61" s="25" t="str">
        <f>'申込書（個人種目）'!AC96</f>
        <v/>
      </c>
      <c r="I61" s="25" t="str">
        <f>'申込書（個人種目）'!AD96</f>
        <v/>
      </c>
      <c r="J61" s="17" t="str">
        <f>IF(ISBLANK('申込書（個人種目）'!AE66),"",'申込書（個人種目）'!AE66)</f>
        <v/>
      </c>
      <c r="N61" s="101" t="str">
        <f t="shared" si="2"/>
        <v/>
      </c>
      <c r="O61" s="101" t="str">
        <f t="shared" si="4"/>
        <v/>
      </c>
      <c r="P61" s="101"/>
      <c r="Q61" s="102" t="str">
        <f t="shared" si="3"/>
        <v/>
      </c>
      <c r="R61" s="102" t="str">
        <f t="shared" si="5"/>
        <v/>
      </c>
      <c r="S61" s="102"/>
    </row>
    <row r="62" spans="1:19" x14ac:dyDescent="0.15">
      <c r="A62" s="17">
        <v>61</v>
      </c>
      <c r="B62" s="17" t="str">
        <f>'申込書（個人種目）'!R97</f>
        <v/>
      </c>
      <c r="C62" s="17" t="str">
        <f>'申込書（個人種目）'!X97</f>
        <v xml:space="preserve"> </v>
      </c>
      <c r="D62" s="17" t="str">
        <f>'申込書（個人種目）'!Y97</f>
        <v/>
      </c>
      <c r="E62" s="17" t="str">
        <f>'申込書（個人種目）'!Z97</f>
        <v/>
      </c>
      <c r="F62" s="17" t="str">
        <f>'申込書（個人種目）'!AA97</f>
        <v/>
      </c>
      <c r="G62" s="25" t="str">
        <f>'申込書（個人種目）'!AB97</f>
        <v/>
      </c>
      <c r="H62" s="25" t="str">
        <f>'申込書（個人種目）'!AC97</f>
        <v/>
      </c>
      <c r="I62" s="25" t="str">
        <f>'申込書（個人種目）'!AD97</f>
        <v/>
      </c>
      <c r="J62" s="17" t="str">
        <f>IF(ISBLANK('申込書（個人種目）'!AE67),"",'申込書（個人種目）'!AE67)</f>
        <v/>
      </c>
      <c r="N62" s="101" t="str">
        <f t="shared" si="2"/>
        <v/>
      </c>
      <c r="O62" s="101" t="str">
        <f t="shared" si="4"/>
        <v/>
      </c>
      <c r="P62" s="101"/>
      <c r="Q62" s="102" t="str">
        <f t="shared" si="3"/>
        <v/>
      </c>
      <c r="R62" s="102" t="str">
        <f t="shared" si="5"/>
        <v/>
      </c>
      <c r="S62" s="102"/>
    </row>
    <row r="63" spans="1:19" x14ac:dyDescent="0.15">
      <c r="A63" s="17">
        <v>62</v>
      </c>
      <c r="B63" s="17" t="str">
        <f>'申込書（個人種目）'!R98</f>
        <v/>
      </c>
      <c r="C63" s="17" t="str">
        <f>'申込書（個人種目）'!X98</f>
        <v xml:space="preserve"> </v>
      </c>
      <c r="D63" s="17" t="str">
        <f>'申込書（個人種目）'!Y98</f>
        <v/>
      </c>
      <c r="E63" s="17" t="str">
        <f>'申込書（個人種目）'!Z98</f>
        <v/>
      </c>
      <c r="F63" s="17" t="str">
        <f>'申込書（個人種目）'!AA98</f>
        <v/>
      </c>
      <c r="G63" s="25" t="str">
        <f>'申込書（個人種目）'!AB98</f>
        <v/>
      </c>
      <c r="H63" s="25" t="str">
        <f>'申込書（個人種目）'!AC98</f>
        <v/>
      </c>
      <c r="I63" s="25" t="str">
        <f>'申込書（個人種目）'!AD98</f>
        <v/>
      </c>
      <c r="J63" s="17" t="str">
        <f>IF(ISBLANK('申込書（個人種目）'!AE68),"",'申込書（個人種目）'!AE68)</f>
        <v/>
      </c>
      <c r="N63" s="101" t="str">
        <f t="shared" si="2"/>
        <v/>
      </c>
      <c r="O63" s="101" t="str">
        <f t="shared" si="4"/>
        <v/>
      </c>
      <c r="P63" s="101"/>
      <c r="Q63" s="102" t="str">
        <f t="shared" si="3"/>
        <v/>
      </c>
      <c r="R63" s="102" t="str">
        <f t="shared" si="5"/>
        <v/>
      </c>
      <c r="S63" s="102"/>
    </row>
    <row r="64" spans="1:19" x14ac:dyDescent="0.15">
      <c r="A64" s="17">
        <v>63</v>
      </c>
      <c r="B64" s="17" t="str">
        <f>'申込書（個人種目）'!R99</f>
        <v/>
      </c>
      <c r="C64" s="17" t="str">
        <f>'申込書（個人種目）'!X99</f>
        <v xml:space="preserve"> </v>
      </c>
      <c r="D64" s="17" t="str">
        <f>'申込書（個人種目）'!Y99</f>
        <v/>
      </c>
      <c r="E64" s="17" t="str">
        <f>'申込書（個人種目）'!Z99</f>
        <v/>
      </c>
      <c r="F64" s="17" t="str">
        <f>'申込書（個人種目）'!AA99</f>
        <v/>
      </c>
      <c r="G64" s="25" t="str">
        <f>'申込書（個人種目）'!AB99</f>
        <v/>
      </c>
      <c r="H64" s="25" t="str">
        <f>'申込書（個人種目）'!AC99</f>
        <v/>
      </c>
      <c r="I64" s="25" t="str">
        <f>'申込書（個人種目）'!AD99</f>
        <v/>
      </c>
      <c r="J64" s="17" t="str">
        <f>IF(ISBLANK('申込書（個人種目）'!AE69),"",'申込書（個人種目）'!AE69)</f>
        <v/>
      </c>
      <c r="N64" s="101" t="str">
        <f t="shared" si="2"/>
        <v/>
      </c>
      <c r="O64" s="101" t="str">
        <f t="shared" si="4"/>
        <v/>
      </c>
      <c r="P64" s="101"/>
      <c r="Q64" s="102" t="str">
        <f t="shared" si="3"/>
        <v/>
      </c>
      <c r="R64" s="102" t="str">
        <f t="shared" si="5"/>
        <v/>
      </c>
      <c r="S64" s="102"/>
    </row>
    <row r="65" spans="1:19" x14ac:dyDescent="0.15">
      <c r="A65" s="17">
        <v>64</v>
      </c>
      <c r="B65" s="17" t="str">
        <f>'申込書（個人種目）'!R100</f>
        <v/>
      </c>
      <c r="C65" s="17" t="str">
        <f>'申込書（個人種目）'!X100</f>
        <v xml:space="preserve"> </v>
      </c>
      <c r="D65" s="17" t="str">
        <f>'申込書（個人種目）'!Y100</f>
        <v/>
      </c>
      <c r="E65" s="17" t="str">
        <f>'申込書（個人種目）'!Z100</f>
        <v/>
      </c>
      <c r="F65" s="17" t="str">
        <f>'申込書（個人種目）'!AA100</f>
        <v/>
      </c>
      <c r="G65" s="25" t="str">
        <f>'申込書（個人種目）'!AB100</f>
        <v/>
      </c>
      <c r="H65" s="25" t="str">
        <f>'申込書（個人種目）'!AC100</f>
        <v/>
      </c>
      <c r="I65" s="25" t="str">
        <f>'申込書（個人種目）'!AD100</f>
        <v/>
      </c>
      <c r="J65" s="17" t="str">
        <f>IF(ISBLANK('申込書（個人種目）'!AE70),"",'申込書（個人種目）'!AE70)</f>
        <v/>
      </c>
      <c r="N65" s="101" t="str">
        <f t="shared" si="2"/>
        <v/>
      </c>
      <c r="O65" s="101" t="str">
        <f t="shared" si="4"/>
        <v/>
      </c>
      <c r="P65" s="101"/>
      <c r="Q65" s="102" t="str">
        <f t="shared" si="3"/>
        <v/>
      </c>
      <c r="R65" s="102" t="str">
        <f t="shared" si="5"/>
        <v/>
      </c>
      <c r="S65" s="102"/>
    </row>
    <row r="66" spans="1:19" x14ac:dyDescent="0.15">
      <c r="A66" s="17">
        <v>65</v>
      </c>
      <c r="B66" s="17" t="str">
        <f>'申込書（個人種目）'!R101</f>
        <v/>
      </c>
      <c r="C66" s="17" t="str">
        <f>'申込書（個人種目）'!X101</f>
        <v xml:space="preserve"> </v>
      </c>
      <c r="D66" s="17" t="str">
        <f>'申込書（個人種目）'!Y101</f>
        <v/>
      </c>
      <c r="E66" s="17" t="str">
        <f>'申込書（個人種目）'!Z101</f>
        <v/>
      </c>
      <c r="F66" s="17" t="str">
        <f>'申込書（個人種目）'!AA101</f>
        <v/>
      </c>
      <c r="G66" s="25" t="str">
        <f>'申込書（個人種目）'!AB101</f>
        <v/>
      </c>
      <c r="H66" s="25" t="str">
        <f>'申込書（個人種目）'!AC101</f>
        <v/>
      </c>
      <c r="I66" s="25" t="str">
        <f>'申込書（個人種目）'!AD101</f>
        <v/>
      </c>
      <c r="J66" s="17" t="str">
        <f>IF(ISBLANK('申込書（個人種目）'!AE71),"",'申込書（個人種目）'!AE71)</f>
        <v/>
      </c>
      <c r="N66" s="101" t="str">
        <f t="shared" si="2"/>
        <v/>
      </c>
      <c r="O66" s="101" t="str">
        <f t="shared" ref="O66:O97" si="6">IF(N66="","",1/COUNTIF($N$2:$N$101,N66))</f>
        <v/>
      </c>
      <c r="P66" s="101"/>
      <c r="Q66" s="102" t="str">
        <f t="shared" si="3"/>
        <v/>
      </c>
      <c r="R66" s="102" t="str">
        <f t="shared" ref="R66:R97" si="7">IF(Q66="","",1/COUNTIF($Q$2:$Q$101,Q66))</f>
        <v/>
      </c>
      <c r="S66" s="102"/>
    </row>
    <row r="67" spans="1:19" x14ac:dyDescent="0.15">
      <c r="A67" s="17">
        <v>66</v>
      </c>
      <c r="B67" s="17" t="str">
        <f>'申込書（個人種目）'!R102</f>
        <v/>
      </c>
      <c r="C67" s="17" t="str">
        <f>'申込書（個人種目）'!X102</f>
        <v xml:space="preserve"> </v>
      </c>
      <c r="D67" s="17" t="str">
        <f>'申込書（個人種目）'!Y102</f>
        <v/>
      </c>
      <c r="E67" s="17" t="str">
        <f>'申込書（個人種目）'!Z102</f>
        <v/>
      </c>
      <c r="F67" s="17" t="str">
        <f>'申込書（個人種目）'!AA102</f>
        <v/>
      </c>
      <c r="G67" s="25" t="str">
        <f>'申込書（個人種目）'!AB102</f>
        <v/>
      </c>
      <c r="H67" s="25" t="str">
        <f>'申込書（個人種目）'!AC102</f>
        <v/>
      </c>
      <c r="I67" s="25" t="str">
        <f>'申込書（個人種目）'!AD102</f>
        <v/>
      </c>
      <c r="J67" s="17" t="str">
        <f>IF(ISBLANK('申込書（個人種目）'!AE72),"",'申込書（個人種目）'!AE72)</f>
        <v/>
      </c>
      <c r="N67" s="101" t="str">
        <f t="shared" ref="N67:N101" si="8">IF(B67="","",IF(B67&lt;200000000,B67,""))</f>
        <v/>
      </c>
      <c r="O67" s="101" t="str">
        <f t="shared" si="6"/>
        <v/>
      </c>
      <c r="P67" s="101"/>
      <c r="Q67" s="102" t="str">
        <f t="shared" ref="Q67:Q101" si="9">IF(B67="","",IF(B67&gt;200000000,B67,""))</f>
        <v/>
      </c>
      <c r="R67" s="102" t="str">
        <f t="shared" si="7"/>
        <v/>
      </c>
      <c r="S67" s="102"/>
    </row>
    <row r="68" spans="1:19" x14ac:dyDescent="0.15">
      <c r="A68" s="17">
        <v>67</v>
      </c>
      <c r="B68" s="17" t="str">
        <f>'申込書（個人種目）'!R103</f>
        <v/>
      </c>
      <c r="C68" s="17" t="str">
        <f>'申込書（個人種目）'!X103</f>
        <v xml:space="preserve"> </v>
      </c>
      <c r="D68" s="17" t="str">
        <f>'申込書（個人種目）'!Y103</f>
        <v/>
      </c>
      <c r="E68" s="17" t="str">
        <f>'申込書（個人種目）'!Z103</f>
        <v/>
      </c>
      <c r="F68" s="17" t="str">
        <f>'申込書（個人種目）'!AA103</f>
        <v/>
      </c>
      <c r="G68" s="25" t="str">
        <f>'申込書（個人種目）'!AB103</f>
        <v/>
      </c>
      <c r="H68" s="25" t="str">
        <f>'申込書（個人種目）'!AC103</f>
        <v/>
      </c>
      <c r="I68" s="25" t="str">
        <f>'申込書（個人種目）'!AD103</f>
        <v/>
      </c>
      <c r="J68" s="17" t="str">
        <f>IF(ISBLANK('申込書（個人種目）'!AE73),"",'申込書（個人種目）'!AE73)</f>
        <v/>
      </c>
      <c r="N68" s="101" t="str">
        <f t="shared" si="8"/>
        <v/>
      </c>
      <c r="O68" s="101" t="str">
        <f t="shared" si="6"/>
        <v/>
      </c>
      <c r="P68" s="101"/>
      <c r="Q68" s="102" t="str">
        <f t="shared" si="9"/>
        <v/>
      </c>
      <c r="R68" s="102" t="str">
        <f t="shared" si="7"/>
        <v/>
      </c>
      <c r="S68" s="102"/>
    </row>
    <row r="69" spans="1:19" x14ac:dyDescent="0.15">
      <c r="A69" s="17">
        <v>68</v>
      </c>
      <c r="B69" s="17" t="str">
        <f>'申込書（個人種目）'!R104</f>
        <v/>
      </c>
      <c r="C69" s="17" t="str">
        <f>'申込書（個人種目）'!X104</f>
        <v xml:space="preserve"> </v>
      </c>
      <c r="D69" s="17" t="str">
        <f>'申込書（個人種目）'!Y104</f>
        <v/>
      </c>
      <c r="E69" s="17" t="str">
        <f>'申込書（個人種目）'!Z104</f>
        <v/>
      </c>
      <c r="F69" s="17" t="str">
        <f>'申込書（個人種目）'!AA104</f>
        <v/>
      </c>
      <c r="G69" s="25" t="str">
        <f>'申込書（個人種目）'!AB104</f>
        <v/>
      </c>
      <c r="H69" s="25" t="str">
        <f>'申込書（個人種目）'!AC104</f>
        <v/>
      </c>
      <c r="I69" s="25" t="str">
        <f>'申込書（個人種目）'!AD104</f>
        <v/>
      </c>
      <c r="J69" s="17" t="str">
        <f>IF(ISBLANK('申込書（個人種目）'!AE74),"",'申込書（個人種目）'!AE74)</f>
        <v/>
      </c>
      <c r="N69" s="101" t="str">
        <f t="shared" si="8"/>
        <v/>
      </c>
      <c r="O69" s="101" t="str">
        <f t="shared" si="6"/>
        <v/>
      </c>
      <c r="P69" s="101"/>
      <c r="Q69" s="102" t="str">
        <f t="shared" si="9"/>
        <v/>
      </c>
      <c r="R69" s="102" t="str">
        <f t="shared" si="7"/>
        <v/>
      </c>
      <c r="S69" s="102"/>
    </row>
    <row r="70" spans="1:19" x14ac:dyDescent="0.15">
      <c r="A70" s="17">
        <v>69</v>
      </c>
      <c r="B70" s="17" t="str">
        <f>'申込書（個人種目）'!R105</f>
        <v/>
      </c>
      <c r="C70" s="17" t="str">
        <f>'申込書（個人種目）'!X105</f>
        <v xml:space="preserve"> </v>
      </c>
      <c r="D70" s="17" t="str">
        <f>'申込書（個人種目）'!Y105</f>
        <v/>
      </c>
      <c r="E70" s="17" t="str">
        <f>'申込書（個人種目）'!Z105</f>
        <v/>
      </c>
      <c r="F70" s="17" t="str">
        <f>'申込書（個人種目）'!AA105</f>
        <v/>
      </c>
      <c r="G70" s="25" t="str">
        <f>'申込書（個人種目）'!AB105</f>
        <v/>
      </c>
      <c r="H70" s="25" t="str">
        <f>'申込書（個人種目）'!AC105</f>
        <v/>
      </c>
      <c r="I70" s="25" t="str">
        <f>'申込書（個人種目）'!AD105</f>
        <v/>
      </c>
      <c r="J70" s="17" t="str">
        <f>IF(ISBLANK('申込書（個人種目）'!AE75),"",'申込書（個人種目）'!AE75)</f>
        <v/>
      </c>
      <c r="N70" s="101" t="str">
        <f t="shared" si="8"/>
        <v/>
      </c>
      <c r="O70" s="101" t="str">
        <f t="shared" si="6"/>
        <v/>
      </c>
      <c r="P70" s="101"/>
      <c r="Q70" s="102" t="str">
        <f t="shared" si="9"/>
        <v/>
      </c>
      <c r="R70" s="102" t="str">
        <f t="shared" si="7"/>
        <v/>
      </c>
      <c r="S70" s="102"/>
    </row>
    <row r="71" spans="1:19" x14ac:dyDescent="0.15">
      <c r="A71" s="17">
        <v>70</v>
      </c>
      <c r="B71" s="17" t="str">
        <f>'申込書（個人種目）'!R106</f>
        <v/>
      </c>
      <c r="C71" s="17" t="str">
        <f>'申込書（個人種目）'!X106</f>
        <v xml:space="preserve"> </v>
      </c>
      <c r="D71" s="17" t="str">
        <f>'申込書（個人種目）'!Y106</f>
        <v/>
      </c>
      <c r="E71" s="17" t="str">
        <f>'申込書（個人種目）'!Z106</f>
        <v/>
      </c>
      <c r="F71" s="17" t="str">
        <f>'申込書（個人種目）'!AA106</f>
        <v/>
      </c>
      <c r="G71" s="25" t="str">
        <f>'申込書（個人種目）'!AB106</f>
        <v/>
      </c>
      <c r="H71" s="25" t="str">
        <f>'申込書（個人種目）'!AC106</f>
        <v/>
      </c>
      <c r="I71" s="25" t="str">
        <f>'申込書（個人種目）'!AD106</f>
        <v/>
      </c>
      <c r="J71" s="17" t="str">
        <f>IF(ISBLANK('申込書（個人種目）'!AE76),"",'申込書（個人種目）'!AE76)</f>
        <v/>
      </c>
      <c r="N71" s="101" t="str">
        <f t="shared" si="8"/>
        <v/>
      </c>
      <c r="O71" s="101" t="str">
        <f t="shared" si="6"/>
        <v/>
      </c>
      <c r="P71" s="101"/>
      <c r="Q71" s="102" t="str">
        <f t="shared" si="9"/>
        <v/>
      </c>
      <c r="R71" s="102" t="str">
        <f t="shared" si="7"/>
        <v/>
      </c>
      <c r="S71" s="102"/>
    </row>
    <row r="72" spans="1:19" x14ac:dyDescent="0.15">
      <c r="A72" s="17">
        <v>71</v>
      </c>
      <c r="B72" s="17" t="str">
        <f>'申込書（個人種目）'!R107</f>
        <v/>
      </c>
      <c r="C72" s="17" t="str">
        <f>'申込書（個人種目）'!X107</f>
        <v xml:space="preserve"> </v>
      </c>
      <c r="D72" s="17" t="str">
        <f>'申込書（個人種目）'!Y107</f>
        <v/>
      </c>
      <c r="E72" s="17" t="str">
        <f>'申込書（個人種目）'!Z107</f>
        <v/>
      </c>
      <c r="F72" s="17" t="str">
        <f>'申込書（個人種目）'!AA107</f>
        <v/>
      </c>
      <c r="G72" s="25" t="str">
        <f>'申込書（個人種目）'!AB107</f>
        <v/>
      </c>
      <c r="H72" s="25" t="str">
        <f>'申込書（個人種目）'!AC107</f>
        <v/>
      </c>
      <c r="I72" s="25" t="str">
        <f>'申込書（個人種目）'!AD107</f>
        <v/>
      </c>
      <c r="J72" s="17" t="str">
        <f>IF(ISBLANK('申込書（個人種目）'!AE77),"",'申込書（個人種目）'!AE77)</f>
        <v/>
      </c>
      <c r="N72" s="101" t="str">
        <f t="shared" si="8"/>
        <v/>
      </c>
      <c r="O72" s="101" t="str">
        <f t="shared" si="6"/>
        <v/>
      </c>
      <c r="P72" s="101"/>
      <c r="Q72" s="102" t="str">
        <f t="shared" si="9"/>
        <v/>
      </c>
      <c r="R72" s="102" t="str">
        <f t="shared" si="7"/>
        <v/>
      </c>
      <c r="S72" s="102"/>
    </row>
    <row r="73" spans="1:19" x14ac:dyDescent="0.15">
      <c r="A73" s="17">
        <v>72</v>
      </c>
      <c r="B73" s="17" t="str">
        <f>'申込書（個人種目）'!R108</f>
        <v/>
      </c>
      <c r="C73" s="17" t="str">
        <f>'申込書（個人種目）'!X108</f>
        <v xml:space="preserve"> </v>
      </c>
      <c r="D73" s="17" t="str">
        <f>'申込書（個人種目）'!Y108</f>
        <v/>
      </c>
      <c r="E73" s="17" t="str">
        <f>'申込書（個人種目）'!Z108</f>
        <v/>
      </c>
      <c r="F73" s="17" t="str">
        <f>'申込書（個人種目）'!AA108</f>
        <v/>
      </c>
      <c r="G73" s="25" t="str">
        <f>'申込書（個人種目）'!AB108</f>
        <v/>
      </c>
      <c r="H73" s="25" t="str">
        <f>'申込書（個人種目）'!AC108</f>
        <v/>
      </c>
      <c r="I73" s="25" t="str">
        <f>'申込書（個人種目）'!AD108</f>
        <v/>
      </c>
      <c r="J73" s="17" t="str">
        <f>IF(ISBLANK('申込書（個人種目）'!AE78),"",'申込書（個人種目）'!AE78)</f>
        <v/>
      </c>
      <c r="N73" s="101" t="str">
        <f t="shared" si="8"/>
        <v/>
      </c>
      <c r="O73" s="101" t="str">
        <f t="shared" si="6"/>
        <v/>
      </c>
      <c r="P73" s="101"/>
      <c r="Q73" s="102" t="str">
        <f t="shared" si="9"/>
        <v/>
      </c>
      <c r="R73" s="102" t="str">
        <f t="shared" si="7"/>
        <v/>
      </c>
      <c r="S73" s="102"/>
    </row>
    <row r="74" spans="1:19" x14ac:dyDescent="0.15">
      <c r="A74" s="17">
        <v>73</v>
      </c>
      <c r="B74" s="17" t="str">
        <f>'申込書（個人種目）'!R109</f>
        <v/>
      </c>
      <c r="C74" s="17" t="str">
        <f>'申込書（個人種目）'!X109</f>
        <v xml:space="preserve"> </v>
      </c>
      <c r="D74" s="17" t="str">
        <f>'申込書（個人種目）'!Y109</f>
        <v/>
      </c>
      <c r="E74" s="17" t="str">
        <f>'申込書（個人種目）'!Z109</f>
        <v/>
      </c>
      <c r="F74" s="17" t="str">
        <f>'申込書（個人種目）'!AA109</f>
        <v/>
      </c>
      <c r="G74" s="25" t="str">
        <f>'申込書（個人種目）'!AB109</f>
        <v/>
      </c>
      <c r="H74" s="25" t="str">
        <f>'申込書（個人種目）'!AC109</f>
        <v/>
      </c>
      <c r="I74" s="25" t="str">
        <f>'申込書（個人種目）'!AD109</f>
        <v/>
      </c>
      <c r="J74" s="17" t="str">
        <f>IF(ISBLANK('申込書（個人種目）'!AE79),"",'申込書（個人種目）'!AE79)</f>
        <v/>
      </c>
      <c r="N74" s="101" t="str">
        <f t="shared" si="8"/>
        <v/>
      </c>
      <c r="O74" s="101" t="str">
        <f t="shared" si="6"/>
        <v/>
      </c>
      <c r="P74" s="101"/>
      <c r="Q74" s="102" t="str">
        <f t="shared" si="9"/>
        <v/>
      </c>
      <c r="R74" s="102" t="str">
        <f t="shared" si="7"/>
        <v/>
      </c>
      <c r="S74" s="102"/>
    </row>
    <row r="75" spans="1:19" x14ac:dyDescent="0.15">
      <c r="A75" s="17">
        <v>74</v>
      </c>
      <c r="B75" s="17" t="str">
        <f>'申込書（個人種目）'!R110</f>
        <v/>
      </c>
      <c r="C75" s="17" t="str">
        <f>'申込書（個人種目）'!X110</f>
        <v xml:space="preserve"> </v>
      </c>
      <c r="D75" s="17" t="str">
        <f>'申込書（個人種目）'!Y110</f>
        <v/>
      </c>
      <c r="E75" s="17" t="str">
        <f>'申込書（個人種目）'!Z110</f>
        <v/>
      </c>
      <c r="F75" s="17" t="str">
        <f>'申込書（個人種目）'!AA110</f>
        <v/>
      </c>
      <c r="G75" s="25" t="str">
        <f>'申込書（個人種目）'!AB110</f>
        <v/>
      </c>
      <c r="H75" s="25" t="str">
        <f>'申込書（個人種目）'!AC110</f>
        <v/>
      </c>
      <c r="I75" s="25" t="str">
        <f>'申込書（個人種目）'!AD110</f>
        <v/>
      </c>
      <c r="J75" s="17" t="str">
        <f>IF(ISBLANK('申込書（個人種目）'!AE80),"",'申込書（個人種目）'!AE80)</f>
        <v/>
      </c>
      <c r="N75" s="101" t="str">
        <f t="shared" si="8"/>
        <v/>
      </c>
      <c r="O75" s="101" t="str">
        <f t="shared" si="6"/>
        <v/>
      </c>
      <c r="P75" s="101"/>
      <c r="Q75" s="102" t="str">
        <f t="shared" si="9"/>
        <v/>
      </c>
      <c r="R75" s="102" t="str">
        <f t="shared" si="7"/>
        <v/>
      </c>
      <c r="S75" s="102"/>
    </row>
    <row r="76" spans="1:19" x14ac:dyDescent="0.15">
      <c r="A76" s="17">
        <v>75</v>
      </c>
      <c r="B76" s="17" t="str">
        <f>'申込書（個人種目）'!R111</f>
        <v/>
      </c>
      <c r="C76" s="17" t="str">
        <f>'申込書（個人種目）'!X111</f>
        <v xml:space="preserve"> </v>
      </c>
      <c r="D76" s="17" t="str">
        <f>'申込書（個人種目）'!Y111</f>
        <v/>
      </c>
      <c r="E76" s="17" t="str">
        <f>'申込書（個人種目）'!Z111</f>
        <v/>
      </c>
      <c r="F76" s="17" t="str">
        <f>'申込書（個人種目）'!AA111</f>
        <v/>
      </c>
      <c r="G76" s="25" t="str">
        <f>'申込書（個人種目）'!AB111</f>
        <v/>
      </c>
      <c r="H76" s="25" t="str">
        <f>'申込書（個人種目）'!AC111</f>
        <v/>
      </c>
      <c r="I76" s="25" t="str">
        <f>'申込書（個人種目）'!AD111</f>
        <v/>
      </c>
      <c r="J76" s="17" t="str">
        <f>IF(ISBLANK('申込書（個人種目）'!AE81),"",'申込書（個人種目）'!AE81)</f>
        <v/>
      </c>
      <c r="N76" s="101" t="str">
        <f t="shared" si="8"/>
        <v/>
      </c>
      <c r="O76" s="101" t="str">
        <f t="shared" si="6"/>
        <v/>
      </c>
      <c r="P76" s="101"/>
      <c r="Q76" s="102" t="str">
        <f t="shared" si="9"/>
        <v/>
      </c>
      <c r="R76" s="102" t="str">
        <f t="shared" si="7"/>
        <v/>
      </c>
      <c r="S76" s="102"/>
    </row>
    <row r="77" spans="1:19" x14ac:dyDescent="0.15">
      <c r="A77" s="17">
        <v>76</v>
      </c>
      <c r="B77" s="17" t="str">
        <f>'申込書（個人種目）'!R127</f>
        <v/>
      </c>
      <c r="C77" s="17" t="str">
        <f>'申込書（個人種目）'!X127</f>
        <v xml:space="preserve"> </v>
      </c>
      <c r="D77" s="17" t="str">
        <f>'申込書（個人種目）'!Y127</f>
        <v/>
      </c>
      <c r="E77" s="17" t="str">
        <f>'申込書（個人種目）'!Z127</f>
        <v/>
      </c>
      <c r="F77" s="17" t="str">
        <f>'申込書（個人種目）'!AA127</f>
        <v/>
      </c>
      <c r="G77" s="25" t="str">
        <f>'申込書（個人種目）'!AB127</f>
        <v/>
      </c>
      <c r="H77" s="25" t="str">
        <f>'申込書（個人種目）'!AC127</f>
        <v/>
      </c>
      <c r="I77" s="25" t="str">
        <f>'申込書（個人種目）'!AD127</f>
        <v/>
      </c>
      <c r="J77" s="17" t="str">
        <f>IF(ISBLANK('申込書（個人種目）'!AE82),"",'申込書（個人種目）'!AE82)</f>
        <v/>
      </c>
      <c r="N77" s="101" t="str">
        <f t="shared" si="8"/>
        <v/>
      </c>
      <c r="O77" s="101" t="str">
        <f t="shared" si="6"/>
        <v/>
      </c>
      <c r="P77" s="101"/>
      <c r="Q77" s="102" t="str">
        <f t="shared" si="9"/>
        <v/>
      </c>
      <c r="R77" s="102" t="str">
        <f t="shared" si="7"/>
        <v/>
      </c>
      <c r="S77" s="102"/>
    </row>
    <row r="78" spans="1:19" x14ac:dyDescent="0.15">
      <c r="A78" s="17">
        <v>77</v>
      </c>
      <c r="B78" s="17" t="str">
        <f>'申込書（個人種目）'!R128</f>
        <v/>
      </c>
      <c r="C78" s="17" t="str">
        <f>'申込書（個人種目）'!X128</f>
        <v xml:space="preserve"> </v>
      </c>
      <c r="D78" s="17" t="str">
        <f>'申込書（個人種目）'!Y128</f>
        <v/>
      </c>
      <c r="E78" s="17" t="str">
        <f>'申込書（個人種目）'!Z128</f>
        <v/>
      </c>
      <c r="F78" s="17" t="str">
        <f>'申込書（個人種目）'!AA128</f>
        <v/>
      </c>
      <c r="G78" s="25" t="str">
        <f>'申込書（個人種目）'!AB128</f>
        <v/>
      </c>
      <c r="H78" s="25" t="str">
        <f>'申込書（個人種目）'!AC128</f>
        <v/>
      </c>
      <c r="I78" s="25" t="str">
        <f>'申込書（個人種目）'!AD128</f>
        <v/>
      </c>
      <c r="J78" s="17" t="str">
        <f>IF(ISBLANK('申込書（個人種目）'!AE83),"",'申込書（個人種目）'!AE83)</f>
        <v/>
      </c>
      <c r="N78" s="101" t="str">
        <f t="shared" si="8"/>
        <v/>
      </c>
      <c r="O78" s="101" t="str">
        <f t="shared" si="6"/>
        <v/>
      </c>
      <c r="P78" s="101"/>
      <c r="Q78" s="102" t="str">
        <f t="shared" si="9"/>
        <v/>
      </c>
      <c r="R78" s="102" t="str">
        <f t="shared" si="7"/>
        <v/>
      </c>
      <c r="S78" s="102"/>
    </row>
    <row r="79" spans="1:19" x14ac:dyDescent="0.15">
      <c r="A79" s="17">
        <v>78</v>
      </c>
      <c r="B79" s="17" t="str">
        <f>'申込書（個人種目）'!R129</f>
        <v/>
      </c>
      <c r="C79" s="17" t="str">
        <f>'申込書（個人種目）'!X129</f>
        <v xml:space="preserve"> </v>
      </c>
      <c r="D79" s="17" t="str">
        <f>'申込書（個人種目）'!Y129</f>
        <v/>
      </c>
      <c r="E79" s="17" t="str">
        <f>'申込書（個人種目）'!Z129</f>
        <v/>
      </c>
      <c r="F79" s="17" t="str">
        <f>'申込書（個人種目）'!AA129</f>
        <v/>
      </c>
      <c r="G79" s="25" t="str">
        <f>'申込書（個人種目）'!AB129</f>
        <v/>
      </c>
      <c r="H79" s="25" t="str">
        <f>'申込書（個人種目）'!AC129</f>
        <v/>
      </c>
      <c r="I79" s="25" t="str">
        <f>'申込書（個人種目）'!AD129</f>
        <v/>
      </c>
      <c r="J79" s="17" t="str">
        <f>IF(ISBLANK('申込書（個人種目）'!AE84),"",'申込書（個人種目）'!AE84)</f>
        <v/>
      </c>
      <c r="N79" s="101" t="str">
        <f t="shared" si="8"/>
        <v/>
      </c>
      <c r="O79" s="101" t="str">
        <f t="shared" si="6"/>
        <v/>
      </c>
      <c r="P79" s="101"/>
      <c r="Q79" s="102" t="str">
        <f t="shared" si="9"/>
        <v/>
      </c>
      <c r="R79" s="102" t="str">
        <f t="shared" si="7"/>
        <v/>
      </c>
      <c r="S79" s="102"/>
    </row>
    <row r="80" spans="1:19" x14ac:dyDescent="0.15">
      <c r="A80" s="17">
        <v>79</v>
      </c>
      <c r="B80" s="17" t="str">
        <f>'申込書（個人種目）'!R130</f>
        <v/>
      </c>
      <c r="C80" s="17" t="str">
        <f>'申込書（個人種目）'!X130</f>
        <v xml:space="preserve"> </v>
      </c>
      <c r="D80" s="17" t="str">
        <f>'申込書（個人種目）'!Y130</f>
        <v/>
      </c>
      <c r="E80" s="17" t="str">
        <f>'申込書（個人種目）'!Z130</f>
        <v/>
      </c>
      <c r="F80" s="17" t="str">
        <f>'申込書（個人種目）'!AA130</f>
        <v/>
      </c>
      <c r="G80" s="25" t="str">
        <f>'申込書（個人種目）'!AB130</f>
        <v/>
      </c>
      <c r="H80" s="25" t="str">
        <f>'申込書（個人種目）'!AC130</f>
        <v/>
      </c>
      <c r="I80" s="25" t="str">
        <f>'申込書（個人種目）'!AD130</f>
        <v/>
      </c>
      <c r="J80" s="17" t="str">
        <f>IF(ISBLANK('申込書（個人種目）'!AE85),"",'申込書（個人種目）'!AE85)</f>
        <v/>
      </c>
      <c r="N80" s="101" t="str">
        <f t="shared" si="8"/>
        <v/>
      </c>
      <c r="O80" s="101" t="str">
        <f t="shared" si="6"/>
        <v/>
      </c>
      <c r="P80" s="101"/>
      <c r="Q80" s="102" t="str">
        <f t="shared" si="9"/>
        <v/>
      </c>
      <c r="R80" s="102" t="str">
        <f t="shared" si="7"/>
        <v/>
      </c>
      <c r="S80" s="102"/>
    </row>
    <row r="81" spans="1:19" x14ac:dyDescent="0.15">
      <c r="A81" s="17">
        <v>80</v>
      </c>
      <c r="B81" s="17" t="str">
        <f>'申込書（個人種目）'!R131</f>
        <v/>
      </c>
      <c r="C81" s="17" t="str">
        <f>'申込書（個人種目）'!X131</f>
        <v xml:space="preserve"> </v>
      </c>
      <c r="D81" s="17" t="str">
        <f>'申込書（個人種目）'!Y131</f>
        <v/>
      </c>
      <c r="E81" s="17" t="str">
        <f>'申込書（個人種目）'!Z131</f>
        <v/>
      </c>
      <c r="F81" s="17" t="str">
        <f>'申込書（個人種目）'!AA131</f>
        <v/>
      </c>
      <c r="G81" s="25" t="str">
        <f>'申込書（個人種目）'!AB131</f>
        <v/>
      </c>
      <c r="H81" s="25" t="str">
        <f>'申込書（個人種目）'!AC131</f>
        <v/>
      </c>
      <c r="I81" s="25" t="str">
        <f>'申込書（個人種目）'!AD131</f>
        <v/>
      </c>
      <c r="J81" s="17" t="str">
        <f>IF(ISBLANK('申込書（個人種目）'!AE86),"",'申込書（個人種目）'!AE86)</f>
        <v/>
      </c>
      <c r="N81" s="101" t="str">
        <f t="shared" si="8"/>
        <v/>
      </c>
      <c r="O81" s="101" t="str">
        <f t="shared" si="6"/>
        <v/>
      </c>
      <c r="P81" s="101"/>
      <c r="Q81" s="102" t="str">
        <f t="shared" si="9"/>
        <v/>
      </c>
      <c r="R81" s="102" t="str">
        <f t="shared" si="7"/>
        <v/>
      </c>
      <c r="S81" s="102"/>
    </row>
    <row r="82" spans="1:19" x14ac:dyDescent="0.15">
      <c r="A82" s="17">
        <v>81</v>
      </c>
      <c r="B82" s="17" t="str">
        <f>'申込書（個人種目）'!R132</f>
        <v/>
      </c>
      <c r="C82" s="17" t="str">
        <f>'申込書（個人種目）'!X132</f>
        <v xml:space="preserve"> </v>
      </c>
      <c r="D82" s="17" t="str">
        <f>'申込書（個人種目）'!Y132</f>
        <v/>
      </c>
      <c r="E82" s="17" t="str">
        <f>'申込書（個人種目）'!Z132</f>
        <v/>
      </c>
      <c r="F82" s="17" t="str">
        <f>'申込書（個人種目）'!AA132</f>
        <v/>
      </c>
      <c r="G82" s="25" t="str">
        <f>'申込書（個人種目）'!AB132</f>
        <v/>
      </c>
      <c r="H82" s="25" t="str">
        <f>'申込書（個人種目）'!AC132</f>
        <v/>
      </c>
      <c r="I82" s="25" t="str">
        <f>'申込書（個人種目）'!AD132</f>
        <v/>
      </c>
      <c r="J82" s="17" t="str">
        <f>IF(ISBLANK('申込書（個人種目）'!AE87),"",'申込書（個人種目）'!AE87)</f>
        <v/>
      </c>
      <c r="N82" s="101" t="str">
        <f t="shared" si="8"/>
        <v/>
      </c>
      <c r="O82" s="101" t="str">
        <f t="shared" si="6"/>
        <v/>
      </c>
      <c r="P82" s="101"/>
      <c r="Q82" s="102" t="str">
        <f t="shared" si="9"/>
        <v/>
      </c>
      <c r="R82" s="102" t="str">
        <f t="shared" si="7"/>
        <v/>
      </c>
      <c r="S82" s="102"/>
    </row>
    <row r="83" spans="1:19" x14ac:dyDescent="0.15">
      <c r="A83" s="17">
        <v>82</v>
      </c>
      <c r="B83" s="17" t="str">
        <f>'申込書（個人種目）'!R133</f>
        <v/>
      </c>
      <c r="C83" s="17" t="str">
        <f>'申込書（個人種目）'!X133</f>
        <v xml:space="preserve"> </v>
      </c>
      <c r="D83" s="17" t="str">
        <f>'申込書（個人種目）'!Y133</f>
        <v/>
      </c>
      <c r="E83" s="17" t="str">
        <f>'申込書（個人種目）'!Z133</f>
        <v/>
      </c>
      <c r="F83" s="17" t="str">
        <f>'申込書（個人種目）'!AA133</f>
        <v/>
      </c>
      <c r="G83" s="25" t="str">
        <f>'申込書（個人種目）'!AB133</f>
        <v/>
      </c>
      <c r="H83" s="25" t="str">
        <f>'申込書（個人種目）'!AC133</f>
        <v/>
      </c>
      <c r="I83" s="25" t="str">
        <f>'申込書（個人種目）'!AD133</f>
        <v/>
      </c>
      <c r="J83" s="17" t="str">
        <f>IF(ISBLANK('申込書（個人種目）'!AE88),"",'申込書（個人種目）'!AE88)</f>
        <v/>
      </c>
      <c r="N83" s="101" t="str">
        <f t="shared" si="8"/>
        <v/>
      </c>
      <c r="O83" s="101" t="str">
        <f t="shared" si="6"/>
        <v/>
      </c>
      <c r="P83" s="101"/>
      <c r="Q83" s="102" t="str">
        <f t="shared" si="9"/>
        <v/>
      </c>
      <c r="R83" s="102" t="str">
        <f t="shared" si="7"/>
        <v/>
      </c>
      <c r="S83" s="102"/>
    </row>
    <row r="84" spans="1:19" x14ac:dyDescent="0.15">
      <c r="A84" s="17">
        <v>83</v>
      </c>
      <c r="B84" s="17" t="str">
        <f>'申込書（個人種目）'!R134</f>
        <v/>
      </c>
      <c r="C84" s="17" t="str">
        <f>'申込書（個人種目）'!X134</f>
        <v xml:space="preserve"> </v>
      </c>
      <c r="D84" s="17" t="str">
        <f>'申込書（個人種目）'!Y134</f>
        <v/>
      </c>
      <c r="E84" s="17" t="str">
        <f>'申込書（個人種目）'!Z134</f>
        <v/>
      </c>
      <c r="F84" s="17" t="str">
        <f>'申込書（個人種目）'!AA134</f>
        <v/>
      </c>
      <c r="G84" s="25" t="str">
        <f>'申込書（個人種目）'!AB134</f>
        <v/>
      </c>
      <c r="H84" s="25" t="str">
        <f>'申込書（個人種目）'!AC134</f>
        <v/>
      </c>
      <c r="I84" s="25" t="str">
        <f>'申込書（個人種目）'!AD134</f>
        <v/>
      </c>
      <c r="J84" s="17" t="str">
        <f>IF(ISBLANK('申込書（個人種目）'!AE89),"",'申込書（個人種目）'!AE89)</f>
        <v/>
      </c>
      <c r="N84" s="101" t="str">
        <f t="shared" si="8"/>
        <v/>
      </c>
      <c r="O84" s="101" t="str">
        <f t="shared" si="6"/>
        <v/>
      </c>
      <c r="P84" s="101"/>
      <c r="Q84" s="102" t="str">
        <f t="shared" si="9"/>
        <v/>
      </c>
      <c r="R84" s="102" t="str">
        <f t="shared" si="7"/>
        <v/>
      </c>
      <c r="S84" s="102"/>
    </row>
    <row r="85" spans="1:19" x14ac:dyDescent="0.15">
      <c r="A85" s="17">
        <v>84</v>
      </c>
      <c r="B85" s="17" t="str">
        <f>'申込書（個人種目）'!R135</f>
        <v/>
      </c>
      <c r="C85" s="17" t="str">
        <f>'申込書（個人種目）'!X135</f>
        <v xml:space="preserve"> </v>
      </c>
      <c r="D85" s="17" t="str">
        <f>'申込書（個人種目）'!Y135</f>
        <v/>
      </c>
      <c r="E85" s="17" t="str">
        <f>'申込書（個人種目）'!Z135</f>
        <v/>
      </c>
      <c r="F85" s="17" t="str">
        <f>'申込書（個人種目）'!AA135</f>
        <v/>
      </c>
      <c r="G85" s="25" t="str">
        <f>'申込書（個人種目）'!AB135</f>
        <v/>
      </c>
      <c r="H85" s="25" t="str">
        <f>'申込書（個人種目）'!AC135</f>
        <v/>
      </c>
      <c r="I85" s="25" t="str">
        <f>'申込書（個人種目）'!AD135</f>
        <v/>
      </c>
      <c r="J85" s="17" t="str">
        <f>IF(ISBLANK('申込書（個人種目）'!AE90),"",'申込書（個人種目）'!AE90)</f>
        <v/>
      </c>
      <c r="N85" s="101" t="str">
        <f t="shared" si="8"/>
        <v/>
      </c>
      <c r="O85" s="101" t="str">
        <f t="shared" si="6"/>
        <v/>
      </c>
      <c r="P85" s="101"/>
      <c r="Q85" s="102" t="str">
        <f t="shared" si="9"/>
        <v/>
      </c>
      <c r="R85" s="102" t="str">
        <f t="shared" si="7"/>
        <v/>
      </c>
      <c r="S85" s="102"/>
    </row>
    <row r="86" spans="1:19" x14ac:dyDescent="0.15">
      <c r="A86" s="17">
        <v>85</v>
      </c>
      <c r="B86" s="17" t="str">
        <f>'申込書（個人種目）'!R136</f>
        <v/>
      </c>
      <c r="C86" s="17" t="str">
        <f>'申込書（個人種目）'!X136</f>
        <v xml:space="preserve"> </v>
      </c>
      <c r="D86" s="17" t="str">
        <f>'申込書（個人種目）'!Y136</f>
        <v/>
      </c>
      <c r="E86" s="17" t="str">
        <f>'申込書（個人種目）'!Z136</f>
        <v/>
      </c>
      <c r="F86" s="17" t="str">
        <f>'申込書（個人種目）'!AA136</f>
        <v/>
      </c>
      <c r="G86" s="25" t="str">
        <f>'申込書（個人種目）'!AB136</f>
        <v/>
      </c>
      <c r="H86" s="25" t="str">
        <f>'申込書（個人種目）'!AC136</f>
        <v/>
      </c>
      <c r="I86" s="25" t="str">
        <f>'申込書（個人種目）'!AD136</f>
        <v/>
      </c>
      <c r="J86" s="17" t="str">
        <f>IF(ISBLANK('申込書（個人種目）'!AE91),"",'申込書（個人種目）'!AE91)</f>
        <v/>
      </c>
      <c r="N86" s="101" t="str">
        <f t="shared" si="8"/>
        <v/>
      </c>
      <c r="O86" s="101" t="str">
        <f t="shared" si="6"/>
        <v/>
      </c>
      <c r="P86" s="101"/>
      <c r="Q86" s="102" t="str">
        <f t="shared" si="9"/>
        <v/>
      </c>
      <c r="R86" s="102" t="str">
        <f t="shared" si="7"/>
        <v/>
      </c>
      <c r="S86" s="102"/>
    </row>
    <row r="87" spans="1:19" x14ac:dyDescent="0.15">
      <c r="A87" s="17">
        <v>86</v>
      </c>
      <c r="B87" s="17" t="str">
        <f>'申込書（個人種目）'!R137</f>
        <v/>
      </c>
      <c r="C87" s="17" t="str">
        <f>'申込書（個人種目）'!X137</f>
        <v xml:space="preserve"> </v>
      </c>
      <c r="D87" s="17" t="str">
        <f>'申込書（個人種目）'!Y137</f>
        <v/>
      </c>
      <c r="E87" s="17" t="str">
        <f>'申込書（個人種目）'!Z137</f>
        <v/>
      </c>
      <c r="F87" s="17" t="str">
        <f>'申込書（個人種目）'!AA137</f>
        <v/>
      </c>
      <c r="G87" s="25" t="str">
        <f>'申込書（個人種目）'!AB137</f>
        <v/>
      </c>
      <c r="H87" s="25" t="str">
        <f>'申込書（個人種目）'!AC137</f>
        <v/>
      </c>
      <c r="I87" s="25" t="str">
        <f>'申込書（個人種目）'!AD137</f>
        <v/>
      </c>
      <c r="J87" s="17" t="str">
        <f>IF(ISBLANK('申込書（個人種目）'!AE92),"",'申込書（個人種目）'!AE92)</f>
        <v/>
      </c>
      <c r="N87" s="101" t="str">
        <f t="shared" si="8"/>
        <v/>
      </c>
      <c r="O87" s="101" t="str">
        <f t="shared" si="6"/>
        <v/>
      </c>
      <c r="P87" s="101"/>
      <c r="Q87" s="102" t="str">
        <f t="shared" si="9"/>
        <v/>
      </c>
      <c r="R87" s="102" t="str">
        <f t="shared" si="7"/>
        <v/>
      </c>
      <c r="S87" s="102"/>
    </row>
    <row r="88" spans="1:19" x14ac:dyDescent="0.15">
      <c r="A88" s="17">
        <v>87</v>
      </c>
      <c r="B88" s="17" t="str">
        <f>'申込書（個人種目）'!R138</f>
        <v/>
      </c>
      <c r="C88" s="17" t="str">
        <f>'申込書（個人種目）'!X138</f>
        <v xml:space="preserve"> </v>
      </c>
      <c r="D88" s="17" t="str">
        <f>'申込書（個人種目）'!Y138</f>
        <v/>
      </c>
      <c r="E88" s="17" t="str">
        <f>'申込書（個人種目）'!Z138</f>
        <v/>
      </c>
      <c r="F88" s="17" t="str">
        <f>'申込書（個人種目）'!AA138</f>
        <v/>
      </c>
      <c r="G88" s="25" t="str">
        <f>'申込書（個人種目）'!AB138</f>
        <v/>
      </c>
      <c r="H88" s="25" t="str">
        <f>'申込書（個人種目）'!AC138</f>
        <v/>
      </c>
      <c r="I88" s="25" t="str">
        <f>'申込書（個人種目）'!AD138</f>
        <v/>
      </c>
      <c r="J88" s="17" t="str">
        <f>IF(ISBLANK('申込書（個人種目）'!AE93),"",'申込書（個人種目）'!AE93)</f>
        <v/>
      </c>
      <c r="N88" s="101" t="str">
        <f t="shared" si="8"/>
        <v/>
      </c>
      <c r="O88" s="101" t="str">
        <f t="shared" si="6"/>
        <v/>
      </c>
      <c r="P88" s="101"/>
      <c r="Q88" s="102" t="str">
        <f t="shared" si="9"/>
        <v/>
      </c>
      <c r="R88" s="102" t="str">
        <f t="shared" si="7"/>
        <v/>
      </c>
      <c r="S88" s="102"/>
    </row>
    <row r="89" spans="1:19" x14ac:dyDescent="0.15">
      <c r="A89" s="17">
        <v>88</v>
      </c>
      <c r="B89" s="17" t="str">
        <f>'申込書（個人種目）'!R139</f>
        <v/>
      </c>
      <c r="C89" s="17" t="str">
        <f>'申込書（個人種目）'!X139</f>
        <v xml:space="preserve"> </v>
      </c>
      <c r="D89" s="17" t="str">
        <f>'申込書（個人種目）'!Y139</f>
        <v/>
      </c>
      <c r="E89" s="17" t="str">
        <f>'申込書（個人種目）'!Z139</f>
        <v/>
      </c>
      <c r="F89" s="17" t="str">
        <f>'申込書（個人種目）'!AA139</f>
        <v/>
      </c>
      <c r="G89" s="25" t="str">
        <f>'申込書（個人種目）'!AB139</f>
        <v/>
      </c>
      <c r="H89" s="25" t="str">
        <f>'申込書（個人種目）'!AC139</f>
        <v/>
      </c>
      <c r="I89" s="25" t="str">
        <f>'申込書（個人種目）'!AD139</f>
        <v/>
      </c>
      <c r="J89" s="17" t="str">
        <f>IF(ISBLANK('申込書（個人種目）'!AE94),"",'申込書（個人種目）'!AE94)</f>
        <v/>
      </c>
      <c r="N89" s="101" t="str">
        <f t="shared" si="8"/>
        <v/>
      </c>
      <c r="O89" s="101" t="str">
        <f t="shared" si="6"/>
        <v/>
      </c>
      <c r="P89" s="101"/>
      <c r="Q89" s="102" t="str">
        <f t="shared" si="9"/>
        <v/>
      </c>
      <c r="R89" s="102" t="str">
        <f t="shared" si="7"/>
        <v/>
      </c>
      <c r="S89" s="102"/>
    </row>
    <row r="90" spans="1:19" x14ac:dyDescent="0.15">
      <c r="A90" s="17">
        <v>89</v>
      </c>
      <c r="B90" s="17" t="str">
        <f>'申込書（個人種目）'!R140</f>
        <v/>
      </c>
      <c r="C90" s="17" t="str">
        <f>'申込書（個人種目）'!X140</f>
        <v xml:space="preserve"> </v>
      </c>
      <c r="D90" s="17" t="str">
        <f>'申込書（個人種目）'!Y140</f>
        <v/>
      </c>
      <c r="E90" s="17" t="str">
        <f>'申込書（個人種目）'!Z140</f>
        <v/>
      </c>
      <c r="F90" s="17" t="str">
        <f>'申込書（個人種目）'!AA140</f>
        <v/>
      </c>
      <c r="G90" s="25" t="str">
        <f>'申込書（個人種目）'!AB140</f>
        <v/>
      </c>
      <c r="H90" s="25" t="str">
        <f>'申込書（個人種目）'!AC140</f>
        <v/>
      </c>
      <c r="I90" s="25" t="str">
        <f>'申込書（個人種目）'!AD140</f>
        <v/>
      </c>
      <c r="J90" s="17" t="str">
        <f>IF(ISBLANK('申込書（個人種目）'!AE95),"",'申込書（個人種目）'!AE95)</f>
        <v/>
      </c>
      <c r="N90" s="101" t="str">
        <f t="shared" si="8"/>
        <v/>
      </c>
      <c r="O90" s="101" t="str">
        <f t="shared" si="6"/>
        <v/>
      </c>
      <c r="P90" s="101"/>
      <c r="Q90" s="102" t="str">
        <f t="shared" si="9"/>
        <v/>
      </c>
      <c r="R90" s="102" t="str">
        <f t="shared" si="7"/>
        <v/>
      </c>
      <c r="S90" s="102"/>
    </row>
    <row r="91" spans="1:19" x14ac:dyDescent="0.15">
      <c r="A91" s="17">
        <v>90</v>
      </c>
      <c r="B91" s="17" t="str">
        <f>'申込書（個人種目）'!R141</f>
        <v/>
      </c>
      <c r="C91" s="17" t="str">
        <f>'申込書（個人種目）'!X141</f>
        <v xml:space="preserve"> </v>
      </c>
      <c r="D91" s="17" t="str">
        <f>'申込書（個人種目）'!Y141</f>
        <v/>
      </c>
      <c r="E91" s="17" t="str">
        <f>'申込書（個人種目）'!Z141</f>
        <v/>
      </c>
      <c r="F91" s="17" t="str">
        <f>'申込書（個人種目）'!AA141</f>
        <v/>
      </c>
      <c r="G91" s="25" t="str">
        <f>'申込書（個人種目）'!AB141</f>
        <v/>
      </c>
      <c r="H91" s="25" t="str">
        <f>'申込書（個人種目）'!AC141</f>
        <v/>
      </c>
      <c r="I91" s="25" t="str">
        <f>'申込書（個人種目）'!AD141</f>
        <v/>
      </c>
      <c r="J91" s="17" t="str">
        <f>IF(ISBLANK('申込書（個人種目）'!AE96),"",'申込書（個人種目）'!AE96)</f>
        <v/>
      </c>
      <c r="N91" s="101" t="str">
        <f t="shared" si="8"/>
        <v/>
      </c>
      <c r="O91" s="101" t="str">
        <f t="shared" si="6"/>
        <v/>
      </c>
      <c r="P91" s="101"/>
      <c r="Q91" s="102" t="str">
        <f t="shared" si="9"/>
        <v/>
      </c>
      <c r="R91" s="102" t="str">
        <f t="shared" si="7"/>
        <v/>
      </c>
      <c r="S91" s="102"/>
    </row>
    <row r="92" spans="1:19" x14ac:dyDescent="0.15">
      <c r="A92" s="17">
        <v>91</v>
      </c>
      <c r="B92" s="17" t="str">
        <f>'申込書（個人種目）'!R142</f>
        <v/>
      </c>
      <c r="C92" s="17" t="str">
        <f>'申込書（個人種目）'!X142</f>
        <v xml:space="preserve"> </v>
      </c>
      <c r="D92" s="17" t="str">
        <f>'申込書（個人種目）'!Y142</f>
        <v/>
      </c>
      <c r="E92" s="17" t="str">
        <f>'申込書（個人種目）'!Z142</f>
        <v/>
      </c>
      <c r="F92" s="17" t="str">
        <f>'申込書（個人種目）'!AA142</f>
        <v/>
      </c>
      <c r="G92" s="25" t="str">
        <f>'申込書（個人種目）'!AB142</f>
        <v/>
      </c>
      <c r="H92" s="25" t="str">
        <f>'申込書（個人種目）'!AC142</f>
        <v/>
      </c>
      <c r="I92" s="25" t="str">
        <f>'申込書（個人種目）'!AD142</f>
        <v/>
      </c>
      <c r="J92" s="17" t="str">
        <f>IF(ISBLANK('申込書（個人種目）'!AE97),"",'申込書（個人種目）'!AE97)</f>
        <v/>
      </c>
      <c r="N92" s="101" t="str">
        <f t="shared" si="8"/>
        <v/>
      </c>
      <c r="O92" s="101" t="str">
        <f t="shared" si="6"/>
        <v/>
      </c>
      <c r="P92" s="101"/>
      <c r="Q92" s="102" t="str">
        <f t="shared" si="9"/>
        <v/>
      </c>
      <c r="R92" s="102" t="str">
        <f t="shared" si="7"/>
        <v/>
      </c>
      <c r="S92" s="102"/>
    </row>
    <row r="93" spans="1:19" x14ac:dyDescent="0.15">
      <c r="A93" s="17">
        <v>92</v>
      </c>
      <c r="B93" s="17" t="str">
        <f>'申込書（個人種目）'!R143</f>
        <v/>
      </c>
      <c r="C93" s="17" t="str">
        <f>'申込書（個人種目）'!X143</f>
        <v xml:space="preserve"> </v>
      </c>
      <c r="D93" s="17" t="str">
        <f>'申込書（個人種目）'!Y143</f>
        <v/>
      </c>
      <c r="E93" s="17" t="str">
        <f>'申込書（個人種目）'!Z143</f>
        <v/>
      </c>
      <c r="F93" s="17" t="str">
        <f>'申込書（個人種目）'!AA143</f>
        <v/>
      </c>
      <c r="G93" s="25" t="str">
        <f>'申込書（個人種目）'!AB143</f>
        <v/>
      </c>
      <c r="H93" s="25" t="str">
        <f>'申込書（個人種目）'!AC143</f>
        <v/>
      </c>
      <c r="I93" s="25" t="str">
        <f>'申込書（個人種目）'!AD143</f>
        <v/>
      </c>
      <c r="J93" s="17" t="str">
        <f>IF(ISBLANK('申込書（個人種目）'!AE98),"",'申込書（個人種目）'!AE98)</f>
        <v/>
      </c>
      <c r="N93" s="101" t="str">
        <f t="shared" si="8"/>
        <v/>
      </c>
      <c r="O93" s="101" t="str">
        <f t="shared" si="6"/>
        <v/>
      </c>
      <c r="P93" s="101"/>
      <c r="Q93" s="102" t="str">
        <f t="shared" si="9"/>
        <v/>
      </c>
      <c r="R93" s="102" t="str">
        <f t="shared" si="7"/>
        <v/>
      </c>
      <c r="S93" s="102"/>
    </row>
    <row r="94" spans="1:19" x14ac:dyDescent="0.15">
      <c r="A94" s="17">
        <v>93</v>
      </c>
      <c r="B94" s="17" t="str">
        <f>'申込書（個人種目）'!R144</f>
        <v/>
      </c>
      <c r="C94" s="17" t="str">
        <f>'申込書（個人種目）'!X144</f>
        <v xml:space="preserve"> </v>
      </c>
      <c r="D94" s="17" t="str">
        <f>'申込書（個人種目）'!Y144</f>
        <v/>
      </c>
      <c r="E94" s="17" t="str">
        <f>'申込書（個人種目）'!Z144</f>
        <v/>
      </c>
      <c r="F94" s="17" t="str">
        <f>'申込書（個人種目）'!AA144</f>
        <v/>
      </c>
      <c r="G94" s="25" t="str">
        <f>'申込書（個人種目）'!AB144</f>
        <v/>
      </c>
      <c r="H94" s="25" t="str">
        <f>'申込書（個人種目）'!AC144</f>
        <v/>
      </c>
      <c r="I94" s="25" t="str">
        <f>'申込書（個人種目）'!AD144</f>
        <v/>
      </c>
      <c r="J94" s="17" t="str">
        <f>IF(ISBLANK('申込書（個人種目）'!AE99),"",'申込書（個人種目）'!AE99)</f>
        <v/>
      </c>
      <c r="N94" s="101" t="str">
        <f t="shared" si="8"/>
        <v/>
      </c>
      <c r="O94" s="101" t="str">
        <f t="shared" si="6"/>
        <v/>
      </c>
      <c r="P94" s="101"/>
      <c r="Q94" s="102" t="str">
        <f t="shared" si="9"/>
        <v/>
      </c>
      <c r="R94" s="102" t="str">
        <f t="shared" si="7"/>
        <v/>
      </c>
      <c r="S94" s="102"/>
    </row>
    <row r="95" spans="1:19" x14ac:dyDescent="0.15">
      <c r="A95" s="17">
        <v>94</v>
      </c>
      <c r="B95" s="17" t="str">
        <f>'申込書（個人種目）'!R145</f>
        <v/>
      </c>
      <c r="C95" s="17" t="str">
        <f>'申込書（個人種目）'!X145</f>
        <v xml:space="preserve"> </v>
      </c>
      <c r="D95" s="17" t="str">
        <f>'申込書（個人種目）'!Y145</f>
        <v/>
      </c>
      <c r="E95" s="17" t="str">
        <f>'申込書（個人種目）'!Z145</f>
        <v/>
      </c>
      <c r="F95" s="17" t="str">
        <f>'申込書（個人種目）'!AA145</f>
        <v/>
      </c>
      <c r="G95" s="25" t="str">
        <f>'申込書（個人種目）'!AB145</f>
        <v/>
      </c>
      <c r="H95" s="25" t="str">
        <f>'申込書（個人種目）'!AC145</f>
        <v/>
      </c>
      <c r="I95" s="25" t="str">
        <f>'申込書（個人種目）'!AD145</f>
        <v/>
      </c>
      <c r="J95" s="17" t="str">
        <f>IF(ISBLANK('申込書（個人種目）'!AE100),"",'申込書（個人種目）'!AE100)</f>
        <v/>
      </c>
      <c r="N95" s="101" t="str">
        <f t="shared" si="8"/>
        <v/>
      </c>
      <c r="O95" s="101" t="str">
        <f t="shared" si="6"/>
        <v/>
      </c>
      <c r="P95" s="101"/>
      <c r="Q95" s="102" t="str">
        <f t="shared" si="9"/>
        <v/>
      </c>
      <c r="R95" s="102" t="str">
        <f t="shared" si="7"/>
        <v/>
      </c>
      <c r="S95" s="102"/>
    </row>
    <row r="96" spans="1:19" x14ac:dyDescent="0.15">
      <c r="A96" s="17">
        <v>95</v>
      </c>
      <c r="B96" s="17" t="str">
        <f>'申込書（個人種目）'!R146</f>
        <v/>
      </c>
      <c r="C96" s="17" t="str">
        <f>'申込書（個人種目）'!X146</f>
        <v xml:space="preserve"> </v>
      </c>
      <c r="D96" s="17" t="str">
        <f>'申込書（個人種目）'!Y146</f>
        <v/>
      </c>
      <c r="E96" s="17" t="str">
        <f>'申込書（個人種目）'!Z146</f>
        <v/>
      </c>
      <c r="F96" s="17" t="str">
        <f>'申込書（個人種目）'!AA146</f>
        <v/>
      </c>
      <c r="G96" s="25" t="str">
        <f>'申込書（個人種目）'!AB146</f>
        <v/>
      </c>
      <c r="H96" s="25" t="str">
        <f>'申込書（個人種目）'!AC146</f>
        <v/>
      </c>
      <c r="I96" s="25" t="str">
        <f>'申込書（個人種目）'!AD146</f>
        <v/>
      </c>
      <c r="J96" s="17" t="str">
        <f>IF(ISBLANK('申込書（個人種目）'!AE101),"",'申込書（個人種目）'!AE101)</f>
        <v/>
      </c>
      <c r="N96" s="101" t="str">
        <f t="shared" si="8"/>
        <v/>
      </c>
      <c r="O96" s="101" t="str">
        <f t="shared" si="6"/>
        <v/>
      </c>
      <c r="P96" s="101"/>
      <c r="Q96" s="102" t="str">
        <f t="shared" si="9"/>
        <v/>
      </c>
      <c r="R96" s="102" t="str">
        <f t="shared" si="7"/>
        <v/>
      </c>
      <c r="S96" s="102"/>
    </row>
    <row r="97" spans="1:19" x14ac:dyDescent="0.15">
      <c r="A97" s="17">
        <v>96</v>
      </c>
      <c r="B97" s="17" t="str">
        <f>'申込書（個人種目）'!R147</f>
        <v/>
      </c>
      <c r="C97" s="17" t="str">
        <f>'申込書（個人種目）'!X147</f>
        <v xml:space="preserve"> </v>
      </c>
      <c r="D97" s="17" t="str">
        <f>'申込書（個人種目）'!Y147</f>
        <v/>
      </c>
      <c r="E97" s="17" t="str">
        <f>'申込書（個人種目）'!Z147</f>
        <v/>
      </c>
      <c r="F97" s="17" t="str">
        <f>'申込書（個人種目）'!AA147</f>
        <v/>
      </c>
      <c r="G97" s="25" t="str">
        <f>'申込書（個人種目）'!AB147</f>
        <v/>
      </c>
      <c r="H97" s="25" t="str">
        <f>'申込書（個人種目）'!AC147</f>
        <v/>
      </c>
      <c r="I97" s="25" t="str">
        <f>'申込書（個人種目）'!AD147</f>
        <v/>
      </c>
      <c r="J97" s="17" t="str">
        <f>IF(ISBLANK('申込書（個人種目）'!AE102),"",'申込書（個人種目）'!AE102)</f>
        <v/>
      </c>
      <c r="N97" s="101" t="str">
        <f t="shared" si="8"/>
        <v/>
      </c>
      <c r="O97" s="101" t="str">
        <f t="shared" si="6"/>
        <v/>
      </c>
      <c r="P97" s="101"/>
      <c r="Q97" s="102" t="str">
        <f t="shared" si="9"/>
        <v/>
      </c>
      <c r="R97" s="102" t="str">
        <f t="shared" si="7"/>
        <v/>
      </c>
      <c r="S97" s="102"/>
    </row>
    <row r="98" spans="1:19" x14ac:dyDescent="0.15">
      <c r="A98" s="17">
        <v>97</v>
      </c>
      <c r="B98" s="17" t="str">
        <f>'申込書（個人種目）'!R148</f>
        <v/>
      </c>
      <c r="C98" s="17" t="str">
        <f>'申込書（個人種目）'!X148</f>
        <v xml:space="preserve"> </v>
      </c>
      <c r="D98" s="17" t="str">
        <f>'申込書（個人種目）'!Y148</f>
        <v/>
      </c>
      <c r="E98" s="17" t="str">
        <f>'申込書（個人種目）'!Z148</f>
        <v/>
      </c>
      <c r="F98" s="17" t="str">
        <f>'申込書（個人種目）'!AA148</f>
        <v/>
      </c>
      <c r="G98" s="25" t="str">
        <f>'申込書（個人種目）'!AB148</f>
        <v/>
      </c>
      <c r="H98" s="25" t="str">
        <f>'申込書（個人種目）'!AC148</f>
        <v/>
      </c>
      <c r="I98" s="25" t="str">
        <f>'申込書（個人種目）'!AD148</f>
        <v/>
      </c>
      <c r="J98" s="17" t="str">
        <f>IF(ISBLANK('申込書（個人種目）'!AE103),"",'申込書（個人種目）'!AE103)</f>
        <v/>
      </c>
      <c r="N98" s="101" t="str">
        <f t="shared" si="8"/>
        <v/>
      </c>
      <c r="O98" s="101" t="str">
        <f t="shared" ref="O98:O101" si="10">IF(N98="","",1/COUNTIF($N$2:$N$101,N98))</f>
        <v/>
      </c>
      <c r="P98" s="101"/>
      <c r="Q98" s="102" t="str">
        <f t="shared" si="9"/>
        <v/>
      </c>
      <c r="R98" s="102" t="str">
        <f t="shared" ref="R98:R101" si="11">IF(Q98="","",1/COUNTIF($Q$2:$Q$101,Q98))</f>
        <v/>
      </c>
      <c r="S98" s="102"/>
    </row>
    <row r="99" spans="1:19" x14ac:dyDescent="0.15">
      <c r="A99" s="17">
        <v>98</v>
      </c>
      <c r="B99" s="17" t="str">
        <f>'申込書（個人種目）'!R149</f>
        <v/>
      </c>
      <c r="C99" s="17" t="str">
        <f>'申込書（個人種目）'!X149</f>
        <v xml:space="preserve"> </v>
      </c>
      <c r="D99" s="17" t="str">
        <f>'申込書（個人種目）'!Y149</f>
        <v/>
      </c>
      <c r="E99" s="17" t="str">
        <f>'申込書（個人種目）'!Z149</f>
        <v/>
      </c>
      <c r="F99" s="17" t="str">
        <f>'申込書（個人種目）'!AA149</f>
        <v/>
      </c>
      <c r="G99" s="25" t="str">
        <f>'申込書（個人種目）'!AB149</f>
        <v/>
      </c>
      <c r="H99" s="25" t="str">
        <f>'申込書（個人種目）'!AC149</f>
        <v/>
      </c>
      <c r="I99" s="25" t="str">
        <f>'申込書（個人種目）'!AD149</f>
        <v/>
      </c>
      <c r="J99" s="17" t="str">
        <f>IF(ISBLANK('申込書（個人種目）'!AE104),"",'申込書（個人種目）'!AE104)</f>
        <v/>
      </c>
      <c r="N99" s="101" t="str">
        <f t="shared" si="8"/>
        <v/>
      </c>
      <c r="O99" s="101" t="str">
        <f t="shared" si="10"/>
        <v/>
      </c>
      <c r="P99" s="101"/>
      <c r="Q99" s="102" t="str">
        <f t="shared" si="9"/>
        <v/>
      </c>
      <c r="R99" s="102" t="str">
        <f t="shared" si="11"/>
        <v/>
      </c>
      <c r="S99" s="102"/>
    </row>
    <row r="100" spans="1:19" x14ac:dyDescent="0.15">
      <c r="A100" s="17">
        <v>99</v>
      </c>
      <c r="B100" s="17" t="str">
        <f>'申込書（個人種目）'!R150</f>
        <v/>
      </c>
      <c r="C100" s="17" t="str">
        <f>'申込書（個人種目）'!X150</f>
        <v xml:space="preserve"> </v>
      </c>
      <c r="D100" s="17" t="str">
        <f>'申込書（個人種目）'!Y150</f>
        <v/>
      </c>
      <c r="E100" s="17" t="str">
        <f>'申込書（個人種目）'!Z150</f>
        <v/>
      </c>
      <c r="F100" s="17" t="str">
        <f>'申込書（個人種目）'!AA150</f>
        <v/>
      </c>
      <c r="G100" s="25" t="str">
        <f>'申込書（個人種目）'!AB150</f>
        <v/>
      </c>
      <c r="H100" s="25" t="str">
        <f>'申込書（個人種目）'!AC150</f>
        <v/>
      </c>
      <c r="I100" s="25" t="str">
        <f>'申込書（個人種目）'!AD150</f>
        <v/>
      </c>
      <c r="J100" s="17" t="str">
        <f>IF(ISBLANK('申込書（個人種目）'!AE105),"",'申込書（個人種目）'!AE105)</f>
        <v/>
      </c>
      <c r="N100" s="101" t="str">
        <f t="shared" si="8"/>
        <v/>
      </c>
      <c r="O100" s="101" t="str">
        <f t="shared" si="10"/>
        <v/>
      </c>
      <c r="P100" s="101"/>
      <c r="Q100" s="102" t="str">
        <f t="shared" si="9"/>
        <v/>
      </c>
      <c r="R100" s="102" t="str">
        <f t="shared" si="11"/>
        <v/>
      </c>
      <c r="S100" s="102"/>
    </row>
    <row r="101" spans="1:19" x14ac:dyDescent="0.15">
      <c r="A101" s="17">
        <v>100</v>
      </c>
      <c r="B101" s="17" t="str">
        <f>'申込書（個人種目）'!R151</f>
        <v/>
      </c>
      <c r="C101" s="17" t="str">
        <f>'申込書（個人種目）'!X151</f>
        <v xml:space="preserve"> </v>
      </c>
      <c r="D101" s="17" t="str">
        <f>'申込書（個人種目）'!Y151</f>
        <v/>
      </c>
      <c r="E101" s="17" t="str">
        <f>'申込書（個人種目）'!Z151</f>
        <v/>
      </c>
      <c r="F101" s="17" t="str">
        <f>'申込書（個人種目）'!AA151</f>
        <v/>
      </c>
      <c r="G101" s="25" t="str">
        <f>'申込書（個人種目）'!AB151</f>
        <v/>
      </c>
      <c r="H101" s="25" t="str">
        <f>'申込書（個人種目）'!AC151</f>
        <v/>
      </c>
      <c r="I101" s="25" t="str">
        <f>'申込書（個人種目）'!AD151</f>
        <v/>
      </c>
      <c r="J101" s="17" t="str">
        <f>IF(ISBLANK('申込書（個人種目）'!AE106),"",'申込書（個人種目）'!AE106)</f>
        <v/>
      </c>
      <c r="N101" s="101" t="str">
        <f t="shared" si="8"/>
        <v/>
      </c>
      <c r="O101" s="101" t="str">
        <f t="shared" si="10"/>
        <v/>
      </c>
      <c r="P101" s="101"/>
      <c r="Q101" s="102" t="str">
        <f t="shared" si="9"/>
        <v/>
      </c>
      <c r="R101" s="102" t="str">
        <f t="shared" si="11"/>
        <v/>
      </c>
      <c r="S101" s="102"/>
    </row>
  </sheetData>
  <phoneticPr fontId="1"/>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32"/>
  <sheetViews>
    <sheetView workbookViewId="0">
      <selection activeCell="G21" sqref="G21"/>
    </sheetView>
  </sheetViews>
  <sheetFormatPr defaultColWidth="9" defaultRowHeight="12" x14ac:dyDescent="0.15"/>
  <cols>
    <col min="1" max="1" width="28.75" style="4" bestFit="1" customWidth="1"/>
    <col min="2" max="2" width="9" style="117" bestFit="1" customWidth="1"/>
    <col min="3" max="3" width="14.25" style="5" customWidth="1"/>
    <col min="4" max="4" width="9.625" style="5" customWidth="1"/>
    <col min="5" max="5" width="14" style="5" customWidth="1"/>
    <col min="6" max="6" width="15.125" style="4" bestFit="1" customWidth="1"/>
    <col min="7" max="7" width="10.25" style="4" bestFit="1" customWidth="1"/>
    <col min="8" max="8" width="12.25" style="4" bestFit="1" customWidth="1"/>
    <col min="9" max="9" width="9" style="4"/>
    <col min="10" max="10" width="28.75" style="4" bestFit="1" customWidth="1"/>
    <col min="11" max="11" width="22" style="4" bestFit="1" customWidth="1"/>
    <col min="12" max="16384" width="9" style="4"/>
  </cols>
  <sheetData>
    <row r="1" spans="1:11" x14ac:dyDescent="0.15">
      <c r="A1" s="4" t="s">
        <v>340</v>
      </c>
      <c r="B1" s="117" t="s">
        <v>354</v>
      </c>
      <c r="C1" s="4" t="s">
        <v>341</v>
      </c>
      <c r="D1" s="5" t="s">
        <v>345</v>
      </c>
      <c r="F1" s="6" t="s">
        <v>343</v>
      </c>
      <c r="G1" s="6"/>
      <c r="H1" s="6"/>
    </row>
    <row r="2" spans="1:11" x14ac:dyDescent="0.15">
      <c r="A2" s="4" t="s">
        <v>602</v>
      </c>
      <c r="B2" s="117">
        <v>1</v>
      </c>
      <c r="C2" s="5" t="s">
        <v>355</v>
      </c>
      <c r="D2" s="5" t="s">
        <v>619</v>
      </c>
      <c r="F2" s="6" t="s">
        <v>344</v>
      </c>
      <c r="G2" s="6"/>
      <c r="H2" s="6"/>
    </row>
    <row r="3" spans="1:11" x14ac:dyDescent="0.15">
      <c r="A3" s="4" t="s">
        <v>603</v>
      </c>
      <c r="B3" s="117">
        <v>2</v>
      </c>
      <c r="C3" s="5" t="s">
        <v>356</v>
      </c>
      <c r="D3" s="5" t="s">
        <v>620</v>
      </c>
      <c r="F3" s="6" t="s">
        <v>655</v>
      </c>
      <c r="G3" s="6"/>
      <c r="H3" s="6"/>
    </row>
    <row r="4" spans="1:11" x14ac:dyDescent="0.15">
      <c r="A4" s="4" t="s">
        <v>604</v>
      </c>
      <c r="B4" s="117">
        <v>3</v>
      </c>
      <c r="C4" s="5" t="s">
        <v>499</v>
      </c>
      <c r="D4" s="5" t="s">
        <v>621</v>
      </c>
      <c r="F4" s="6" t="s">
        <v>647</v>
      </c>
      <c r="G4" s="6"/>
      <c r="H4" s="6"/>
    </row>
    <row r="5" spans="1:11" x14ac:dyDescent="0.15">
      <c r="A5" s="4" t="s">
        <v>1040</v>
      </c>
      <c r="B5" s="117">
        <v>4</v>
      </c>
      <c r="C5" s="5" t="s">
        <v>500</v>
      </c>
      <c r="D5" s="5" t="s">
        <v>623</v>
      </c>
      <c r="F5" s="6">
        <v>11</v>
      </c>
      <c r="G5" s="6" t="s">
        <v>648</v>
      </c>
      <c r="H5" s="6" t="s">
        <v>649</v>
      </c>
    </row>
    <row r="6" spans="1:11" x14ac:dyDescent="0.15">
      <c r="A6" s="4" t="s">
        <v>1038</v>
      </c>
      <c r="B6" s="117">
        <v>5</v>
      </c>
      <c r="C6" s="5" t="s">
        <v>634</v>
      </c>
      <c r="D6" s="5" t="s">
        <v>624</v>
      </c>
      <c r="F6" s="6">
        <v>12</v>
      </c>
      <c r="G6" s="6" t="s">
        <v>648</v>
      </c>
      <c r="H6" s="6" t="s">
        <v>650</v>
      </c>
    </row>
    <row r="7" spans="1:11" x14ac:dyDescent="0.15">
      <c r="A7" s="4" t="s">
        <v>605</v>
      </c>
      <c r="B7" s="117">
        <v>6</v>
      </c>
      <c r="C7" s="5" t="s">
        <v>501</v>
      </c>
      <c r="D7" s="5" t="s">
        <v>625</v>
      </c>
      <c r="F7" s="6">
        <v>13</v>
      </c>
      <c r="G7" s="6" t="s">
        <v>648</v>
      </c>
      <c r="H7" s="6" t="s">
        <v>651</v>
      </c>
    </row>
    <row r="8" spans="1:11" x14ac:dyDescent="0.15">
      <c r="A8" s="4" t="s">
        <v>606</v>
      </c>
      <c r="B8" s="117">
        <v>7</v>
      </c>
      <c r="C8" s="5" t="s">
        <v>502</v>
      </c>
      <c r="D8" s="5" t="s">
        <v>626</v>
      </c>
      <c r="F8" s="6">
        <v>14</v>
      </c>
      <c r="G8" s="6" t="s">
        <v>648</v>
      </c>
      <c r="H8" s="6" t="s">
        <v>652</v>
      </c>
    </row>
    <row r="9" spans="1:11" x14ac:dyDescent="0.15">
      <c r="A9" s="4" t="s">
        <v>607</v>
      </c>
      <c r="B9" s="117">
        <v>8</v>
      </c>
      <c r="C9" s="5" t="s">
        <v>357</v>
      </c>
      <c r="D9" s="5" t="s">
        <v>627</v>
      </c>
      <c r="F9" s="6">
        <v>20</v>
      </c>
      <c r="G9" s="6" t="s">
        <v>653</v>
      </c>
      <c r="H9" s="6" t="s">
        <v>654</v>
      </c>
    </row>
    <row r="10" spans="1:11" x14ac:dyDescent="0.15">
      <c r="A10" s="4" t="s">
        <v>608</v>
      </c>
      <c r="B10" s="117">
        <v>9</v>
      </c>
      <c r="C10" s="5" t="s">
        <v>503</v>
      </c>
      <c r="D10" s="5" t="s">
        <v>628</v>
      </c>
      <c r="F10" s="6">
        <v>25</v>
      </c>
      <c r="G10" s="6" t="s">
        <v>653</v>
      </c>
      <c r="H10" s="6" t="s">
        <v>327</v>
      </c>
    </row>
    <row r="11" spans="1:11" x14ac:dyDescent="0.15">
      <c r="A11" s="4" t="s">
        <v>609</v>
      </c>
      <c r="B11" s="117">
        <v>10</v>
      </c>
      <c r="C11" s="5" t="s">
        <v>358</v>
      </c>
      <c r="D11" s="5" t="s">
        <v>629</v>
      </c>
      <c r="F11" s="6">
        <v>26</v>
      </c>
      <c r="G11" s="6" t="s">
        <v>653</v>
      </c>
      <c r="H11" s="6" t="s">
        <v>325</v>
      </c>
    </row>
    <row r="12" spans="1:11" x14ac:dyDescent="0.15">
      <c r="A12" s="4" t="s">
        <v>610</v>
      </c>
      <c r="B12" s="117">
        <v>11</v>
      </c>
      <c r="C12" s="5" t="s">
        <v>504</v>
      </c>
      <c r="D12" s="5" t="s">
        <v>630</v>
      </c>
    </row>
    <row r="13" spans="1:11" x14ac:dyDescent="0.15">
      <c r="A13" s="118" t="s">
        <v>1031</v>
      </c>
      <c r="B13" s="119">
        <v>12</v>
      </c>
      <c r="C13" s="120" t="s">
        <v>684</v>
      </c>
      <c r="D13" s="120" t="s">
        <v>1052</v>
      </c>
    </row>
    <row r="14" spans="1:11" x14ac:dyDescent="0.15">
      <c r="A14" s="118" t="s">
        <v>1032</v>
      </c>
      <c r="B14" s="119">
        <v>13</v>
      </c>
      <c r="C14" s="120" t="s">
        <v>1047</v>
      </c>
      <c r="D14" s="120" t="s">
        <v>1053</v>
      </c>
    </row>
    <row r="15" spans="1:11" x14ac:dyDescent="0.15">
      <c r="A15" s="118" t="s">
        <v>1035</v>
      </c>
      <c r="B15" s="119">
        <v>14</v>
      </c>
      <c r="C15" s="120" t="s">
        <v>685</v>
      </c>
      <c r="D15" s="120" t="s">
        <v>1054</v>
      </c>
    </row>
    <row r="16" spans="1:11" x14ac:dyDescent="0.15">
      <c r="A16" s="118" t="s">
        <v>1036</v>
      </c>
      <c r="B16" s="119">
        <v>15</v>
      </c>
      <c r="C16" s="120" t="s">
        <v>1048</v>
      </c>
      <c r="D16" s="120" t="s">
        <v>1055</v>
      </c>
      <c r="I16" s="115"/>
      <c r="J16" s="116"/>
      <c r="K16" s="116"/>
    </row>
    <row r="17" spans="1:11" x14ac:dyDescent="0.15">
      <c r="A17" s="4" t="s">
        <v>1037</v>
      </c>
      <c r="B17" s="117">
        <v>16</v>
      </c>
      <c r="C17" s="5" t="s">
        <v>686</v>
      </c>
      <c r="D17" s="5" t="s">
        <v>690</v>
      </c>
      <c r="I17" s="115"/>
      <c r="J17" s="116"/>
      <c r="K17" s="116"/>
    </row>
    <row r="18" spans="1:11" x14ac:dyDescent="0.15">
      <c r="A18" s="4" t="s">
        <v>497</v>
      </c>
      <c r="B18" s="117">
        <v>17</v>
      </c>
      <c r="C18" s="5" t="s">
        <v>635</v>
      </c>
      <c r="D18" s="5" t="s">
        <v>619</v>
      </c>
      <c r="I18" s="115"/>
      <c r="J18" s="116"/>
      <c r="K18" s="116"/>
    </row>
    <row r="19" spans="1:11" x14ac:dyDescent="0.15">
      <c r="A19" s="4" t="s">
        <v>498</v>
      </c>
      <c r="B19" s="117">
        <v>18</v>
      </c>
      <c r="C19" s="5" t="s">
        <v>636</v>
      </c>
      <c r="D19" s="5" t="s">
        <v>620</v>
      </c>
      <c r="I19" s="115"/>
      <c r="J19" s="116"/>
      <c r="K19" s="116"/>
    </row>
    <row r="20" spans="1:11" x14ac:dyDescent="0.15">
      <c r="A20" s="4" t="s">
        <v>611</v>
      </c>
      <c r="B20" s="117">
        <v>19</v>
      </c>
      <c r="C20" s="5" t="s">
        <v>637</v>
      </c>
      <c r="D20" s="5" t="s">
        <v>621</v>
      </c>
      <c r="I20" s="115"/>
      <c r="J20" s="116"/>
      <c r="K20" s="116"/>
    </row>
    <row r="21" spans="1:11" x14ac:dyDescent="0.15">
      <c r="A21" s="4" t="s">
        <v>612</v>
      </c>
      <c r="B21" s="117">
        <v>20</v>
      </c>
      <c r="C21" s="5" t="s">
        <v>638</v>
      </c>
      <c r="D21" s="5" t="s">
        <v>622</v>
      </c>
      <c r="I21" s="115"/>
      <c r="J21" s="116"/>
      <c r="K21" s="116"/>
    </row>
    <row r="22" spans="1:11" x14ac:dyDescent="0.15">
      <c r="A22" s="4" t="s">
        <v>1041</v>
      </c>
      <c r="B22" s="117">
        <v>21</v>
      </c>
      <c r="C22" s="5" t="s">
        <v>645</v>
      </c>
      <c r="D22" s="5" t="s">
        <v>631</v>
      </c>
      <c r="I22" s="115"/>
      <c r="J22" s="116"/>
      <c r="K22" s="116"/>
    </row>
    <row r="23" spans="1:11" x14ac:dyDescent="0.15">
      <c r="A23" s="4" t="s">
        <v>1042</v>
      </c>
      <c r="B23" s="117">
        <v>22</v>
      </c>
      <c r="C23" s="5" t="s">
        <v>646</v>
      </c>
      <c r="D23" s="5" t="s">
        <v>632</v>
      </c>
      <c r="I23" s="115"/>
      <c r="J23" s="116"/>
      <c r="K23" s="116"/>
    </row>
    <row r="24" spans="1:11" x14ac:dyDescent="0.15">
      <c r="A24" s="4" t="s">
        <v>613</v>
      </c>
      <c r="B24" s="117">
        <v>23</v>
      </c>
      <c r="C24" s="5" t="s">
        <v>639</v>
      </c>
      <c r="D24" s="5" t="s">
        <v>633</v>
      </c>
      <c r="I24" s="115"/>
      <c r="J24" s="116"/>
      <c r="K24" s="116"/>
    </row>
    <row r="25" spans="1:11" x14ac:dyDescent="0.15">
      <c r="A25" s="4" t="s">
        <v>614</v>
      </c>
      <c r="B25" s="117">
        <v>24</v>
      </c>
      <c r="C25" s="5" t="s">
        <v>640</v>
      </c>
      <c r="D25" s="5" t="s">
        <v>626</v>
      </c>
      <c r="I25" s="115"/>
      <c r="J25" s="116"/>
      <c r="K25" s="116"/>
    </row>
    <row r="26" spans="1:11" x14ac:dyDescent="0.15">
      <c r="A26" s="4" t="s">
        <v>615</v>
      </c>
      <c r="B26" s="117">
        <v>25</v>
      </c>
      <c r="C26" s="5" t="s">
        <v>641</v>
      </c>
      <c r="D26" s="5" t="s">
        <v>627</v>
      </c>
      <c r="I26" s="115"/>
      <c r="J26" s="116"/>
      <c r="K26" s="116"/>
    </row>
    <row r="27" spans="1:11" x14ac:dyDescent="0.15">
      <c r="A27" s="4" t="s">
        <v>616</v>
      </c>
      <c r="B27" s="117">
        <v>26</v>
      </c>
      <c r="C27" s="5" t="s">
        <v>642</v>
      </c>
      <c r="D27" s="5" t="s">
        <v>628</v>
      </c>
      <c r="I27" s="115"/>
      <c r="J27" s="116"/>
      <c r="K27" s="116"/>
    </row>
    <row r="28" spans="1:11" x14ac:dyDescent="0.15">
      <c r="A28" s="4" t="s">
        <v>617</v>
      </c>
      <c r="B28" s="117">
        <v>27</v>
      </c>
      <c r="C28" s="5" t="s">
        <v>643</v>
      </c>
      <c r="D28" s="5" t="s">
        <v>629</v>
      </c>
    </row>
    <row r="29" spans="1:11" x14ac:dyDescent="0.15">
      <c r="A29" s="4" t="s">
        <v>618</v>
      </c>
      <c r="B29" s="117">
        <v>28</v>
      </c>
      <c r="C29" s="5" t="s">
        <v>644</v>
      </c>
      <c r="D29" s="5" t="s">
        <v>630</v>
      </c>
    </row>
    <row r="30" spans="1:11" x14ac:dyDescent="0.15">
      <c r="A30" s="4" t="s">
        <v>1043</v>
      </c>
      <c r="B30" s="117">
        <v>29</v>
      </c>
      <c r="C30" s="5" t="s">
        <v>687</v>
      </c>
      <c r="D30" s="5" t="s">
        <v>1044</v>
      </c>
    </row>
    <row r="31" spans="1:11" x14ac:dyDescent="0.15">
      <c r="A31" s="4" t="s">
        <v>1033</v>
      </c>
      <c r="B31" s="117">
        <v>30</v>
      </c>
      <c r="C31" s="5" t="s">
        <v>688</v>
      </c>
      <c r="D31" s="5" t="s">
        <v>1045</v>
      </c>
    </row>
    <row r="32" spans="1:11" x14ac:dyDescent="0.15">
      <c r="A32" s="4" t="s">
        <v>1034</v>
      </c>
      <c r="B32" s="117">
        <v>31</v>
      </c>
      <c r="C32" s="5" t="s">
        <v>689</v>
      </c>
      <c r="D32" s="5" t="s">
        <v>1046</v>
      </c>
    </row>
  </sheetData>
  <phoneticPr fontId="1"/>
  <pageMargins left="0.7" right="0.7" top="0.75" bottom="0.75" header="0.3" footer="0.3"/>
  <pageSetup paperSize="9" orientation="landscape"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19"/>
  <sheetViews>
    <sheetView workbookViewId="0">
      <selection activeCell="D21" sqref="D20:D21"/>
    </sheetView>
  </sheetViews>
  <sheetFormatPr defaultRowHeight="13.5" x14ac:dyDescent="0.15"/>
  <cols>
    <col min="1" max="1" width="28.75" bestFit="1" customWidth="1"/>
    <col min="2" max="2" width="33.25" bestFit="1" customWidth="1"/>
  </cols>
  <sheetData>
    <row r="1" spans="1:2" x14ac:dyDescent="0.15">
      <c r="A1" t="s">
        <v>7</v>
      </c>
      <c r="B1" t="s">
        <v>8</v>
      </c>
    </row>
    <row r="2" spans="1:2" x14ac:dyDescent="0.15">
      <c r="A2" s="4" t="s">
        <v>1015</v>
      </c>
      <c r="B2" s="4" t="s">
        <v>497</v>
      </c>
    </row>
    <row r="3" spans="1:2" x14ac:dyDescent="0.15">
      <c r="A3" s="4" t="s">
        <v>1016</v>
      </c>
      <c r="B3" s="4" t="s">
        <v>498</v>
      </c>
    </row>
    <row r="4" spans="1:2" x14ac:dyDescent="0.15">
      <c r="A4" s="4" t="s">
        <v>1017</v>
      </c>
      <c r="B4" s="4" t="s">
        <v>1018</v>
      </c>
    </row>
    <row r="5" spans="1:2" x14ac:dyDescent="0.15">
      <c r="A5" s="4" t="s">
        <v>1040</v>
      </c>
      <c r="B5" s="4" t="s">
        <v>1039</v>
      </c>
    </row>
    <row r="6" spans="1:2" x14ac:dyDescent="0.15">
      <c r="A6" s="4" t="s">
        <v>1038</v>
      </c>
      <c r="B6" s="4" t="s">
        <v>1041</v>
      </c>
    </row>
    <row r="7" spans="1:2" x14ac:dyDescent="0.15">
      <c r="A7" s="4" t="s">
        <v>1020</v>
      </c>
      <c r="B7" s="4" t="s">
        <v>1042</v>
      </c>
    </row>
    <row r="8" spans="1:2" x14ac:dyDescent="0.15">
      <c r="A8" s="4" t="s">
        <v>1022</v>
      </c>
      <c r="B8" s="4" t="s">
        <v>1019</v>
      </c>
    </row>
    <row r="9" spans="1:2" x14ac:dyDescent="0.15">
      <c r="A9" s="4" t="s">
        <v>1024</v>
      </c>
      <c r="B9" s="4" t="s">
        <v>1021</v>
      </c>
    </row>
    <row r="10" spans="1:2" x14ac:dyDescent="0.15">
      <c r="A10" s="4" t="s">
        <v>1026</v>
      </c>
      <c r="B10" s="4" t="s">
        <v>1023</v>
      </c>
    </row>
    <row r="11" spans="1:2" x14ac:dyDescent="0.15">
      <c r="A11" s="4" t="s">
        <v>1028</v>
      </c>
      <c r="B11" s="4" t="s">
        <v>1025</v>
      </c>
    </row>
    <row r="12" spans="1:2" x14ac:dyDescent="0.15">
      <c r="A12" s="4" t="s">
        <v>1030</v>
      </c>
      <c r="B12" s="4" t="s">
        <v>1027</v>
      </c>
    </row>
    <row r="13" spans="1:2" x14ac:dyDescent="0.15">
      <c r="A13" s="6" t="s">
        <v>1031</v>
      </c>
      <c r="B13" s="4" t="s">
        <v>1029</v>
      </c>
    </row>
    <row r="14" spans="1:2" x14ac:dyDescent="0.15">
      <c r="A14" s="6" t="s">
        <v>1032</v>
      </c>
      <c r="B14" s="116" t="s">
        <v>1043</v>
      </c>
    </row>
    <row r="15" spans="1:2" x14ac:dyDescent="0.15">
      <c r="A15" s="6" t="s">
        <v>1035</v>
      </c>
      <c r="B15" s="116" t="s">
        <v>1033</v>
      </c>
    </row>
    <row r="16" spans="1:2" x14ac:dyDescent="0.15">
      <c r="A16" s="6" t="s">
        <v>1036</v>
      </c>
      <c r="B16" s="116" t="s">
        <v>1034</v>
      </c>
    </row>
    <row r="17" spans="1:2" x14ac:dyDescent="0.15">
      <c r="A17" s="116" t="s">
        <v>1037</v>
      </c>
      <c r="B17" s="116"/>
    </row>
    <row r="18" spans="1:2" x14ac:dyDescent="0.15">
      <c r="A18" s="116"/>
    </row>
    <row r="19" spans="1:2" x14ac:dyDescent="0.15">
      <c r="B19" s="4"/>
    </row>
  </sheetData>
  <phoneticPr fontId="2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D45" sqref="D45"/>
    </sheetView>
  </sheetViews>
  <sheetFormatPr defaultColWidth="9" defaultRowHeight="12" x14ac:dyDescent="0.15"/>
  <cols>
    <col min="1" max="1" width="6.375" style="115" customWidth="1"/>
    <col min="2" max="2" width="33.875" style="116" bestFit="1" customWidth="1"/>
    <col min="3" max="3" width="28.25" style="116" bestFit="1" customWidth="1"/>
    <col min="4" max="4" width="21.625" style="116" bestFit="1" customWidth="1"/>
    <col min="5" max="5" width="7.375" style="116" bestFit="1" customWidth="1"/>
    <col min="6" max="16384" width="9" style="116"/>
  </cols>
  <sheetData>
    <row r="1" spans="1:5" x14ac:dyDescent="0.15">
      <c r="A1" s="115" t="s">
        <v>691</v>
      </c>
      <c r="B1" s="116" t="s">
        <v>692</v>
      </c>
      <c r="C1" s="116" t="s">
        <v>693</v>
      </c>
      <c r="D1" s="116" t="s">
        <v>694</v>
      </c>
      <c r="E1" s="116" t="s">
        <v>695</v>
      </c>
    </row>
    <row r="2" spans="1:5" x14ac:dyDescent="0.15">
      <c r="A2" s="115" t="s">
        <v>696</v>
      </c>
      <c r="B2" s="116" t="s">
        <v>697</v>
      </c>
      <c r="C2" s="116" t="s">
        <v>698</v>
      </c>
      <c r="D2" s="116" t="s">
        <v>698</v>
      </c>
      <c r="E2" s="116" t="s">
        <v>699</v>
      </c>
    </row>
    <row r="3" spans="1:5" x14ac:dyDescent="0.15">
      <c r="A3" s="115" t="s">
        <v>700</v>
      </c>
      <c r="B3" s="116" t="s">
        <v>701</v>
      </c>
      <c r="C3" s="116" t="s">
        <v>702</v>
      </c>
      <c r="D3" s="116" t="s">
        <v>702</v>
      </c>
      <c r="E3" s="116" t="s">
        <v>699</v>
      </c>
    </row>
    <row r="4" spans="1:5" x14ac:dyDescent="0.15">
      <c r="A4" s="115" t="s">
        <v>703</v>
      </c>
      <c r="B4" s="116" t="s">
        <v>704</v>
      </c>
      <c r="C4" s="116" t="s">
        <v>705</v>
      </c>
      <c r="D4" s="116" t="s">
        <v>705</v>
      </c>
      <c r="E4" s="116" t="s">
        <v>699</v>
      </c>
    </row>
    <row r="5" spans="1:5" x14ac:dyDescent="0.15">
      <c r="A5" s="115" t="s">
        <v>706</v>
      </c>
      <c r="B5" s="116" t="s">
        <v>707</v>
      </c>
      <c r="C5" s="116" t="s">
        <v>708</v>
      </c>
      <c r="D5" s="116" t="s">
        <v>708</v>
      </c>
      <c r="E5" s="116" t="s">
        <v>699</v>
      </c>
    </row>
    <row r="6" spans="1:5" x14ac:dyDescent="0.15">
      <c r="A6" s="115" t="s">
        <v>709</v>
      </c>
      <c r="B6" s="116" t="s">
        <v>710</v>
      </c>
      <c r="C6" s="116" t="s">
        <v>711</v>
      </c>
      <c r="D6" s="116" t="s">
        <v>711</v>
      </c>
      <c r="E6" s="116" t="s">
        <v>699</v>
      </c>
    </row>
    <row r="7" spans="1:5" x14ac:dyDescent="0.15">
      <c r="A7" s="115" t="s">
        <v>712</v>
      </c>
      <c r="B7" s="116" t="s">
        <v>713</v>
      </c>
      <c r="C7" s="116" t="s">
        <v>714</v>
      </c>
      <c r="D7" s="116" t="s">
        <v>714</v>
      </c>
      <c r="E7" s="116" t="s">
        <v>699</v>
      </c>
    </row>
    <row r="8" spans="1:5" x14ac:dyDescent="0.15">
      <c r="A8" s="115" t="s">
        <v>715</v>
      </c>
      <c r="B8" s="116" t="s">
        <v>716</v>
      </c>
      <c r="C8" s="116" t="s">
        <v>717</v>
      </c>
      <c r="D8" s="116" t="s">
        <v>717</v>
      </c>
      <c r="E8" s="116" t="s">
        <v>699</v>
      </c>
    </row>
    <row r="9" spans="1:5" x14ac:dyDescent="0.15">
      <c r="A9" s="115" t="s">
        <v>718</v>
      </c>
      <c r="B9" s="116" t="s">
        <v>719</v>
      </c>
      <c r="C9" s="116" t="s">
        <v>720</v>
      </c>
      <c r="D9" s="116" t="s">
        <v>720</v>
      </c>
      <c r="E9" s="116" t="s">
        <v>699</v>
      </c>
    </row>
    <row r="10" spans="1:5" x14ac:dyDescent="0.15">
      <c r="A10" s="115" t="s">
        <v>721</v>
      </c>
      <c r="B10" s="116" t="s">
        <v>722</v>
      </c>
      <c r="C10" s="116" t="s">
        <v>723</v>
      </c>
      <c r="D10" s="116" t="s">
        <v>723</v>
      </c>
      <c r="E10" s="116" t="s">
        <v>699</v>
      </c>
    </row>
    <row r="11" spans="1:5" x14ac:dyDescent="0.15">
      <c r="A11" s="115" t="s">
        <v>724</v>
      </c>
      <c r="B11" s="116" t="s">
        <v>725</v>
      </c>
      <c r="C11" s="116" t="s">
        <v>726</v>
      </c>
      <c r="D11" s="116" t="s">
        <v>726</v>
      </c>
      <c r="E11" s="116" t="s">
        <v>699</v>
      </c>
    </row>
    <row r="12" spans="1:5" x14ac:dyDescent="0.15">
      <c r="A12" s="115" t="s">
        <v>727</v>
      </c>
      <c r="B12" s="116" t="s">
        <v>728</v>
      </c>
      <c r="C12" s="116" t="s">
        <v>729</v>
      </c>
      <c r="D12" s="116" t="s">
        <v>729</v>
      </c>
      <c r="E12" s="116" t="s">
        <v>699</v>
      </c>
    </row>
    <row r="13" spans="1:5" x14ac:dyDescent="0.15">
      <c r="A13" s="115" t="s">
        <v>730</v>
      </c>
      <c r="B13" s="116" t="s">
        <v>731</v>
      </c>
      <c r="C13" s="116" t="s">
        <v>732</v>
      </c>
      <c r="D13" s="116" t="s">
        <v>732</v>
      </c>
      <c r="E13" s="116" t="s">
        <v>699</v>
      </c>
    </row>
    <row r="14" spans="1:5" x14ac:dyDescent="0.15">
      <c r="A14" s="115" t="s">
        <v>733</v>
      </c>
      <c r="B14" s="116" t="s">
        <v>734</v>
      </c>
      <c r="C14" s="116" t="s">
        <v>735</v>
      </c>
      <c r="D14" s="116" t="s">
        <v>736</v>
      </c>
      <c r="E14" s="116" t="s">
        <v>699</v>
      </c>
    </row>
    <row r="15" spans="1:5" x14ac:dyDescent="0.15">
      <c r="A15" s="115" t="s">
        <v>737</v>
      </c>
      <c r="B15" s="116" t="s">
        <v>738</v>
      </c>
      <c r="C15" s="116" t="s">
        <v>739</v>
      </c>
      <c r="D15" s="116" t="s">
        <v>740</v>
      </c>
      <c r="E15" s="116" t="s">
        <v>699</v>
      </c>
    </row>
    <row r="16" spans="1:5" x14ac:dyDescent="0.15">
      <c r="A16" s="115" t="s">
        <v>741</v>
      </c>
      <c r="B16" s="116" t="s">
        <v>742</v>
      </c>
      <c r="C16" s="116" t="s">
        <v>743</v>
      </c>
      <c r="D16" s="116" t="s">
        <v>744</v>
      </c>
      <c r="E16" s="116" t="s">
        <v>699</v>
      </c>
    </row>
    <row r="17" spans="1:5" x14ac:dyDescent="0.15">
      <c r="A17" s="115" t="s">
        <v>745</v>
      </c>
      <c r="B17" s="116" t="s">
        <v>746</v>
      </c>
      <c r="C17" s="116" t="s">
        <v>747</v>
      </c>
      <c r="D17" s="116" t="s">
        <v>748</v>
      </c>
      <c r="E17" s="116" t="s">
        <v>699</v>
      </c>
    </row>
    <row r="18" spans="1:5" x14ac:dyDescent="0.15">
      <c r="A18" s="115" t="s">
        <v>749</v>
      </c>
      <c r="B18" s="116" t="s">
        <v>750</v>
      </c>
      <c r="C18" s="116" t="s">
        <v>751</v>
      </c>
      <c r="D18" s="116" t="s">
        <v>752</v>
      </c>
      <c r="E18" s="116" t="s">
        <v>699</v>
      </c>
    </row>
    <row r="19" spans="1:5" x14ac:dyDescent="0.15">
      <c r="A19" s="115" t="s">
        <v>753</v>
      </c>
      <c r="B19" s="116" t="s">
        <v>754</v>
      </c>
      <c r="C19" s="116" t="s">
        <v>755</v>
      </c>
      <c r="D19" s="116" t="s">
        <v>756</v>
      </c>
      <c r="E19" s="116" t="s">
        <v>699</v>
      </c>
    </row>
    <row r="20" spans="1:5" x14ac:dyDescent="0.15">
      <c r="A20" s="115" t="s">
        <v>757</v>
      </c>
      <c r="B20" s="116" t="s">
        <v>758</v>
      </c>
      <c r="C20" s="116" t="s">
        <v>759</v>
      </c>
      <c r="D20" s="116" t="s">
        <v>760</v>
      </c>
      <c r="E20" s="116" t="s">
        <v>699</v>
      </c>
    </row>
    <row r="21" spans="1:5" x14ac:dyDescent="0.15">
      <c r="A21" s="115" t="s">
        <v>761</v>
      </c>
      <c r="B21" s="116" t="s">
        <v>762</v>
      </c>
      <c r="C21" s="116" t="s">
        <v>763</v>
      </c>
      <c r="D21" s="116" t="s">
        <v>764</v>
      </c>
      <c r="E21" s="116" t="s">
        <v>699</v>
      </c>
    </row>
    <row r="22" spans="1:5" x14ac:dyDescent="0.15">
      <c r="A22" s="115" t="s">
        <v>765</v>
      </c>
      <c r="B22" s="116" t="s">
        <v>766</v>
      </c>
      <c r="C22" s="116" t="s">
        <v>767</v>
      </c>
      <c r="D22" s="116" t="s">
        <v>736</v>
      </c>
      <c r="E22" s="116" t="s">
        <v>699</v>
      </c>
    </row>
    <row r="23" spans="1:5" x14ac:dyDescent="0.15">
      <c r="A23" s="115" t="s">
        <v>768</v>
      </c>
      <c r="B23" s="116" t="s">
        <v>769</v>
      </c>
      <c r="C23" s="116" t="s">
        <v>770</v>
      </c>
      <c r="D23" s="116" t="s">
        <v>764</v>
      </c>
      <c r="E23" s="116" t="s">
        <v>699</v>
      </c>
    </row>
    <row r="24" spans="1:5" x14ac:dyDescent="0.15">
      <c r="A24" s="115" t="s">
        <v>771</v>
      </c>
      <c r="B24" s="116" t="s">
        <v>772</v>
      </c>
      <c r="C24" s="116" t="s">
        <v>773</v>
      </c>
      <c r="D24" s="116" t="s">
        <v>774</v>
      </c>
      <c r="E24" s="116" t="s">
        <v>699</v>
      </c>
    </row>
    <row r="25" spans="1:5" x14ac:dyDescent="0.15">
      <c r="A25" s="115" t="s">
        <v>775</v>
      </c>
      <c r="B25" s="116" t="s">
        <v>776</v>
      </c>
      <c r="C25" s="116" t="s">
        <v>777</v>
      </c>
      <c r="D25" s="116" t="s">
        <v>752</v>
      </c>
      <c r="E25" s="116" t="s">
        <v>699</v>
      </c>
    </row>
    <row r="26" spans="1:5" x14ac:dyDescent="0.15">
      <c r="A26" s="115" t="s">
        <v>778</v>
      </c>
      <c r="B26" s="116" t="s">
        <v>779</v>
      </c>
      <c r="C26" s="116" t="s">
        <v>780</v>
      </c>
      <c r="D26" s="116" t="s">
        <v>756</v>
      </c>
      <c r="E26" s="116" t="s">
        <v>699</v>
      </c>
    </row>
    <row r="27" spans="1:5" x14ac:dyDescent="0.15">
      <c r="A27" s="115" t="s">
        <v>781</v>
      </c>
      <c r="B27" s="116" t="s">
        <v>782</v>
      </c>
      <c r="C27" s="116" t="s">
        <v>783</v>
      </c>
      <c r="D27" s="116" t="s">
        <v>784</v>
      </c>
      <c r="E27" s="116" t="s">
        <v>699</v>
      </c>
    </row>
    <row r="28" spans="1:5" x14ac:dyDescent="0.15">
      <c r="A28" s="115" t="s">
        <v>785</v>
      </c>
      <c r="B28" s="116" t="s">
        <v>786</v>
      </c>
      <c r="C28" s="116" t="s">
        <v>787</v>
      </c>
      <c r="D28" s="116" t="s">
        <v>788</v>
      </c>
      <c r="E28" s="116" t="s">
        <v>699</v>
      </c>
    </row>
    <row r="29" spans="1:5" x14ac:dyDescent="0.15">
      <c r="A29" s="115" t="s">
        <v>789</v>
      </c>
      <c r="B29" s="116" t="s">
        <v>790</v>
      </c>
      <c r="C29" s="116" t="s">
        <v>791</v>
      </c>
      <c r="D29" s="116" t="s">
        <v>792</v>
      </c>
      <c r="E29" s="116" t="s">
        <v>699</v>
      </c>
    </row>
    <row r="30" spans="1:5" x14ac:dyDescent="0.15">
      <c r="A30" s="115" t="s">
        <v>793</v>
      </c>
      <c r="B30" s="116" t="s">
        <v>790</v>
      </c>
      <c r="C30" s="116" t="s">
        <v>794</v>
      </c>
      <c r="D30" s="116" t="s">
        <v>792</v>
      </c>
      <c r="E30" s="116" t="s">
        <v>699</v>
      </c>
    </row>
    <row r="31" spans="1:5" x14ac:dyDescent="0.15">
      <c r="A31" s="115" t="s">
        <v>795</v>
      </c>
      <c r="B31" s="116" t="s">
        <v>796</v>
      </c>
      <c r="C31" s="116" t="s">
        <v>797</v>
      </c>
      <c r="D31" s="116" t="s">
        <v>798</v>
      </c>
      <c r="E31" s="116" t="s">
        <v>699</v>
      </c>
    </row>
    <row r="32" spans="1:5" x14ac:dyDescent="0.15">
      <c r="A32" s="115" t="s">
        <v>799</v>
      </c>
      <c r="B32" s="116" t="s">
        <v>800</v>
      </c>
      <c r="C32" s="116" t="s">
        <v>801</v>
      </c>
      <c r="D32" s="116" t="s">
        <v>802</v>
      </c>
      <c r="E32" s="116" t="s">
        <v>699</v>
      </c>
    </row>
    <row r="33" spans="1:5" x14ac:dyDescent="0.15">
      <c r="A33" s="115" t="s">
        <v>803</v>
      </c>
      <c r="B33" s="116" t="s">
        <v>804</v>
      </c>
      <c r="C33" s="116" t="s">
        <v>805</v>
      </c>
      <c r="D33" s="116" t="s">
        <v>806</v>
      </c>
      <c r="E33" s="116" t="s">
        <v>699</v>
      </c>
    </row>
    <row r="34" spans="1:5" x14ac:dyDescent="0.15">
      <c r="A34" s="115" t="s">
        <v>807</v>
      </c>
      <c r="B34" s="116" t="s">
        <v>808</v>
      </c>
      <c r="C34" s="116" t="s">
        <v>809</v>
      </c>
      <c r="D34" s="116" t="s">
        <v>810</v>
      </c>
      <c r="E34" s="116" t="s">
        <v>699</v>
      </c>
    </row>
    <row r="35" spans="1:5" x14ac:dyDescent="0.15">
      <c r="A35" s="115" t="s">
        <v>811</v>
      </c>
      <c r="B35" s="116" t="s">
        <v>812</v>
      </c>
      <c r="C35" s="116" t="s">
        <v>813</v>
      </c>
      <c r="D35" s="116" t="s">
        <v>814</v>
      </c>
      <c r="E35" s="116" t="s">
        <v>699</v>
      </c>
    </row>
    <row r="36" spans="1:5" x14ac:dyDescent="0.15">
      <c r="A36" s="115" t="s">
        <v>815</v>
      </c>
      <c r="B36" s="116" t="s">
        <v>816</v>
      </c>
      <c r="C36" s="116" t="s">
        <v>817</v>
      </c>
      <c r="D36" s="116" t="s">
        <v>818</v>
      </c>
      <c r="E36" s="116" t="s">
        <v>699</v>
      </c>
    </row>
    <row r="37" spans="1:5" x14ac:dyDescent="0.15">
      <c r="A37" s="115" t="s">
        <v>819</v>
      </c>
      <c r="B37" s="116" t="s">
        <v>820</v>
      </c>
      <c r="C37" s="116" t="s">
        <v>821</v>
      </c>
      <c r="D37" s="116" t="s">
        <v>822</v>
      </c>
      <c r="E37" s="116" t="s">
        <v>699</v>
      </c>
    </row>
    <row r="38" spans="1:5" x14ac:dyDescent="0.15">
      <c r="A38" s="115" t="s">
        <v>823</v>
      </c>
      <c r="B38" s="116" t="s">
        <v>824</v>
      </c>
      <c r="C38" s="116" t="s">
        <v>825</v>
      </c>
      <c r="D38" s="116" t="s">
        <v>825</v>
      </c>
      <c r="E38" s="116" t="s">
        <v>826</v>
      </c>
    </row>
    <row r="39" spans="1:5" x14ac:dyDescent="0.15">
      <c r="A39" s="115" t="s">
        <v>827</v>
      </c>
      <c r="B39" s="116" t="s">
        <v>828</v>
      </c>
      <c r="C39" s="116" t="s">
        <v>829</v>
      </c>
      <c r="D39" s="116" t="s">
        <v>829</v>
      </c>
      <c r="E39" s="116" t="s">
        <v>826</v>
      </c>
    </row>
    <row r="40" spans="1:5" x14ac:dyDescent="0.15">
      <c r="A40" s="115" t="s">
        <v>830</v>
      </c>
      <c r="B40" s="116" t="s">
        <v>831</v>
      </c>
      <c r="C40" s="116" t="s">
        <v>832</v>
      </c>
      <c r="D40" s="116" t="s">
        <v>832</v>
      </c>
      <c r="E40" s="116" t="s">
        <v>826</v>
      </c>
    </row>
    <row r="41" spans="1:5" x14ac:dyDescent="0.15">
      <c r="A41" s="115" t="s">
        <v>833</v>
      </c>
      <c r="B41" s="116" t="s">
        <v>834</v>
      </c>
      <c r="C41" s="116" t="s">
        <v>835</v>
      </c>
      <c r="D41" s="116" t="s">
        <v>835</v>
      </c>
      <c r="E41" s="116" t="s">
        <v>826</v>
      </c>
    </row>
    <row r="42" spans="1:5" x14ac:dyDescent="0.15">
      <c r="A42" s="115" t="s">
        <v>836</v>
      </c>
      <c r="B42" s="116" t="s">
        <v>837</v>
      </c>
      <c r="C42" s="116" t="s">
        <v>838</v>
      </c>
      <c r="D42" s="116" t="s">
        <v>839</v>
      </c>
      <c r="E42" s="116" t="s">
        <v>826</v>
      </c>
    </row>
    <row r="43" spans="1:5" x14ac:dyDescent="0.15">
      <c r="A43" s="115" t="s">
        <v>840</v>
      </c>
      <c r="B43" s="116" t="s">
        <v>841</v>
      </c>
      <c r="C43" s="116" t="s">
        <v>842</v>
      </c>
      <c r="D43" s="116" t="s">
        <v>843</v>
      </c>
      <c r="E43" s="116" t="s">
        <v>826</v>
      </c>
    </row>
    <row r="44" spans="1:5" x14ac:dyDescent="0.15">
      <c r="A44" s="115" t="s">
        <v>844</v>
      </c>
      <c r="B44" s="116" t="s">
        <v>845</v>
      </c>
      <c r="C44" s="116" t="s">
        <v>846</v>
      </c>
      <c r="D44" s="116" t="s">
        <v>847</v>
      </c>
      <c r="E44" s="116" t="s">
        <v>826</v>
      </c>
    </row>
    <row r="45" spans="1:5" x14ac:dyDescent="0.15">
      <c r="A45" s="115" t="s">
        <v>848</v>
      </c>
      <c r="B45" s="116" t="s">
        <v>849</v>
      </c>
      <c r="C45" s="116" t="s">
        <v>850</v>
      </c>
      <c r="D45" s="116" t="s">
        <v>851</v>
      </c>
      <c r="E45" s="116" t="s">
        <v>826</v>
      </c>
    </row>
    <row r="46" spans="1:5" x14ac:dyDescent="0.15">
      <c r="A46" s="115" t="s">
        <v>852</v>
      </c>
      <c r="B46" s="116" t="s">
        <v>853</v>
      </c>
      <c r="C46" s="116" t="s">
        <v>854</v>
      </c>
      <c r="D46" s="116" t="s">
        <v>855</v>
      </c>
      <c r="E46" s="116" t="s">
        <v>826</v>
      </c>
    </row>
    <row r="47" spans="1:5" x14ac:dyDescent="0.15">
      <c r="A47" s="115" t="s">
        <v>856</v>
      </c>
      <c r="B47" s="116" t="s">
        <v>857</v>
      </c>
      <c r="C47" s="116" t="s">
        <v>858</v>
      </c>
      <c r="D47" s="116" t="s">
        <v>859</v>
      </c>
      <c r="E47" s="116" t="s">
        <v>826</v>
      </c>
    </row>
    <row r="48" spans="1:5" x14ac:dyDescent="0.15">
      <c r="A48" s="115" t="s">
        <v>860</v>
      </c>
      <c r="B48" s="116" t="s">
        <v>861</v>
      </c>
      <c r="C48" s="116" t="s">
        <v>862</v>
      </c>
      <c r="D48" s="116" t="s">
        <v>863</v>
      </c>
      <c r="E48" s="116" t="s">
        <v>826</v>
      </c>
    </row>
    <row r="49" spans="1:5" x14ac:dyDescent="0.15">
      <c r="A49" s="115" t="s">
        <v>864</v>
      </c>
      <c r="B49" s="116" t="s">
        <v>865</v>
      </c>
      <c r="C49" s="116" t="s">
        <v>866</v>
      </c>
      <c r="D49" s="116" t="s">
        <v>867</v>
      </c>
      <c r="E49" s="116" t="s">
        <v>826</v>
      </c>
    </row>
    <row r="50" spans="1:5" x14ac:dyDescent="0.15">
      <c r="A50" s="115" t="s">
        <v>868</v>
      </c>
      <c r="B50" s="116" t="s">
        <v>869</v>
      </c>
      <c r="C50" s="116" t="s">
        <v>870</v>
      </c>
      <c r="D50" s="116" t="s">
        <v>871</v>
      </c>
      <c r="E50" s="116" t="s">
        <v>826</v>
      </c>
    </row>
    <row r="51" spans="1:5" x14ac:dyDescent="0.15">
      <c r="A51" s="115" t="s">
        <v>872</v>
      </c>
      <c r="B51" s="116" t="s">
        <v>873</v>
      </c>
      <c r="C51" s="116" t="s">
        <v>874</v>
      </c>
      <c r="D51" s="116" t="s">
        <v>875</v>
      </c>
      <c r="E51" s="116" t="s">
        <v>826</v>
      </c>
    </row>
    <row r="52" spans="1:5" x14ac:dyDescent="0.15">
      <c r="A52" s="115" t="s">
        <v>876</v>
      </c>
      <c r="B52" s="116" t="s">
        <v>877</v>
      </c>
      <c r="C52" s="116" t="s">
        <v>878</v>
      </c>
      <c r="D52" s="116" t="s">
        <v>879</v>
      </c>
      <c r="E52" s="116" t="s">
        <v>826</v>
      </c>
    </row>
    <row r="53" spans="1:5" x14ac:dyDescent="0.15">
      <c r="A53" s="115" t="s">
        <v>880</v>
      </c>
      <c r="B53" s="116" t="s">
        <v>881</v>
      </c>
      <c r="C53" s="116" t="s">
        <v>882</v>
      </c>
      <c r="D53" s="116" t="s">
        <v>883</v>
      </c>
      <c r="E53" s="116" t="s">
        <v>826</v>
      </c>
    </row>
    <row r="54" spans="1:5" x14ac:dyDescent="0.15">
      <c r="A54" s="115" t="s">
        <v>884</v>
      </c>
      <c r="B54" s="116" t="s">
        <v>885</v>
      </c>
      <c r="C54" s="116" t="s">
        <v>886</v>
      </c>
      <c r="D54" s="116" t="s">
        <v>887</v>
      </c>
      <c r="E54" s="116" t="s">
        <v>826</v>
      </c>
    </row>
    <row r="55" spans="1:5" x14ac:dyDescent="0.15">
      <c r="A55" s="115" t="s">
        <v>888</v>
      </c>
      <c r="B55" s="116" t="s">
        <v>889</v>
      </c>
      <c r="C55" s="116" t="s">
        <v>890</v>
      </c>
      <c r="D55" s="116" t="s">
        <v>891</v>
      </c>
      <c r="E55" s="116" t="s">
        <v>826</v>
      </c>
    </row>
    <row r="56" spans="1:5" x14ac:dyDescent="0.15">
      <c r="A56" s="115" t="s">
        <v>892</v>
      </c>
      <c r="B56" s="116" t="s">
        <v>893</v>
      </c>
      <c r="C56" s="116" t="s">
        <v>894</v>
      </c>
      <c r="D56" s="116" t="s">
        <v>895</v>
      </c>
      <c r="E56" s="116" t="s">
        <v>826</v>
      </c>
    </row>
    <row r="57" spans="1:5" x14ac:dyDescent="0.15">
      <c r="A57" s="115" t="s">
        <v>896</v>
      </c>
      <c r="B57" s="116" t="s">
        <v>897</v>
      </c>
      <c r="C57" s="116" t="s">
        <v>898</v>
      </c>
      <c r="D57" s="116" t="s">
        <v>899</v>
      </c>
      <c r="E57" s="116" t="s">
        <v>826</v>
      </c>
    </row>
    <row r="58" spans="1:5" x14ac:dyDescent="0.15">
      <c r="A58" s="115" t="s">
        <v>900</v>
      </c>
      <c r="B58" s="116" t="s">
        <v>901</v>
      </c>
      <c r="C58" s="116" t="s">
        <v>902</v>
      </c>
      <c r="D58" s="116" t="s">
        <v>903</v>
      </c>
      <c r="E58" s="116" t="s">
        <v>826</v>
      </c>
    </row>
    <row r="59" spans="1:5" x14ac:dyDescent="0.15">
      <c r="A59" s="115" t="s">
        <v>904</v>
      </c>
      <c r="B59" s="116" t="s">
        <v>905</v>
      </c>
      <c r="C59" s="116" t="s">
        <v>906</v>
      </c>
      <c r="D59" s="116" t="s">
        <v>907</v>
      </c>
      <c r="E59" s="116" t="s">
        <v>826</v>
      </c>
    </row>
    <row r="60" spans="1:5" x14ac:dyDescent="0.15">
      <c r="A60" s="115" t="s">
        <v>908</v>
      </c>
      <c r="B60" s="116" t="s">
        <v>909</v>
      </c>
      <c r="C60" s="116" t="s">
        <v>910</v>
      </c>
      <c r="D60" s="116" t="s">
        <v>909</v>
      </c>
      <c r="E60" s="116" t="s">
        <v>826</v>
      </c>
    </row>
    <row r="61" spans="1:5" x14ac:dyDescent="0.15">
      <c r="A61" s="115">
        <v>101</v>
      </c>
      <c r="B61" s="116" t="s">
        <v>911</v>
      </c>
      <c r="C61" s="116" t="s">
        <v>912</v>
      </c>
      <c r="D61" s="116" t="s">
        <v>913</v>
      </c>
      <c r="E61" s="116" t="s">
        <v>699</v>
      </c>
    </row>
    <row r="62" spans="1:5" x14ac:dyDescent="0.15">
      <c r="A62" s="115">
        <v>102</v>
      </c>
      <c r="B62" s="116" t="s">
        <v>914</v>
      </c>
      <c r="C62" s="116" t="s">
        <v>915</v>
      </c>
      <c r="D62" s="116" t="s">
        <v>916</v>
      </c>
      <c r="E62" s="116" t="s">
        <v>699</v>
      </c>
    </row>
    <row r="63" spans="1:5" x14ac:dyDescent="0.15">
      <c r="A63" s="115">
        <v>103</v>
      </c>
      <c r="B63" s="116" t="s">
        <v>917</v>
      </c>
      <c r="C63" s="116" t="s">
        <v>918</v>
      </c>
      <c r="D63" s="116" t="s">
        <v>919</v>
      </c>
      <c r="E63" s="116" t="s">
        <v>699</v>
      </c>
    </row>
    <row r="64" spans="1:5" x14ac:dyDescent="0.15">
      <c r="A64" s="115">
        <v>104</v>
      </c>
      <c r="B64" s="116" t="s">
        <v>920</v>
      </c>
      <c r="C64" s="116" t="s">
        <v>921</v>
      </c>
      <c r="D64" s="116" t="s">
        <v>922</v>
      </c>
      <c r="E64" s="116" t="s">
        <v>699</v>
      </c>
    </row>
    <row r="65" spans="1:5" x14ac:dyDescent="0.15">
      <c r="A65" s="115">
        <v>105</v>
      </c>
      <c r="B65" s="116" t="s">
        <v>923</v>
      </c>
      <c r="C65" s="116" t="s">
        <v>924</v>
      </c>
      <c r="D65" s="116" t="s">
        <v>925</v>
      </c>
      <c r="E65" s="116" t="s">
        <v>699</v>
      </c>
    </row>
    <row r="66" spans="1:5" x14ac:dyDescent="0.15">
      <c r="A66" s="115">
        <v>106</v>
      </c>
      <c r="B66" s="116" t="s">
        <v>926</v>
      </c>
      <c r="C66" s="116" t="s">
        <v>927</v>
      </c>
      <c r="D66" s="116" t="s">
        <v>927</v>
      </c>
      <c r="E66" s="116" t="s">
        <v>699</v>
      </c>
    </row>
    <row r="67" spans="1:5" x14ac:dyDescent="0.15">
      <c r="A67" s="115">
        <v>107</v>
      </c>
      <c r="B67" s="116" t="s">
        <v>928</v>
      </c>
      <c r="C67" s="116" t="s">
        <v>929</v>
      </c>
      <c r="D67" s="116" t="s">
        <v>929</v>
      </c>
      <c r="E67" s="116" t="s">
        <v>699</v>
      </c>
    </row>
    <row r="68" spans="1:5" x14ac:dyDescent="0.15">
      <c r="A68" s="115">
        <v>151</v>
      </c>
      <c r="B68" s="116" t="s">
        <v>930</v>
      </c>
      <c r="C68" s="116" t="s">
        <v>931</v>
      </c>
      <c r="D68" s="116" t="s">
        <v>932</v>
      </c>
      <c r="E68" s="116" t="s">
        <v>699</v>
      </c>
    </row>
    <row r="69" spans="1:5" x14ac:dyDescent="0.15">
      <c r="A69" s="115">
        <v>152</v>
      </c>
      <c r="B69" s="116" t="s">
        <v>933</v>
      </c>
      <c r="C69" s="116" t="s">
        <v>934</v>
      </c>
      <c r="D69" s="116" t="s">
        <v>935</v>
      </c>
      <c r="E69" s="116" t="s">
        <v>699</v>
      </c>
    </row>
    <row r="70" spans="1:5" x14ac:dyDescent="0.15">
      <c r="A70" s="115">
        <v>153</v>
      </c>
      <c r="B70" s="116" t="s">
        <v>936</v>
      </c>
      <c r="C70" s="116" t="s">
        <v>937</v>
      </c>
      <c r="D70" s="116" t="s">
        <v>938</v>
      </c>
      <c r="E70" s="116" t="s">
        <v>699</v>
      </c>
    </row>
    <row r="71" spans="1:5" x14ac:dyDescent="0.15">
      <c r="A71" s="115">
        <v>154</v>
      </c>
      <c r="B71" s="116" t="s">
        <v>939</v>
      </c>
      <c r="C71" s="116" t="s">
        <v>940</v>
      </c>
      <c r="D71" s="116" t="s">
        <v>941</v>
      </c>
      <c r="E71" s="116" t="s">
        <v>699</v>
      </c>
    </row>
    <row r="72" spans="1:5" x14ac:dyDescent="0.15">
      <c r="A72" s="115">
        <v>155</v>
      </c>
      <c r="B72" s="116" t="s">
        <v>942</v>
      </c>
      <c r="C72" s="116" t="s">
        <v>943</v>
      </c>
      <c r="D72" s="116" t="s">
        <v>944</v>
      </c>
      <c r="E72" s="116" t="s">
        <v>699</v>
      </c>
    </row>
    <row r="73" spans="1:5" x14ac:dyDescent="0.15">
      <c r="A73" s="115">
        <v>156</v>
      </c>
      <c r="B73" s="116" t="s">
        <v>945</v>
      </c>
      <c r="C73" s="116" t="s">
        <v>946</v>
      </c>
      <c r="D73" s="116" t="s">
        <v>947</v>
      </c>
      <c r="E73" s="116" t="s">
        <v>699</v>
      </c>
    </row>
    <row r="74" spans="1:5" x14ac:dyDescent="0.15">
      <c r="A74" s="115">
        <v>161</v>
      </c>
      <c r="B74" s="116" t="s">
        <v>948</v>
      </c>
      <c r="C74" s="116" t="s">
        <v>949</v>
      </c>
      <c r="D74" s="116" t="s">
        <v>950</v>
      </c>
      <c r="E74" s="116" t="s">
        <v>699</v>
      </c>
    </row>
    <row r="75" spans="1:5" x14ac:dyDescent="0.15">
      <c r="A75" s="115">
        <v>162</v>
      </c>
      <c r="B75" s="116" t="s">
        <v>951</v>
      </c>
      <c r="C75" s="116" t="s">
        <v>952</v>
      </c>
      <c r="D75" s="116" t="s">
        <v>953</v>
      </c>
      <c r="E75" s="116" t="s">
        <v>699</v>
      </c>
    </row>
    <row r="76" spans="1:5" x14ac:dyDescent="0.15">
      <c r="A76" s="115">
        <v>163</v>
      </c>
      <c r="B76" s="116" t="s">
        <v>954</v>
      </c>
      <c r="C76" s="116" t="s">
        <v>955</v>
      </c>
      <c r="D76" s="116" t="s">
        <v>956</v>
      </c>
      <c r="E76" s="116" t="s">
        <v>699</v>
      </c>
    </row>
    <row r="77" spans="1:5" x14ac:dyDescent="0.15">
      <c r="A77" s="115">
        <v>164</v>
      </c>
      <c r="B77" s="116" t="s">
        <v>957</v>
      </c>
      <c r="C77" s="116" t="s">
        <v>958</v>
      </c>
      <c r="D77" s="116" t="s">
        <v>959</v>
      </c>
      <c r="E77" s="116" t="s">
        <v>699</v>
      </c>
    </row>
    <row r="78" spans="1:5" x14ac:dyDescent="0.15">
      <c r="A78" s="115">
        <v>165</v>
      </c>
      <c r="B78" s="116" t="s">
        <v>960</v>
      </c>
      <c r="C78" s="116" t="s">
        <v>961</v>
      </c>
      <c r="D78" s="116" t="s">
        <v>962</v>
      </c>
      <c r="E78" s="116" t="s">
        <v>699</v>
      </c>
    </row>
    <row r="79" spans="1:5" x14ac:dyDescent="0.15">
      <c r="A79" s="115">
        <v>171</v>
      </c>
      <c r="B79" s="116" t="s">
        <v>963</v>
      </c>
      <c r="C79" s="116" t="s">
        <v>964</v>
      </c>
      <c r="D79" s="116" t="s">
        <v>965</v>
      </c>
      <c r="E79" s="116" t="s">
        <v>699</v>
      </c>
    </row>
    <row r="80" spans="1:5" x14ac:dyDescent="0.15">
      <c r="A80" s="115">
        <v>172</v>
      </c>
      <c r="B80" s="116" t="s">
        <v>966</v>
      </c>
      <c r="C80" s="116" t="s">
        <v>967</v>
      </c>
      <c r="D80" s="116" t="s">
        <v>967</v>
      </c>
      <c r="E80" s="116" t="s">
        <v>699</v>
      </c>
    </row>
    <row r="81" spans="1:5" x14ac:dyDescent="0.15">
      <c r="A81" s="115">
        <v>201</v>
      </c>
      <c r="B81" s="116" t="s">
        <v>968</v>
      </c>
      <c r="C81" s="116" t="s">
        <v>969</v>
      </c>
      <c r="D81" s="116" t="s">
        <v>970</v>
      </c>
      <c r="E81" s="116" t="s">
        <v>971</v>
      </c>
    </row>
    <row r="82" spans="1:5" x14ac:dyDescent="0.15">
      <c r="A82" s="115">
        <v>202</v>
      </c>
      <c r="B82" s="116" t="s">
        <v>972</v>
      </c>
      <c r="C82" s="116" t="s">
        <v>973</v>
      </c>
      <c r="D82" s="116" t="s">
        <v>974</v>
      </c>
      <c r="E82" s="116" t="s">
        <v>971</v>
      </c>
    </row>
    <row r="83" spans="1:5" x14ac:dyDescent="0.15">
      <c r="A83" s="115">
        <v>203</v>
      </c>
      <c r="B83" s="116" t="s">
        <v>975</v>
      </c>
      <c r="C83" s="116" t="s">
        <v>976</v>
      </c>
      <c r="D83" s="116" t="s">
        <v>977</v>
      </c>
      <c r="E83" s="116" t="s">
        <v>971</v>
      </c>
    </row>
    <row r="84" spans="1:5" x14ac:dyDescent="0.15">
      <c r="A84" s="115">
        <v>206</v>
      </c>
      <c r="B84" s="116" t="s">
        <v>978</v>
      </c>
      <c r="C84" s="116" t="s">
        <v>979</v>
      </c>
      <c r="D84" s="116" t="s">
        <v>980</v>
      </c>
      <c r="E84" s="116" t="s">
        <v>971</v>
      </c>
    </row>
    <row r="85" spans="1:5" x14ac:dyDescent="0.15">
      <c r="A85" s="115">
        <v>207</v>
      </c>
      <c r="B85" s="116" t="s">
        <v>981</v>
      </c>
      <c r="C85" s="116" t="s">
        <v>982</v>
      </c>
      <c r="D85" s="116" t="s">
        <v>983</v>
      </c>
      <c r="E85" s="116" t="s">
        <v>971</v>
      </c>
    </row>
    <row r="86" spans="1:5" x14ac:dyDescent="0.15">
      <c r="A86" s="115">
        <v>208</v>
      </c>
      <c r="B86" s="116" t="s">
        <v>984</v>
      </c>
      <c r="C86" s="116" t="s">
        <v>985</v>
      </c>
      <c r="D86" s="116" t="s">
        <v>980</v>
      </c>
      <c r="E86" s="116" t="s">
        <v>971</v>
      </c>
    </row>
    <row r="87" spans="1:5" x14ac:dyDescent="0.15">
      <c r="A87" s="115">
        <v>209</v>
      </c>
      <c r="B87" s="116" t="s">
        <v>986</v>
      </c>
      <c r="C87" s="116" t="s">
        <v>987</v>
      </c>
      <c r="D87" s="116" t="s">
        <v>983</v>
      </c>
      <c r="E87" s="116" t="s">
        <v>971</v>
      </c>
    </row>
    <row r="88" spans="1:5" x14ac:dyDescent="0.15">
      <c r="A88" s="115">
        <v>210</v>
      </c>
      <c r="B88" s="116" t="s">
        <v>988</v>
      </c>
      <c r="C88" s="116" t="s">
        <v>989</v>
      </c>
      <c r="D88" s="116" t="s">
        <v>990</v>
      </c>
      <c r="E88" s="116" t="s">
        <v>971</v>
      </c>
    </row>
    <row r="89" spans="1:5" x14ac:dyDescent="0.15">
      <c r="A89" s="115">
        <v>211</v>
      </c>
      <c r="B89" s="116" t="s">
        <v>991</v>
      </c>
      <c r="C89" s="116" t="s">
        <v>992</v>
      </c>
      <c r="D89" s="116" t="s">
        <v>993</v>
      </c>
      <c r="E89" s="116" t="s">
        <v>971</v>
      </c>
    </row>
    <row r="90" spans="1:5" x14ac:dyDescent="0.15">
      <c r="A90" s="115">
        <v>212</v>
      </c>
      <c r="B90" s="116" t="s">
        <v>994</v>
      </c>
      <c r="C90" s="116" t="s">
        <v>995</v>
      </c>
      <c r="D90" s="116" t="s">
        <v>993</v>
      </c>
      <c r="E90" s="116" t="s">
        <v>971</v>
      </c>
    </row>
    <row r="91" spans="1:5" x14ac:dyDescent="0.15">
      <c r="A91" s="115">
        <v>213</v>
      </c>
      <c r="B91" s="116" t="s">
        <v>996</v>
      </c>
      <c r="C91" s="116" t="s">
        <v>997</v>
      </c>
      <c r="D91" s="116" t="s">
        <v>998</v>
      </c>
      <c r="E91" s="116" t="s">
        <v>971</v>
      </c>
    </row>
    <row r="92" spans="1:5" x14ac:dyDescent="0.15">
      <c r="A92" s="115">
        <v>214</v>
      </c>
      <c r="B92" s="116" t="s">
        <v>996</v>
      </c>
      <c r="C92" s="116" t="s">
        <v>999</v>
      </c>
      <c r="D92" s="116" t="s">
        <v>998</v>
      </c>
      <c r="E92" s="116" t="s">
        <v>971</v>
      </c>
    </row>
    <row r="93" spans="1:5" x14ac:dyDescent="0.15">
      <c r="A93" s="115">
        <v>221</v>
      </c>
      <c r="B93" s="116" t="s">
        <v>1000</v>
      </c>
      <c r="C93" s="116" t="s">
        <v>1001</v>
      </c>
      <c r="D93" s="116" t="s">
        <v>970</v>
      </c>
      <c r="E93" s="116" t="s">
        <v>971</v>
      </c>
    </row>
    <row r="94" spans="1:5" x14ac:dyDescent="0.15">
      <c r="A94" s="115">
        <v>601</v>
      </c>
      <c r="B94" s="116" t="s">
        <v>1002</v>
      </c>
      <c r="C94" s="116" t="s">
        <v>1003</v>
      </c>
      <c r="D94" s="116" t="s">
        <v>1003</v>
      </c>
      <c r="E94" s="116" t="s">
        <v>699</v>
      </c>
    </row>
    <row r="95" spans="1:5" x14ac:dyDescent="0.15">
      <c r="A95" s="115">
        <v>602</v>
      </c>
      <c r="B95" s="116" t="s">
        <v>1004</v>
      </c>
      <c r="C95" s="116" t="s">
        <v>1005</v>
      </c>
      <c r="D95" s="116" t="s">
        <v>1005</v>
      </c>
      <c r="E95" s="116" t="s">
        <v>699</v>
      </c>
    </row>
    <row r="96" spans="1:5" x14ac:dyDescent="0.15">
      <c r="A96" s="115">
        <v>603</v>
      </c>
      <c r="B96" s="116" t="s">
        <v>1006</v>
      </c>
      <c r="C96" s="116" t="s">
        <v>1007</v>
      </c>
      <c r="D96" s="116" t="s">
        <v>1007</v>
      </c>
      <c r="E96" s="116" t="s">
        <v>699</v>
      </c>
    </row>
    <row r="97" spans="1:5" x14ac:dyDescent="0.15">
      <c r="A97" s="115">
        <v>604</v>
      </c>
      <c r="B97" s="116" t="s">
        <v>1008</v>
      </c>
      <c r="C97" s="116" t="s">
        <v>1009</v>
      </c>
      <c r="D97" s="116" t="s">
        <v>1009</v>
      </c>
      <c r="E97" s="116" t="s">
        <v>699</v>
      </c>
    </row>
    <row r="98" spans="1:5" x14ac:dyDescent="0.15">
      <c r="A98" s="115">
        <v>605</v>
      </c>
      <c r="B98" s="116" t="s">
        <v>1010</v>
      </c>
      <c r="C98" s="116" t="s">
        <v>1011</v>
      </c>
      <c r="D98" s="116" t="s">
        <v>1011</v>
      </c>
      <c r="E98" s="116" t="s">
        <v>699</v>
      </c>
    </row>
    <row r="99" spans="1:5" x14ac:dyDescent="0.15">
      <c r="A99" s="115">
        <v>606</v>
      </c>
      <c r="B99" s="116" t="s">
        <v>1012</v>
      </c>
      <c r="C99" s="116" t="s">
        <v>1013</v>
      </c>
      <c r="D99" s="116" t="s">
        <v>1014</v>
      </c>
      <c r="E99" s="116" t="s">
        <v>699</v>
      </c>
    </row>
  </sheetData>
  <phoneticPr fontId="2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基礎データ</vt:lpstr>
      <vt:lpstr>申込書（個人種目）</vt:lpstr>
      <vt:lpstr>参加料受領書</vt:lpstr>
      <vt:lpstr>自由シート</vt:lpstr>
      <vt:lpstr>kyougisha転記用</vt:lpstr>
      <vt:lpstr>(種目・作業用)</vt:lpstr>
      <vt:lpstr>(種目一覧)</vt:lpstr>
      <vt:lpstr>(種目資料・作業用)</vt:lpstr>
      <vt:lpstr>gakunen1</vt:lpstr>
      <vt:lpstr>gender1</vt:lpstr>
      <vt:lpstr>prefec1</vt:lpstr>
      <vt:lpstr>基礎データ!Print_Area</vt:lpstr>
      <vt:lpstr>参加料受領書!Print_Area</vt:lpstr>
      <vt:lpstr>'申込書（個人種目）'!Print_Area</vt:lpstr>
      <vt:lpstr>shozoku1</vt:lpstr>
      <vt:lpstr>shubetsu1</vt:lpstr>
      <vt:lpstr>shumoku1</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Windows ユーザー</cp:lastModifiedBy>
  <cp:lastPrinted>2019-05-05T15:22:21Z</cp:lastPrinted>
  <dcterms:created xsi:type="dcterms:W3CDTF">2015-11-12T01:11:30Z</dcterms:created>
  <dcterms:modified xsi:type="dcterms:W3CDTF">2019-05-10T07:21:47Z</dcterms:modified>
</cp:coreProperties>
</file>