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20" yWindow="-120" windowWidth="20730" windowHeight="11160" tabRatio="816"/>
  </bookViews>
  <sheets>
    <sheet name="基礎データ（必ず先に記入してください）" sheetId="32" r:id="rId1"/>
    <sheet name="申込一覧表（個人種目）" sheetId="1" r:id="rId2"/>
    <sheet name="申込一覧表（リレー種目）" sheetId="18" r:id="rId3"/>
    <sheet name="自由シート" sheetId="30" r:id="rId4"/>
    <sheet name="(種目・作業用)" sheetId="2" state="hidden" r:id="rId5"/>
    <sheet name="kyougisha転記用" sheetId="4" state="hidden" r:id="rId6"/>
    <sheet name="relay転記用" sheetId="27" state="hidden" r:id="rId7"/>
  </sheets>
  <externalReferences>
    <externalReference r:id="rId8"/>
  </externalReferences>
  <definedNames>
    <definedName name="gakunen1">'申込一覧表（個人種目）'!$E$202:$E$218</definedName>
    <definedName name="gakunen2">'申込一覧表（リレー種目）'!$M$81:$M$97</definedName>
    <definedName name="gender1">'申込一覧表（個人種目）'!$F$202:$F$203</definedName>
    <definedName name="prefec1">'申込一覧表（個人種目）'!$AG$201:$AG$248</definedName>
    <definedName name="prefec2">'申込一覧表（リレー種目）'!$AG$80:$AG$127</definedName>
    <definedName name="_xlnm.Print_Area" localSheetId="0">'基礎データ（必ず先に記入してください）'!$A$1:$G$21</definedName>
    <definedName name="_xlnm.Print_Area" localSheetId="2">'申込一覧表（リレー種目）'!$A$1:$N$39</definedName>
    <definedName name="_xlnm.Print_Area" localSheetId="1">'申込一覧表（個人種目）'!$A$1:$N$160</definedName>
    <definedName name="shozoku1">'申込一覧表（個人種目）'!$C$279:$F$526</definedName>
    <definedName name="shubetsu1">'申込一覧表（個人種目）'!$AB$201:$AB$205</definedName>
    <definedName name="shubetsu2">'申込一覧表（リレー種目）'!$AB$80:$AB$84</definedName>
    <definedName name="shumoku1">'申込一覧表（個人種目）'!$G$202:$G$241</definedName>
    <definedName name="shumoku2">'申込一覧表（リレー種目）'!$C$81:$C$84</definedName>
    <definedName name="shumoku3">'[1](種目・作業用)'!$A$102:$A$148</definedName>
    <definedName name="shumoku4">'[1](種目・作業用)'!$A$152:$A$195</definedName>
    <definedName name="team2">'申込一覧表（リレー種目）'!$D$81:$D$85</definedName>
    <definedName name="女">'申込一覧表（個人種目）'!$D$250:$D$272</definedName>
    <definedName name="男">'申込一覧表（個人種目）'!$C$250:$C$275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 i="1" l="1"/>
  <c r="Q4" i="18" l="1"/>
  <c r="D16" i="32" s="1"/>
  <c r="Q3" i="18"/>
  <c r="D15" i="32" s="1"/>
  <c r="E38" i="18" l="1"/>
  <c r="K39" i="18"/>
  <c r="K31" i="18"/>
  <c r="L4" i="18"/>
  <c r="L3" i="18"/>
  <c r="C4" i="18"/>
  <c r="C3" i="18"/>
  <c r="AA4" i="18"/>
  <c r="AC4" i="18" s="1"/>
  <c r="Q124" i="1"/>
  <c r="Q123" i="1"/>
  <c r="Q84" i="1"/>
  <c r="Q83" i="1"/>
  <c r="Q44" i="1"/>
  <c r="Q43" i="1"/>
  <c r="Q4" i="1"/>
  <c r="Q3" i="1"/>
  <c r="E159" i="1"/>
  <c r="E119" i="1"/>
  <c r="E79" i="1"/>
  <c r="E39" i="1"/>
  <c r="C123" i="1"/>
  <c r="C83" i="1"/>
  <c r="C43" i="1"/>
  <c r="AA4" i="1"/>
  <c r="AC4" i="1" s="1"/>
  <c r="H160" i="1"/>
  <c r="H120" i="1"/>
  <c r="H80" i="1"/>
  <c r="H40" i="1"/>
  <c r="H152" i="1"/>
  <c r="H112" i="1"/>
  <c r="H72" i="1"/>
  <c r="H32" i="1"/>
  <c r="J124" i="1"/>
  <c r="J84" i="1"/>
  <c r="J44" i="1"/>
  <c r="J4" i="1"/>
  <c r="J123" i="1"/>
  <c r="J83" i="1"/>
  <c r="J43" i="1"/>
  <c r="J3" i="1"/>
  <c r="C124" i="1"/>
  <c r="C84" i="1"/>
  <c r="C44" i="1"/>
  <c r="C4" i="1"/>
  <c r="C17" i="32"/>
  <c r="C11" i="32"/>
  <c r="C14" i="32"/>
  <c r="D13" i="32" l="1"/>
  <c r="D12" i="32"/>
  <c r="AB4" i="18"/>
  <c r="AB4" i="1"/>
  <c r="D17" i="32" l="1"/>
  <c r="D14" i="32"/>
  <c r="C37" i="18"/>
  <c r="AD30" i="18"/>
  <c r="I125" i="4" s="1"/>
  <c r="AD29" i="18"/>
  <c r="I124" i="4" s="1"/>
  <c r="AD28" i="18"/>
  <c r="I123" i="4" s="1"/>
  <c r="AD27" i="18"/>
  <c r="I122" i="4" s="1"/>
  <c r="AD26" i="18"/>
  <c r="I121" i="4" s="1"/>
  <c r="AD25" i="18"/>
  <c r="I120" i="4" s="1"/>
  <c r="AD24" i="18"/>
  <c r="I119" i="4" s="1"/>
  <c r="AD23" i="18"/>
  <c r="I118" i="4" s="1"/>
  <c r="AD22" i="18"/>
  <c r="I117" i="4" s="1"/>
  <c r="AD21" i="18"/>
  <c r="I116" i="4" s="1"/>
  <c r="AD20" i="18"/>
  <c r="I115" i="4" s="1"/>
  <c r="AD19" i="18"/>
  <c r="I114" i="4" s="1"/>
  <c r="AD18" i="18"/>
  <c r="I113" i="4" s="1"/>
  <c r="AD17" i="18"/>
  <c r="I112" i="4" s="1"/>
  <c r="AD16" i="18"/>
  <c r="I111" i="4" s="1"/>
  <c r="AD15" i="18"/>
  <c r="I110" i="4" s="1"/>
  <c r="AD14" i="18"/>
  <c r="I109" i="4" s="1"/>
  <c r="AD13" i="18"/>
  <c r="I108" i="4" s="1"/>
  <c r="AD12" i="18"/>
  <c r="I107" i="4" s="1"/>
  <c r="AD11" i="18"/>
  <c r="I106" i="4" s="1"/>
  <c r="AD10" i="18"/>
  <c r="I105" i="4" s="1"/>
  <c r="AD9" i="18"/>
  <c r="I104" i="4" s="1"/>
  <c r="AD8" i="18"/>
  <c r="I103" i="4" s="1"/>
  <c r="AD7" i="18"/>
  <c r="I102" i="4" s="1"/>
  <c r="AD151" i="1"/>
  <c r="I101" i="4" s="1"/>
  <c r="AD150" i="1"/>
  <c r="I100" i="4" s="1"/>
  <c r="AD149" i="1"/>
  <c r="I99" i="4" s="1"/>
  <c r="AD148" i="1"/>
  <c r="I98" i="4" s="1"/>
  <c r="AD147" i="1"/>
  <c r="I97" i="4" s="1"/>
  <c r="AD146" i="1"/>
  <c r="I96" i="4" s="1"/>
  <c r="AD145" i="1"/>
  <c r="I95" i="4" s="1"/>
  <c r="AD144" i="1"/>
  <c r="I94" i="4" s="1"/>
  <c r="AD143" i="1"/>
  <c r="I93" i="4" s="1"/>
  <c r="AD142" i="1"/>
  <c r="I92" i="4" s="1"/>
  <c r="AD141" i="1"/>
  <c r="I91" i="4" s="1"/>
  <c r="AD140" i="1"/>
  <c r="I90" i="4" s="1"/>
  <c r="AD139" i="1"/>
  <c r="I89" i="4" s="1"/>
  <c r="AD138" i="1"/>
  <c r="I88" i="4" s="1"/>
  <c r="AD137" i="1"/>
  <c r="I87" i="4" s="1"/>
  <c r="AD136" i="1"/>
  <c r="I86" i="4" s="1"/>
  <c r="AD135" i="1"/>
  <c r="I85" i="4" s="1"/>
  <c r="AD134" i="1"/>
  <c r="I84" i="4" s="1"/>
  <c r="AD133" i="1"/>
  <c r="I83" i="4" s="1"/>
  <c r="AD132" i="1"/>
  <c r="I82" i="4" s="1"/>
  <c r="AD131" i="1"/>
  <c r="I81" i="4" s="1"/>
  <c r="AD130" i="1"/>
  <c r="I80" i="4" s="1"/>
  <c r="AD129" i="1"/>
  <c r="I79" i="4" s="1"/>
  <c r="AD128" i="1"/>
  <c r="I78" i="4" s="1"/>
  <c r="AD127" i="1"/>
  <c r="I77" i="4" s="1"/>
  <c r="AD111" i="1"/>
  <c r="I76" i="4" s="1"/>
  <c r="AD110" i="1"/>
  <c r="I75" i="4" s="1"/>
  <c r="AD109" i="1"/>
  <c r="I74" i="4" s="1"/>
  <c r="AD108" i="1"/>
  <c r="I73" i="4" s="1"/>
  <c r="AD107" i="1"/>
  <c r="I72" i="4" s="1"/>
  <c r="AD106" i="1"/>
  <c r="I71" i="4" s="1"/>
  <c r="AD105" i="1"/>
  <c r="I70" i="4" s="1"/>
  <c r="AD104" i="1"/>
  <c r="I69" i="4" s="1"/>
  <c r="AD103" i="1"/>
  <c r="I68" i="4" s="1"/>
  <c r="AD102" i="1"/>
  <c r="I67" i="4" s="1"/>
  <c r="AD101" i="1"/>
  <c r="I66" i="4" s="1"/>
  <c r="AD100" i="1"/>
  <c r="I65" i="4" s="1"/>
  <c r="AD99" i="1"/>
  <c r="I64" i="4" s="1"/>
  <c r="AD98" i="1"/>
  <c r="I63" i="4" s="1"/>
  <c r="AD97" i="1"/>
  <c r="I62" i="4" s="1"/>
  <c r="AD96" i="1"/>
  <c r="I61" i="4" s="1"/>
  <c r="AD95" i="1"/>
  <c r="I60" i="4" s="1"/>
  <c r="AD94" i="1"/>
  <c r="I59" i="4" s="1"/>
  <c r="AD93" i="1"/>
  <c r="I58" i="4" s="1"/>
  <c r="AD92" i="1"/>
  <c r="I57" i="4" s="1"/>
  <c r="AD91" i="1"/>
  <c r="I56" i="4" s="1"/>
  <c r="AD90" i="1"/>
  <c r="I55" i="4" s="1"/>
  <c r="AD89" i="1"/>
  <c r="I54" i="4" s="1"/>
  <c r="AD88" i="1"/>
  <c r="I53" i="4" s="1"/>
  <c r="AD87" i="1"/>
  <c r="I52" i="4" s="1"/>
  <c r="AD71" i="1"/>
  <c r="I51" i="4" s="1"/>
  <c r="AD70" i="1"/>
  <c r="I50" i="4" s="1"/>
  <c r="AD69" i="1"/>
  <c r="I49" i="4" s="1"/>
  <c r="AD68" i="1"/>
  <c r="I48" i="4" s="1"/>
  <c r="AD67" i="1"/>
  <c r="I47" i="4" s="1"/>
  <c r="AD66" i="1"/>
  <c r="I46" i="4" s="1"/>
  <c r="AD65" i="1"/>
  <c r="I45" i="4" s="1"/>
  <c r="AD64" i="1"/>
  <c r="I44" i="4" s="1"/>
  <c r="AD63" i="1"/>
  <c r="I43" i="4" s="1"/>
  <c r="AD62" i="1"/>
  <c r="I42" i="4" s="1"/>
  <c r="AD61" i="1"/>
  <c r="I41" i="4" s="1"/>
  <c r="AD60" i="1"/>
  <c r="I40" i="4" s="1"/>
  <c r="AD59" i="1"/>
  <c r="I39" i="4" s="1"/>
  <c r="AD58" i="1"/>
  <c r="I38" i="4" s="1"/>
  <c r="AD57" i="1"/>
  <c r="I37" i="4" s="1"/>
  <c r="AD56" i="1"/>
  <c r="I36" i="4" s="1"/>
  <c r="AD55" i="1"/>
  <c r="I35" i="4" s="1"/>
  <c r="AD54" i="1"/>
  <c r="I34" i="4" s="1"/>
  <c r="AD53" i="1"/>
  <c r="I33" i="4" s="1"/>
  <c r="AD52" i="1"/>
  <c r="I32" i="4" s="1"/>
  <c r="AD51" i="1"/>
  <c r="I31" i="4" s="1"/>
  <c r="AD50" i="1"/>
  <c r="I30" i="4" s="1"/>
  <c r="AD49" i="1"/>
  <c r="I29" i="4" s="1"/>
  <c r="AD48" i="1"/>
  <c r="I28" i="4" s="1"/>
  <c r="AD47" i="1"/>
  <c r="I27" i="4" s="1"/>
  <c r="AD31" i="1"/>
  <c r="I26" i="4" s="1"/>
  <c r="AD30" i="1"/>
  <c r="I25" i="4" s="1"/>
  <c r="AD29" i="1"/>
  <c r="I24" i="4" s="1"/>
  <c r="AD28" i="1"/>
  <c r="I23" i="4" s="1"/>
  <c r="AD27" i="1"/>
  <c r="I22" i="4" s="1"/>
  <c r="AD26" i="1"/>
  <c r="I21" i="4" s="1"/>
  <c r="AD25" i="1"/>
  <c r="I20" i="4" s="1"/>
  <c r="AD24" i="1"/>
  <c r="I19" i="4" s="1"/>
  <c r="AD23" i="1"/>
  <c r="I18" i="4" s="1"/>
  <c r="AD22" i="1"/>
  <c r="I17" i="4" s="1"/>
  <c r="AD21" i="1"/>
  <c r="I16" i="4" s="1"/>
  <c r="AD20" i="1"/>
  <c r="I15" i="4" s="1"/>
  <c r="AD19" i="1"/>
  <c r="I14" i="4" s="1"/>
  <c r="AD18" i="1"/>
  <c r="I13" i="4" s="1"/>
  <c r="AD17" i="1"/>
  <c r="I12" i="4" s="1"/>
  <c r="AD16" i="1"/>
  <c r="I11" i="4" s="1"/>
  <c r="AD15" i="1"/>
  <c r="I10" i="4" s="1"/>
  <c r="AD14" i="1"/>
  <c r="I9" i="4" s="1"/>
  <c r="AD13" i="1"/>
  <c r="I8" i="4" s="1"/>
  <c r="AD12" i="1"/>
  <c r="I7" i="4" s="1"/>
  <c r="AD11" i="1"/>
  <c r="I6" i="4" s="1"/>
  <c r="AD10" i="1"/>
  <c r="I5" i="4" s="1"/>
  <c r="AD9" i="1"/>
  <c r="I4" i="4" s="1"/>
  <c r="AD8" i="1"/>
  <c r="I3" i="4" s="1"/>
  <c r="AD7" i="1"/>
  <c r="I2" i="4" s="1"/>
  <c r="AI13" i="18"/>
  <c r="AI14" i="18"/>
  <c r="AI15" i="18"/>
  <c r="AI16" i="18"/>
  <c r="AI17" i="18"/>
  <c r="AI18" i="18"/>
  <c r="AI19" i="18"/>
  <c r="AI20" i="18"/>
  <c r="AI21" i="18"/>
  <c r="AI22" i="18"/>
  <c r="AI23" i="18"/>
  <c r="AI24" i="18"/>
  <c r="AI25" i="18"/>
  <c r="AI26" i="18"/>
  <c r="AI27" i="18"/>
  <c r="AI28" i="18"/>
  <c r="AI29" i="18"/>
  <c r="AI30" i="18"/>
  <c r="AI12" i="18"/>
  <c r="AI11" i="18"/>
  <c r="AI10" i="18"/>
  <c r="AI9" i="18"/>
  <c r="AI8" i="18"/>
  <c r="AI7" i="18"/>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J125" i="4"/>
  <c r="J124" i="4"/>
  <c r="J123" i="4"/>
  <c r="J122" i="4"/>
  <c r="J121" i="4"/>
  <c r="J120" i="4"/>
  <c r="J119" i="4"/>
  <c r="J118" i="4"/>
  <c r="J117" i="4"/>
  <c r="J116" i="4"/>
  <c r="J115" i="4"/>
  <c r="J114" i="4"/>
  <c r="J113" i="4"/>
  <c r="J112" i="4"/>
  <c r="J111" i="4"/>
  <c r="J110" i="4"/>
  <c r="J109" i="4"/>
  <c r="J108" i="4"/>
  <c r="J107" i="4"/>
  <c r="J106" i="4"/>
  <c r="J105" i="4"/>
  <c r="J104" i="4"/>
  <c r="J103" i="4"/>
  <c r="J102" i="4"/>
  <c r="S26" i="18"/>
  <c r="V26" i="18" s="1"/>
  <c r="X26" i="18" s="1"/>
  <c r="C121" i="4" s="1"/>
  <c r="S27" i="18"/>
  <c r="U27" i="18" s="1"/>
  <c r="S28" i="18"/>
  <c r="T28" i="18" s="1"/>
  <c r="S29" i="18"/>
  <c r="V29" i="18" s="1"/>
  <c r="X29" i="18" s="1"/>
  <c r="C124" i="4" s="1"/>
  <c r="S30" i="18"/>
  <c r="V30" i="18" s="1"/>
  <c r="X30" i="18" s="1"/>
  <c r="C125" i="4" s="1"/>
  <c r="S25" i="18"/>
  <c r="T25" i="18" s="1"/>
  <c r="C5" i="27" s="1"/>
  <c r="S20" i="18"/>
  <c r="V20" i="18" s="1"/>
  <c r="X20" i="18" s="1"/>
  <c r="C115" i="4" s="1"/>
  <c r="S21" i="18"/>
  <c r="T21" i="18" s="1"/>
  <c r="S22" i="18"/>
  <c r="V22" i="18" s="1"/>
  <c r="X22" i="18" s="1"/>
  <c r="C117" i="4" s="1"/>
  <c r="S23" i="18"/>
  <c r="T23" i="18" s="1"/>
  <c r="S24" i="18"/>
  <c r="U24" i="18" s="1"/>
  <c r="S19" i="18"/>
  <c r="B4" i="27" s="1"/>
  <c r="S14" i="18"/>
  <c r="V14" i="18" s="1"/>
  <c r="X14" i="18" s="1"/>
  <c r="C109" i="4" s="1"/>
  <c r="S15" i="18"/>
  <c r="V15" i="18" s="1"/>
  <c r="X15" i="18" s="1"/>
  <c r="C110" i="4" s="1"/>
  <c r="S16" i="18"/>
  <c r="U16" i="18" s="1"/>
  <c r="S17" i="18"/>
  <c r="V17" i="18" s="1"/>
  <c r="X17" i="18" s="1"/>
  <c r="C112" i="4" s="1"/>
  <c r="S18" i="18"/>
  <c r="U18" i="18" s="1"/>
  <c r="S13" i="18"/>
  <c r="V13" i="18" s="1"/>
  <c r="X13" i="18" s="1"/>
  <c r="C108" i="4" s="1"/>
  <c r="S8" i="18"/>
  <c r="T8" i="18" s="1"/>
  <c r="S9" i="18"/>
  <c r="V9" i="18" s="1"/>
  <c r="X9" i="18" s="1"/>
  <c r="C104" i="4" s="1"/>
  <c r="S10" i="18"/>
  <c r="V10" i="18" s="1"/>
  <c r="X10" i="18" s="1"/>
  <c r="C105" i="4" s="1"/>
  <c r="S11" i="18"/>
  <c r="T11" i="18" s="1"/>
  <c r="S12" i="18"/>
  <c r="U12" i="18" s="1"/>
  <c r="S7" i="18"/>
  <c r="U7" i="18" s="1"/>
  <c r="D2" i="27" s="1"/>
  <c r="R26" i="18"/>
  <c r="B121" i="4" s="1"/>
  <c r="R27" i="18"/>
  <c r="J5" i="27" s="1"/>
  <c r="R28" i="18"/>
  <c r="B123" i="4" s="1"/>
  <c r="R29" i="18"/>
  <c r="L5" i="27" s="1"/>
  <c r="R30" i="18"/>
  <c r="M5" i="27" s="1"/>
  <c r="R25" i="18"/>
  <c r="H5" i="27" s="1"/>
  <c r="R20" i="18"/>
  <c r="B115" i="4" s="1"/>
  <c r="R21" i="18"/>
  <c r="J4" i="27" s="1"/>
  <c r="R22" i="18"/>
  <c r="B117" i="4" s="1"/>
  <c r="R23" i="18"/>
  <c r="B118" i="4" s="1"/>
  <c r="R24" i="18"/>
  <c r="B119" i="4" s="1"/>
  <c r="R19" i="18"/>
  <c r="H4" i="27" s="1"/>
  <c r="R14" i="18"/>
  <c r="B109" i="4" s="1"/>
  <c r="R15" i="18"/>
  <c r="J3" i="27" s="1"/>
  <c r="R16" i="18"/>
  <c r="K3" i="27" s="1"/>
  <c r="R17" i="18"/>
  <c r="B112" i="4" s="1"/>
  <c r="R18" i="18"/>
  <c r="B113" i="4" s="1"/>
  <c r="R13" i="18"/>
  <c r="H3" i="27" s="1"/>
  <c r="R8" i="18"/>
  <c r="B103" i="4" s="1"/>
  <c r="R9" i="18"/>
  <c r="J2" i="27" s="1"/>
  <c r="R10" i="18"/>
  <c r="B105" i="4" s="1"/>
  <c r="R11" i="18"/>
  <c r="L2" i="27" s="1"/>
  <c r="R12" i="18"/>
  <c r="M2" i="27" s="1"/>
  <c r="R7" i="18"/>
  <c r="W7" i="18" s="1"/>
  <c r="G2" i="27" s="1"/>
  <c r="Y30" i="18"/>
  <c r="AF30" i="18" s="1"/>
  <c r="Y29" i="18"/>
  <c r="AA29" i="18" s="1"/>
  <c r="F124" i="4" s="1"/>
  <c r="Y28" i="18"/>
  <c r="AF28" i="18" s="1"/>
  <c r="Y27" i="18"/>
  <c r="AC27" i="18" s="1"/>
  <c r="H122" i="4" s="1"/>
  <c r="Y26" i="18"/>
  <c r="Z26" i="18" s="1"/>
  <c r="E121" i="4" s="1"/>
  <c r="Y25" i="18"/>
  <c r="D120" i="4" s="1"/>
  <c r="Y24" i="18"/>
  <c r="AF24" i="18" s="1"/>
  <c r="Y23" i="18"/>
  <c r="AB23" i="18" s="1"/>
  <c r="G118" i="4" s="1"/>
  <c r="Y22" i="18"/>
  <c r="Z22" i="18" s="1"/>
  <c r="E117" i="4" s="1"/>
  <c r="Y21" i="18"/>
  <c r="AF21" i="18" s="1"/>
  <c r="Y20" i="18"/>
  <c r="AF20" i="18" s="1"/>
  <c r="Y19" i="18"/>
  <c r="Y18" i="18"/>
  <c r="Z18" i="18" s="1"/>
  <c r="E113" i="4" s="1"/>
  <c r="Y17" i="18"/>
  <c r="AB17" i="18" s="1"/>
  <c r="G112" i="4" s="1"/>
  <c r="Y16" i="18"/>
  <c r="Y15" i="18"/>
  <c r="AB15" i="18" s="1"/>
  <c r="G110" i="4" s="1"/>
  <c r="Y14" i="18"/>
  <c r="AC14" i="18" s="1"/>
  <c r="H109" i="4" s="1"/>
  <c r="Y13" i="18"/>
  <c r="AF13" i="18" s="1"/>
  <c r="Y12" i="18"/>
  <c r="AC12" i="18" s="1"/>
  <c r="H107" i="4" s="1"/>
  <c r="Y11" i="18"/>
  <c r="AC11" i="18" s="1"/>
  <c r="H106" i="4" s="1"/>
  <c r="D106" i="4"/>
  <c r="Y10" i="18"/>
  <c r="D105" i="4" s="1"/>
  <c r="Y9" i="18"/>
  <c r="AF9" i="18" s="1"/>
  <c r="Y8" i="18"/>
  <c r="AF8" i="18" s="1"/>
  <c r="Y7" i="18"/>
  <c r="AF7" i="18" s="1"/>
  <c r="Y151" i="1"/>
  <c r="AB151" i="1"/>
  <c r="AC151" i="1"/>
  <c r="H101" i="4" s="1"/>
  <c r="S151" i="1"/>
  <c r="T151" i="1" s="1"/>
  <c r="R151" i="1"/>
  <c r="W151" i="1" s="1"/>
  <c r="Y150" i="1"/>
  <c r="Z150" i="1" s="1"/>
  <c r="E100" i="4" s="1"/>
  <c r="S150" i="1"/>
  <c r="U150" i="1" s="1"/>
  <c r="R150" i="1"/>
  <c r="W150" i="1" s="1"/>
  <c r="Y149" i="1"/>
  <c r="D99" i="4" s="1"/>
  <c r="S149" i="1"/>
  <c r="T149" i="1" s="1"/>
  <c r="R149" i="1"/>
  <c r="W149" i="1" s="1"/>
  <c r="Y148" i="1"/>
  <c r="AC148" i="1" s="1"/>
  <c r="H98" i="4" s="1"/>
  <c r="S148" i="1"/>
  <c r="V148" i="1"/>
  <c r="R148" i="1"/>
  <c r="B98" i="4" s="1"/>
  <c r="Y147" i="1"/>
  <c r="AF147" i="1" s="1"/>
  <c r="AC147" i="1"/>
  <c r="H97" i="4" s="1"/>
  <c r="S147" i="1"/>
  <c r="U147" i="1" s="1"/>
  <c r="R147" i="1"/>
  <c r="W147" i="1" s="1"/>
  <c r="Y146" i="1"/>
  <c r="S146" i="1"/>
  <c r="U146" i="1" s="1"/>
  <c r="R146" i="1"/>
  <c r="B96" i="4" s="1"/>
  <c r="Y145" i="1"/>
  <c r="AC145" i="1" s="1"/>
  <c r="H95" i="4" s="1"/>
  <c r="S145" i="1"/>
  <c r="U145" i="1" s="1"/>
  <c r="R145" i="1"/>
  <c r="B95" i="4" s="1"/>
  <c r="Y144" i="1"/>
  <c r="AF144" i="1" s="1"/>
  <c r="S144" i="1"/>
  <c r="T144" i="1" s="1"/>
  <c r="R144" i="1"/>
  <c r="W144" i="1" s="1"/>
  <c r="Y143" i="1"/>
  <c r="AB143" i="1" s="1"/>
  <c r="S143" i="1"/>
  <c r="T143" i="1" s="1"/>
  <c r="V143" i="1"/>
  <c r="R143" i="1"/>
  <c r="W143" i="1" s="1"/>
  <c r="Y142" i="1"/>
  <c r="S142" i="1"/>
  <c r="U142" i="1"/>
  <c r="R142" i="1"/>
  <c r="W142" i="1" s="1"/>
  <c r="Y141" i="1"/>
  <c r="S141" i="1"/>
  <c r="V141" i="1" s="1"/>
  <c r="R141" i="1"/>
  <c r="B91" i="4" s="1"/>
  <c r="Y140" i="1"/>
  <c r="S140" i="1"/>
  <c r="T140" i="1" s="1"/>
  <c r="R140" i="1"/>
  <c r="W140" i="1" s="1"/>
  <c r="Y139" i="1"/>
  <c r="AB139" i="1" s="1"/>
  <c r="G89" i="4" s="1"/>
  <c r="S139" i="1"/>
  <c r="V139" i="1" s="1"/>
  <c r="R139" i="1"/>
  <c r="W139" i="1" s="1"/>
  <c r="Y138" i="1"/>
  <c r="Z138" i="1" s="1"/>
  <c r="E88" i="4" s="1"/>
  <c r="S138" i="1"/>
  <c r="T138" i="1" s="1"/>
  <c r="R138" i="1"/>
  <c r="W138" i="1" s="1"/>
  <c r="Y137" i="1"/>
  <c r="S137" i="1"/>
  <c r="V137" i="1" s="1"/>
  <c r="R137" i="1"/>
  <c r="W137" i="1" s="1"/>
  <c r="Y136" i="1"/>
  <c r="Z136" i="1" s="1"/>
  <c r="E86" i="4" s="1"/>
  <c r="S136" i="1"/>
  <c r="U136" i="1"/>
  <c r="R136" i="1"/>
  <c r="B86" i="4" s="1"/>
  <c r="Y135" i="1"/>
  <c r="AF135" i="1" s="1"/>
  <c r="AC135" i="1"/>
  <c r="H85" i="4" s="1"/>
  <c r="S135" i="1"/>
  <c r="R135" i="1"/>
  <c r="W135" i="1" s="1"/>
  <c r="Y134" i="1"/>
  <c r="AF134" i="1" s="1"/>
  <c r="S134" i="1"/>
  <c r="V134" i="1"/>
  <c r="R134" i="1"/>
  <c r="W134" i="1" s="1"/>
  <c r="Y133" i="1"/>
  <c r="Z133" i="1" s="1"/>
  <c r="E83" i="4" s="1"/>
  <c r="S133" i="1"/>
  <c r="V133" i="1"/>
  <c r="U133" i="1"/>
  <c r="R133" i="1"/>
  <c r="W133" i="1" s="1"/>
  <c r="Y132" i="1"/>
  <c r="AF132" i="1" s="1"/>
  <c r="AB132" i="1"/>
  <c r="G82" i="4" s="1"/>
  <c r="AC132" i="1"/>
  <c r="H82" i="4" s="1"/>
  <c r="S132" i="1"/>
  <c r="T132" i="1"/>
  <c r="U132" i="1"/>
  <c r="R132" i="1"/>
  <c r="W132" i="1" s="1"/>
  <c r="Y131" i="1"/>
  <c r="S131" i="1"/>
  <c r="U131" i="1" s="1"/>
  <c r="R131" i="1"/>
  <c r="W131" i="1" s="1"/>
  <c r="Y130" i="1"/>
  <c r="S130" i="1"/>
  <c r="U130" i="1" s="1"/>
  <c r="V130" i="1"/>
  <c r="R130" i="1"/>
  <c r="B80" i="4" s="1"/>
  <c r="Y129" i="1"/>
  <c r="AB129" i="1" s="1"/>
  <c r="G79" i="4" s="1"/>
  <c r="S129" i="1"/>
  <c r="T129" i="1" s="1"/>
  <c r="U129" i="1"/>
  <c r="R129" i="1"/>
  <c r="W129" i="1" s="1"/>
  <c r="Y128" i="1"/>
  <c r="S128" i="1"/>
  <c r="T128" i="1" s="1"/>
  <c r="R128" i="1"/>
  <c r="W128" i="1" s="1"/>
  <c r="Y127" i="1"/>
  <c r="AC127" i="1" s="1"/>
  <c r="H77" i="4" s="1"/>
  <c r="S127" i="1"/>
  <c r="U127" i="1"/>
  <c r="R127" i="1"/>
  <c r="B77" i="4" s="1"/>
  <c r="Y111" i="1"/>
  <c r="Z111" i="1" s="1"/>
  <c r="E76" i="4" s="1"/>
  <c r="S111" i="1"/>
  <c r="V111" i="1"/>
  <c r="R111" i="1"/>
  <c r="W111" i="1" s="1"/>
  <c r="Y110" i="1"/>
  <c r="Z110" i="1" s="1"/>
  <c r="E75" i="4" s="1"/>
  <c r="S110" i="1"/>
  <c r="U110" i="1" s="1"/>
  <c r="R110" i="1"/>
  <c r="B75" i="4" s="1"/>
  <c r="Y109" i="1"/>
  <c r="Z109" i="1" s="1"/>
  <c r="E74" i="4" s="1"/>
  <c r="AB109" i="1"/>
  <c r="AC109" i="1"/>
  <c r="H74" i="4" s="1"/>
  <c r="S109" i="1"/>
  <c r="R109" i="1"/>
  <c r="W109" i="1" s="1"/>
  <c r="Y108" i="1"/>
  <c r="S108" i="1"/>
  <c r="U108" i="1" s="1"/>
  <c r="R108" i="1"/>
  <c r="B73" i="4" s="1"/>
  <c r="Y107" i="1"/>
  <c r="AF107" i="1" s="1"/>
  <c r="S107" i="1"/>
  <c r="T107" i="1" s="1"/>
  <c r="R107" i="1"/>
  <c r="W107" i="1" s="1"/>
  <c r="Y106" i="1"/>
  <c r="Z106" i="1" s="1"/>
  <c r="E71" i="4" s="1"/>
  <c r="AB106" i="1"/>
  <c r="S106" i="1"/>
  <c r="U106" i="1" s="1"/>
  <c r="R106" i="1"/>
  <c r="W106" i="1" s="1"/>
  <c r="Y105" i="1"/>
  <c r="AC105" i="1"/>
  <c r="H70" i="4" s="1"/>
  <c r="S105" i="1"/>
  <c r="V105" i="1" s="1"/>
  <c r="R105" i="1"/>
  <c r="B70" i="4" s="1"/>
  <c r="Y104" i="1"/>
  <c r="S104" i="1"/>
  <c r="V104" i="1" s="1"/>
  <c r="R104" i="1"/>
  <c r="W104" i="1" s="1"/>
  <c r="Y103" i="1"/>
  <c r="Z103" i="1" s="1"/>
  <c r="AB103" i="1"/>
  <c r="S103" i="1"/>
  <c r="T103" i="1"/>
  <c r="U103" i="1"/>
  <c r="R103" i="1"/>
  <c r="W103" i="1" s="1"/>
  <c r="Y102" i="1"/>
  <c r="AB102" i="1"/>
  <c r="S102" i="1"/>
  <c r="U102" i="1" s="1"/>
  <c r="V102" i="1"/>
  <c r="R102" i="1"/>
  <c r="B67" i="4" s="1"/>
  <c r="Y101" i="1"/>
  <c r="S101" i="1"/>
  <c r="V101" i="1" s="1"/>
  <c r="R101" i="1"/>
  <c r="B66" i="4" s="1"/>
  <c r="Y100" i="1"/>
  <c r="AA100" i="1" s="1"/>
  <c r="F65" i="4" s="1"/>
  <c r="AC100" i="1"/>
  <c r="H65" i="4" s="1"/>
  <c r="S100" i="1"/>
  <c r="R100" i="1"/>
  <c r="W100" i="1" s="1"/>
  <c r="Y99" i="1"/>
  <c r="AC99" i="1"/>
  <c r="H64" i="4" s="1"/>
  <c r="S99" i="1"/>
  <c r="V99" i="1" s="1"/>
  <c r="T99" i="1"/>
  <c r="R99" i="1"/>
  <c r="B64" i="4" s="1"/>
  <c r="Y98" i="1"/>
  <c r="AB98" i="1" s="1"/>
  <c r="G63" i="4" s="1"/>
  <c r="S98" i="1"/>
  <c r="U98" i="1"/>
  <c r="R98" i="1"/>
  <c r="W98" i="1" s="1"/>
  <c r="Y97" i="1"/>
  <c r="AB97" i="1"/>
  <c r="S97" i="1"/>
  <c r="U97" i="1" s="1"/>
  <c r="V97" i="1"/>
  <c r="R97" i="1"/>
  <c r="W97" i="1" s="1"/>
  <c r="Y96" i="1"/>
  <c r="AC96" i="1"/>
  <c r="H61" i="4" s="1"/>
  <c r="S96" i="1"/>
  <c r="T96" i="1" s="1"/>
  <c r="R96" i="1"/>
  <c r="W96" i="1" s="1"/>
  <c r="Y95" i="1"/>
  <c r="S95" i="1"/>
  <c r="V95" i="1" s="1"/>
  <c r="R95" i="1"/>
  <c r="B60" i="4" s="1"/>
  <c r="Y94" i="1"/>
  <c r="AB94" i="1" s="1"/>
  <c r="G59" i="4" s="1"/>
  <c r="S94" i="1"/>
  <c r="T94" i="1"/>
  <c r="R94" i="1"/>
  <c r="W94" i="1" s="1"/>
  <c r="Y93" i="1"/>
  <c r="AB93" i="1"/>
  <c r="S93" i="1"/>
  <c r="U93" i="1" s="1"/>
  <c r="R93" i="1"/>
  <c r="W93" i="1" s="1"/>
  <c r="Y92" i="1"/>
  <c r="S92" i="1"/>
  <c r="T92" i="1" s="1"/>
  <c r="U92" i="1"/>
  <c r="R92" i="1"/>
  <c r="Y91" i="1"/>
  <c r="S91" i="1"/>
  <c r="V91" i="1"/>
  <c r="R91" i="1"/>
  <c r="W91" i="1" s="1"/>
  <c r="Y90" i="1"/>
  <c r="AB90" i="1"/>
  <c r="S90" i="1"/>
  <c r="U90" i="1" s="1"/>
  <c r="T90" i="1"/>
  <c r="R90" i="1"/>
  <c r="W90" i="1" s="1"/>
  <c r="Y89" i="1"/>
  <c r="S89" i="1"/>
  <c r="T89" i="1" s="1"/>
  <c r="R89" i="1"/>
  <c r="B54" i="4" s="1"/>
  <c r="Y88" i="1"/>
  <c r="S88" i="1"/>
  <c r="V88" i="1" s="1"/>
  <c r="R88" i="1"/>
  <c r="W88" i="1" s="1"/>
  <c r="Y87" i="1"/>
  <c r="S87" i="1"/>
  <c r="V87" i="1" s="1"/>
  <c r="R87" i="1"/>
  <c r="B52" i="4" s="1"/>
  <c r="Y71" i="1"/>
  <c r="S71" i="1"/>
  <c r="V71" i="1" s="1"/>
  <c r="R71" i="1"/>
  <c r="W71" i="1" s="1"/>
  <c r="Y70" i="1"/>
  <c r="AA70" i="1" s="1"/>
  <c r="F50" i="4" s="1"/>
  <c r="S70" i="1"/>
  <c r="U70" i="1" s="1"/>
  <c r="R70" i="1"/>
  <c r="B50" i="4" s="1"/>
  <c r="Y69" i="1"/>
  <c r="AB69" i="1" s="1"/>
  <c r="G49" i="4" s="1"/>
  <c r="S69" i="1"/>
  <c r="V69" i="1" s="1"/>
  <c r="R69" i="1"/>
  <c r="B49" i="4" s="1"/>
  <c r="Y68" i="1"/>
  <c r="D48" i="4" s="1"/>
  <c r="S68" i="1"/>
  <c r="V68" i="1" s="1"/>
  <c r="R68" i="1"/>
  <c r="W68" i="1" s="1"/>
  <c r="Y67" i="1"/>
  <c r="AA67" i="1" s="1"/>
  <c r="F47" i="4" s="1"/>
  <c r="S67" i="1"/>
  <c r="U67" i="1" s="1"/>
  <c r="R67" i="1"/>
  <c r="W67" i="1" s="1"/>
  <c r="Y66" i="1"/>
  <c r="AF66" i="1" s="1"/>
  <c r="S66" i="1"/>
  <c r="T66" i="1" s="1"/>
  <c r="R66" i="1"/>
  <c r="W66" i="1" s="1"/>
  <c r="Y65" i="1"/>
  <c r="AC65" i="1" s="1"/>
  <c r="H45" i="4" s="1"/>
  <c r="S65" i="1"/>
  <c r="R65" i="1"/>
  <c r="B45" i="4" s="1"/>
  <c r="Y64" i="1"/>
  <c r="AC64" i="1" s="1"/>
  <c r="H44" i="4" s="1"/>
  <c r="S64" i="1"/>
  <c r="V64" i="1" s="1"/>
  <c r="R64" i="1"/>
  <c r="B44" i="4" s="1"/>
  <c r="Y63" i="1"/>
  <c r="AA63" i="1" s="1"/>
  <c r="F43" i="4" s="1"/>
  <c r="S63" i="1"/>
  <c r="U63" i="1" s="1"/>
  <c r="R63" i="1"/>
  <c r="W63" i="1" s="1"/>
  <c r="Y62" i="1"/>
  <c r="D42" i="4" s="1"/>
  <c r="S62" i="1"/>
  <c r="T62" i="1" s="1"/>
  <c r="R62" i="1"/>
  <c r="W62" i="1" s="1"/>
  <c r="Y61" i="1"/>
  <c r="AA61" i="1" s="1"/>
  <c r="F41" i="4" s="1"/>
  <c r="S61" i="1"/>
  <c r="R61" i="1"/>
  <c r="B41" i="4" s="1"/>
  <c r="Y60" i="1"/>
  <c r="D40" i="4" s="1"/>
  <c r="S60" i="1"/>
  <c r="T60" i="1" s="1"/>
  <c r="R60" i="1"/>
  <c r="W60" i="1" s="1"/>
  <c r="Y59" i="1"/>
  <c r="AB59" i="1" s="1"/>
  <c r="G39" i="4" s="1"/>
  <c r="S59" i="1"/>
  <c r="U59" i="1" s="1"/>
  <c r="R59" i="1"/>
  <c r="W59" i="1" s="1"/>
  <c r="Y58" i="1"/>
  <c r="AB58" i="1"/>
  <c r="G38" i="4" s="1"/>
  <c r="S58" i="1"/>
  <c r="T58" i="1" s="1"/>
  <c r="R58" i="1"/>
  <c r="W58" i="1" s="1"/>
  <c r="Y57" i="1"/>
  <c r="AB57" i="1" s="1"/>
  <c r="G37" i="4" s="1"/>
  <c r="S57" i="1"/>
  <c r="R57" i="1"/>
  <c r="W57" i="1" s="1"/>
  <c r="Y56" i="1"/>
  <c r="Z56" i="1" s="1"/>
  <c r="E36" i="4" s="1"/>
  <c r="S56" i="1"/>
  <c r="U56" i="1" s="1"/>
  <c r="R56" i="1"/>
  <c r="B36" i="4" s="1"/>
  <c r="Y55" i="1"/>
  <c r="AB55" i="1" s="1"/>
  <c r="G35" i="4" s="1"/>
  <c r="S55" i="1"/>
  <c r="T55" i="1" s="1"/>
  <c r="R55" i="1"/>
  <c r="W55" i="1" s="1"/>
  <c r="Y54" i="1"/>
  <c r="D34" i="4" s="1"/>
  <c r="S54" i="1"/>
  <c r="T54" i="1" s="1"/>
  <c r="R54" i="1"/>
  <c r="B34" i="4" s="1"/>
  <c r="Y53" i="1"/>
  <c r="AB53" i="1" s="1"/>
  <c r="G33" i="4" s="1"/>
  <c r="S53" i="1"/>
  <c r="U53" i="1" s="1"/>
  <c r="R53" i="1"/>
  <c r="W53" i="1" s="1"/>
  <c r="Y52" i="1"/>
  <c r="AC52" i="1" s="1"/>
  <c r="H32" i="4" s="1"/>
  <c r="S52" i="1"/>
  <c r="U52" i="1" s="1"/>
  <c r="R52" i="1"/>
  <c r="B32" i="4" s="1"/>
  <c r="Y51" i="1"/>
  <c r="AA51" i="1" s="1"/>
  <c r="F31" i="4" s="1"/>
  <c r="S51" i="1"/>
  <c r="V51" i="1" s="1"/>
  <c r="R51" i="1"/>
  <c r="W51" i="1" s="1"/>
  <c r="Y50" i="1"/>
  <c r="AC50" i="1" s="1"/>
  <c r="H30" i="4" s="1"/>
  <c r="S50" i="1"/>
  <c r="V50" i="1" s="1"/>
  <c r="R50" i="1"/>
  <c r="W50" i="1" s="1"/>
  <c r="Y49" i="1"/>
  <c r="AC49" i="1" s="1"/>
  <c r="H29" i="4" s="1"/>
  <c r="S49" i="1"/>
  <c r="U49" i="1" s="1"/>
  <c r="R49" i="1"/>
  <c r="W49" i="1" s="1"/>
  <c r="Y48" i="1"/>
  <c r="AB48" i="1" s="1"/>
  <c r="G28" i="4" s="1"/>
  <c r="S48" i="1"/>
  <c r="R48" i="1"/>
  <c r="W48" i="1" s="1"/>
  <c r="Y47" i="1"/>
  <c r="AC47" i="1" s="1"/>
  <c r="H27" i="4" s="1"/>
  <c r="S47" i="1"/>
  <c r="T47" i="1" s="1"/>
  <c r="R47" i="1"/>
  <c r="B27" i="4" s="1"/>
  <c r="Y31" i="1"/>
  <c r="D26" i="4" s="1"/>
  <c r="S31" i="1"/>
  <c r="V31" i="1" s="1"/>
  <c r="R31" i="1"/>
  <c r="W31" i="1" s="1"/>
  <c r="Y30" i="1"/>
  <c r="S30" i="1"/>
  <c r="V30" i="1" s="1"/>
  <c r="R30" i="1"/>
  <c r="B25" i="4" s="1"/>
  <c r="Y29" i="1"/>
  <c r="D24" i="4" s="1"/>
  <c r="S29" i="1"/>
  <c r="T29" i="1" s="1"/>
  <c r="R29" i="1"/>
  <c r="B24" i="4" s="1"/>
  <c r="Y28" i="1"/>
  <c r="AC28" i="1" s="1"/>
  <c r="H23" i="4" s="1"/>
  <c r="S28" i="1"/>
  <c r="U28" i="1" s="1"/>
  <c r="R28" i="1"/>
  <c r="W28" i="1" s="1"/>
  <c r="Y27" i="1"/>
  <c r="AB27" i="1" s="1"/>
  <c r="G22" i="4" s="1"/>
  <c r="S27" i="1"/>
  <c r="V27" i="1" s="1"/>
  <c r="R27" i="1"/>
  <c r="W27" i="1" s="1"/>
  <c r="Y26" i="1"/>
  <c r="AB26" i="1" s="1"/>
  <c r="G21" i="4" s="1"/>
  <c r="S26" i="1"/>
  <c r="V26" i="1" s="1"/>
  <c r="R26" i="1"/>
  <c r="W26" i="1" s="1"/>
  <c r="Y25" i="1"/>
  <c r="Z25" i="1" s="1"/>
  <c r="E20" i="4" s="1"/>
  <c r="S25" i="1"/>
  <c r="T25" i="1" s="1"/>
  <c r="R25" i="1"/>
  <c r="W25" i="1" s="1"/>
  <c r="Y24" i="1"/>
  <c r="AB24" i="1" s="1"/>
  <c r="G19" i="4" s="1"/>
  <c r="S24" i="1"/>
  <c r="V24" i="1" s="1"/>
  <c r="R24" i="1"/>
  <c r="B19" i="4" s="1"/>
  <c r="Y23" i="1"/>
  <c r="AB23" i="1" s="1"/>
  <c r="G18" i="4" s="1"/>
  <c r="S23" i="1"/>
  <c r="U23" i="1" s="1"/>
  <c r="R23" i="1"/>
  <c r="B18" i="4" s="1"/>
  <c r="Y22" i="1"/>
  <c r="AB22" i="1" s="1"/>
  <c r="G17" i="4" s="1"/>
  <c r="AC22" i="1"/>
  <c r="H17" i="4" s="1"/>
  <c r="S22" i="1"/>
  <c r="U22" i="1" s="1"/>
  <c r="R22" i="1"/>
  <c r="B17" i="4" s="1"/>
  <c r="Y21" i="1"/>
  <c r="AB21" i="1" s="1"/>
  <c r="G16" i="4" s="1"/>
  <c r="S21" i="1"/>
  <c r="T21" i="1" s="1"/>
  <c r="R21" i="1"/>
  <c r="W21" i="1" s="1"/>
  <c r="Y20" i="1"/>
  <c r="AA20" i="1" s="1"/>
  <c r="F15" i="4" s="1"/>
  <c r="S20" i="1"/>
  <c r="T20" i="1" s="1"/>
  <c r="R20" i="1"/>
  <c r="W20" i="1" s="1"/>
  <c r="Y19" i="1"/>
  <c r="S19" i="1"/>
  <c r="T19" i="1" s="1"/>
  <c r="R19" i="1"/>
  <c r="B14" i="4" s="1"/>
  <c r="Y18" i="1"/>
  <c r="Z18" i="1" s="1"/>
  <c r="E13" i="4" s="1"/>
  <c r="S18" i="1"/>
  <c r="T18" i="1" s="1"/>
  <c r="R18" i="1"/>
  <c r="W18" i="1" s="1"/>
  <c r="Y17" i="1"/>
  <c r="AB17" i="1" s="1"/>
  <c r="G12" i="4" s="1"/>
  <c r="S17" i="1"/>
  <c r="V17" i="1" s="1"/>
  <c r="R17" i="1"/>
  <c r="W17" i="1" s="1"/>
  <c r="Y16" i="1"/>
  <c r="AB16" i="1" s="1"/>
  <c r="G11" i="4" s="1"/>
  <c r="S16" i="1"/>
  <c r="V16" i="1"/>
  <c r="R16" i="1"/>
  <c r="B11" i="4" s="1"/>
  <c r="Y15" i="1"/>
  <c r="AC15" i="1" s="1"/>
  <c r="H10" i="4" s="1"/>
  <c r="S15" i="1"/>
  <c r="V15" i="1" s="1"/>
  <c r="R15" i="1"/>
  <c r="B10" i="4" s="1"/>
  <c r="Y14" i="1"/>
  <c r="AB14" i="1" s="1"/>
  <c r="G9" i="4" s="1"/>
  <c r="S14" i="1"/>
  <c r="U14" i="1" s="1"/>
  <c r="R14" i="1"/>
  <c r="W14" i="1" s="1"/>
  <c r="Y13" i="1"/>
  <c r="AF13" i="1" s="1"/>
  <c r="S13" i="1"/>
  <c r="U13" i="1" s="1"/>
  <c r="R13" i="1"/>
  <c r="W13" i="1" s="1"/>
  <c r="Y12" i="1"/>
  <c r="AB12" i="1" s="1"/>
  <c r="G7" i="4" s="1"/>
  <c r="S12" i="1"/>
  <c r="T12" i="1" s="1"/>
  <c r="R12" i="1"/>
  <c r="B7" i="4" s="1"/>
  <c r="Y11" i="1"/>
  <c r="AF11" i="1" s="1"/>
  <c r="S11" i="1"/>
  <c r="V11" i="1" s="1"/>
  <c r="U11" i="1"/>
  <c r="R11" i="1"/>
  <c r="W11" i="1" s="1"/>
  <c r="Y10" i="1"/>
  <c r="D5" i="4" s="1"/>
  <c r="S10" i="1"/>
  <c r="U10" i="1" s="1"/>
  <c r="R10" i="1"/>
  <c r="B5" i="4" s="1"/>
  <c r="Y9" i="1"/>
  <c r="AA9" i="1" s="1"/>
  <c r="F4" i="4" s="1"/>
  <c r="S9" i="1"/>
  <c r="T9" i="1" s="1"/>
  <c r="R9" i="1"/>
  <c r="W9" i="1" s="1"/>
  <c r="Y8" i="1"/>
  <c r="AA8" i="1" s="1"/>
  <c r="F3" i="4" s="1"/>
  <c r="S8" i="1"/>
  <c r="U8" i="1" s="1"/>
  <c r="R8" i="1"/>
  <c r="W8" i="1" s="1"/>
  <c r="AB22" i="18"/>
  <c r="G117" i="4" s="1"/>
  <c r="AB27" i="18"/>
  <c r="G122" i="4" s="1"/>
  <c r="AB13" i="18"/>
  <c r="G108" i="4" s="1"/>
  <c r="AA28" i="18"/>
  <c r="F123" i="4" s="1"/>
  <c r="AA30" i="18"/>
  <c r="F125" i="4" s="1"/>
  <c r="AA11" i="18"/>
  <c r="F106" i="4" s="1"/>
  <c r="AA127" i="1"/>
  <c r="AA128" i="1"/>
  <c r="AA129" i="1"/>
  <c r="F79" i="4"/>
  <c r="AA130" i="1"/>
  <c r="F80" i="4" s="1"/>
  <c r="AA131" i="1"/>
  <c r="AA132" i="1"/>
  <c r="AA133" i="1"/>
  <c r="F83" i="4" s="1"/>
  <c r="AA135" i="1"/>
  <c r="F85" i="4"/>
  <c r="AA136" i="1"/>
  <c r="AA137" i="1"/>
  <c r="AA138" i="1"/>
  <c r="AA139" i="1"/>
  <c r="F89" i="4"/>
  <c r="AA141" i="1"/>
  <c r="AA143" i="1"/>
  <c r="AA144" i="1"/>
  <c r="AA145" i="1"/>
  <c r="F95" i="4" s="1"/>
  <c r="AA146" i="1"/>
  <c r="F96" i="4"/>
  <c r="AA147" i="1"/>
  <c r="AA148" i="1"/>
  <c r="F98" i="4" s="1"/>
  <c r="AA150" i="1"/>
  <c r="F100" i="4" s="1"/>
  <c r="AA151" i="1"/>
  <c r="AA101" i="1"/>
  <c r="F66" i="4" s="1"/>
  <c r="AA102" i="1"/>
  <c r="F67" i="4"/>
  <c r="AA103" i="1"/>
  <c r="AA104" i="1"/>
  <c r="F69" i="4" s="1"/>
  <c r="AA105" i="1"/>
  <c r="F70" i="4" s="1"/>
  <c r="AA106" i="1"/>
  <c r="F71" i="4"/>
  <c r="AA107" i="1"/>
  <c r="AA108" i="1"/>
  <c r="F73" i="4"/>
  <c r="AA109" i="1"/>
  <c r="F74" i="4" s="1"/>
  <c r="AA110" i="1"/>
  <c r="AA111" i="1"/>
  <c r="F76" i="4" s="1"/>
  <c r="T71" i="1"/>
  <c r="S7" i="1"/>
  <c r="V7" i="1" s="1"/>
  <c r="R7" i="1"/>
  <c r="W7" i="1" s="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G101" i="4"/>
  <c r="D96" i="4"/>
  <c r="D95" i="4"/>
  <c r="D94" i="4"/>
  <c r="D93" i="4"/>
  <c r="F86" i="4"/>
  <c r="D84" i="4"/>
  <c r="D75" i="4"/>
  <c r="D71" i="4"/>
  <c r="D68" i="4"/>
  <c r="G68" i="4"/>
  <c r="D59" i="4"/>
  <c r="D52" i="4"/>
  <c r="Y7" i="1"/>
  <c r="AA7" i="1" s="1"/>
  <c r="F2" i="4" s="1"/>
  <c r="D77" i="4"/>
  <c r="D67" i="4"/>
  <c r="D50" i="4"/>
  <c r="D21" i="4"/>
  <c r="D38" i="4"/>
  <c r="D62" i="4"/>
  <c r="D74" i="4"/>
  <c r="D86" i="4"/>
  <c r="D57" i="4"/>
  <c r="D85" i="4"/>
  <c r="F81" i="4"/>
  <c r="G62" i="4"/>
  <c r="F77" i="4"/>
  <c r="D61" i="4"/>
  <c r="D65" i="4"/>
  <c r="D73" i="4"/>
  <c r="D69" i="4"/>
  <c r="F97" i="4"/>
  <c r="G71" i="4"/>
  <c r="F68" i="4"/>
  <c r="F72" i="4"/>
  <c r="D100" i="4"/>
  <c r="D36" i="4"/>
  <c r="D72" i="4"/>
  <c r="D76" i="4"/>
  <c r="D80" i="4"/>
  <c r="D88" i="4"/>
  <c r="F75" i="4"/>
  <c r="F87" i="4"/>
  <c r="F91" i="4"/>
  <c r="G67" i="4"/>
  <c r="C158" i="1"/>
  <c r="D87" i="4"/>
  <c r="D58" i="4"/>
  <c r="F82" i="4"/>
  <c r="D82" i="4"/>
  <c r="G55" i="4"/>
  <c r="D55" i="4"/>
  <c r="D79" i="4"/>
  <c r="D91" i="4"/>
  <c r="F94" i="4"/>
  <c r="D54" i="4"/>
  <c r="D83" i="4"/>
  <c r="D98" i="4"/>
  <c r="F78" i="4"/>
  <c r="D81" i="4"/>
  <c r="D101" i="4"/>
  <c r="F101" i="4"/>
  <c r="F88" i="4"/>
  <c r="D97" i="4"/>
  <c r="F93" i="4"/>
  <c r="D78" i="4"/>
  <c r="D89" i="4"/>
  <c r="D70" i="4"/>
  <c r="E68" i="4"/>
  <c r="D56" i="4"/>
  <c r="D64" i="4"/>
  <c r="D63" i="4"/>
  <c r="D44" i="4"/>
  <c r="G58" i="4"/>
  <c r="G74" i="4"/>
  <c r="G93" i="4"/>
  <c r="AC63" i="1"/>
  <c r="H43" i="4" s="1"/>
  <c r="U71" i="1"/>
  <c r="U24" i="1"/>
  <c r="AA49" i="1"/>
  <c r="F29" i="4" s="1"/>
  <c r="V66" i="1"/>
  <c r="T134" i="1"/>
  <c r="D43" i="4"/>
  <c r="AA17" i="1"/>
  <c r="F12" i="4" s="1"/>
  <c r="AB87" i="1"/>
  <c r="G52" i="4"/>
  <c r="AC87" i="1"/>
  <c r="H52" i="4" s="1"/>
  <c r="AB91" i="1"/>
  <c r="G56" i="4" s="1"/>
  <c r="AA91" i="1"/>
  <c r="F56" i="4" s="1"/>
  <c r="AC91" i="1"/>
  <c r="H56" i="4" s="1"/>
  <c r="AC58" i="1"/>
  <c r="H38" i="4" s="1"/>
  <c r="V127" i="1"/>
  <c r="T127" i="1"/>
  <c r="AB133" i="1"/>
  <c r="G83" i="4" s="1"/>
  <c r="AC133" i="1"/>
  <c r="H83" i="4" s="1"/>
  <c r="D119" i="4"/>
  <c r="AB89" i="1"/>
  <c r="G54" i="4" s="1"/>
  <c r="AA89" i="1"/>
  <c r="F54" i="4" s="1"/>
  <c r="U101" i="1"/>
  <c r="T101" i="1"/>
  <c r="T105" i="1"/>
  <c r="V109" i="1"/>
  <c r="U109" i="1"/>
  <c r="T109" i="1"/>
  <c r="AB111" i="1"/>
  <c r="G76" i="4" s="1"/>
  <c r="AC111" i="1"/>
  <c r="H76" i="4" s="1"/>
  <c r="AC130" i="1"/>
  <c r="H80" i="4" s="1"/>
  <c r="AB137" i="1"/>
  <c r="G87" i="4"/>
  <c r="AC137" i="1"/>
  <c r="H87" i="4" s="1"/>
  <c r="V142" i="1"/>
  <c r="T142" i="1"/>
  <c r="AA47" i="1"/>
  <c r="F27" i="4" s="1"/>
  <c r="AA64" i="1"/>
  <c r="F44" i="4" s="1"/>
  <c r="AC104" i="1"/>
  <c r="H69" i="4" s="1"/>
  <c r="AB104" i="1"/>
  <c r="G69" i="4" s="1"/>
  <c r="AB108" i="1"/>
  <c r="G73" i="4"/>
  <c r="AC108" i="1"/>
  <c r="H73" i="4" s="1"/>
  <c r="AB141" i="1"/>
  <c r="G91" i="4"/>
  <c r="AC141" i="1"/>
  <c r="H91" i="4" s="1"/>
  <c r="AC102" i="1"/>
  <c r="H67" i="4" s="1"/>
  <c r="V103" i="1"/>
  <c r="AC106" i="1"/>
  <c r="H71" i="4" s="1"/>
  <c r="AC128" i="1"/>
  <c r="H78" i="4" s="1"/>
  <c r="V129" i="1"/>
  <c r="AC131" i="1"/>
  <c r="H81" i="4" s="1"/>
  <c r="AB150" i="1"/>
  <c r="G100" i="4" s="1"/>
  <c r="AC150" i="1"/>
  <c r="H100" i="4" s="1"/>
  <c r="AB131" i="1"/>
  <c r="G81" i="4" s="1"/>
  <c r="AB148" i="1"/>
  <c r="G98" i="4"/>
  <c r="U149" i="1"/>
  <c r="AB135" i="1"/>
  <c r="G85" i="4" s="1"/>
  <c r="AA93" i="1"/>
  <c r="F58" i="4"/>
  <c r="AA97" i="1"/>
  <c r="F62" i="4" s="1"/>
  <c r="AA99" i="1"/>
  <c r="F64" i="4"/>
  <c r="AB146" i="1"/>
  <c r="G96" i="4" s="1"/>
  <c r="AC146" i="1"/>
  <c r="H96" i="4" s="1"/>
  <c r="V149" i="1"/>
  <c r="AC16" i="18"/>
  <c r="H111" i="4" s="1"/>
  <c r="T13" i="18"/>
  <c r="C3" i="27" s="1"/>
  <c r="AF22" i="18"/>
  <c r="D111" i="4"/>
  <c r="D115" i="4"/>
  <c r="U15" i="18"/>
  <c r="T26" i="18"/>
  <c r="AF27" i="18"/>
  <c r="V19" i="18"/>
  <c r="X19" i="18" s="1"/>
  <c r="C114" i="4" s="1"/>
  <c r="AF17" i="18"/>
  <c r="U22" i="18"/>
  <c r="AC8" i="18"/>
  <c r="H103" i="4" s="1"/>
  <c r="AB11" i="18"/>
  <c r="G106" i="4" s="1"/>
  <c r="D107" i="4"/>
  <c r="D102" i="4"/>
  <c r="B56" i="4"/>
  <c r="T131" i="1"/>
  <c r="U140" i="1"/>
  <c r="V145" i="1"/>
  <c r="V138" i="1"/>
  <c r="T133" i="1"/>
  <c r="T150" i="1"/>
  <c r="V150" i="1"/>
  <c r="T148" i="1"/>
  <c r="T130" i="1"/>
  <c r="U143" i="1"/>
  <c r="U148" i="1"/>
  <c r="V90" i="1"/>
  <c r="U91" i="1"/>
  <c r="V96" i="1"/>
  <c r="T102" i="1"/>
  <c r="U104" i="1"/>
  <c r="T106" i="1"/>
  <c r="U111" i="1"/>
  <c r="V98" i="1"/>
  <c r="T91" i="1"/>
  <c r="T97" i="1"/>
  <c r="T98" i="1"/>
  <c r="T111" i="1"/>
  <c r="T108" i="1"/>
  <c r="U66" i="1"/>
  <c r="V62" i="1"/>
  <c r="T52" i="1"/>
  <c r="V49" i="1"/>
  <c r="V25" i="1"/>
  <c r="U16" i="1"/>
  <c r="U25" i="1"/>
  <c r="T11" i="1"/>
  <c r="T16" i="1"/>
  <c r="C118" i="1"/>
  <c r="C78" i="1"/>
  <c r="AB15" i="1"/>
  <c r="G10" i="4" s="1"/>
  <c r="U137" i="1"/>
  <c r="T141" i="1"/>
  <c r="V136" i="1"/>
  <c r="U151" i="1"/>
  <c r="U134" i="1"/>
  <c r="T136" i="1"/>
  <c r="U141" i="1"/>
  <c r="T146" i="1"/>
  <c r="T147" i="1"/>
  <c r="V151" i="1"/>
  <c r="T137" i="1"/>
  <c r="V144" i="1"/>
  <c r="V132" i="1"/>
  <c r="V94" i="1"/>
  <c r="V110" i="1"/>
  <c r="U107" i="1"/>
  <c r="V92" i="1"/>
  <c r="V107" i="1"/>
  <c r="U105" i="1"/>
  <c r="U87" i="1"/>
  <c r="T88" i="1"/>
  <c r="U89" i="1"/>
  <c r="U94" i="1"/>
  <c r="U96" i="1"/>
  <c r="U99" i="1"/>
  <c r="T110" i="1"/>
  <c r="T68" i="1"/>
  <c r="U54" i="1"/>
  <c r="T10" i="18" l="1"/>
  <c r="U10" i="18"/>
  <c r="D2" i="4"/>
  <c r="AC7" i="1"/>
  <c r="H2" i="4" s="1"/>
  <c r="AB7" i="1"/>
  <c r="G2" i="4" s="1"/>
  <c r="AF98" i="1"/>
  <c r="Z147" i="1"/>
  <c r="E97" i="4" s="1"/>
  <c r="T87" i="1"/>
  <c r="U95" i="1"/>
  <c r="AC107" i="1"/>
  <c r="H72" i="4" s="1"/>
  <c r="V108" i="1"/>
  <c r="AC110" i="1"/>
  <c r="H75" i="4" s="1"/>
  <c r="V128" i="1"/>
  <c r="AC138" i="1"/>
  <c r="H88" i="4" s="1"/>
  <c r="U139" i="1"/>
  <c r="AC139" i="1"/>
  <c r="H89" i="4" s="1"/>
  <c r="V140" i="1"/>
  <c r="AC144" i="1"/>
  <c r="H94" i="4" s="1"/>
  <c r="T145" i="1"/>
  <c r="V147" i="1"/>
  <c r="AB147" i="1"/>
  <c r="G97" i="4" s="1"/>
  <c r="AF109" i="1"/>
  <c r="Z135" i="1"/>
  <c r="E85" i="4" s="1"/>
  <c r="U88" i="1"/>
  <c r="V89" i="1"/>
  <c r="T95" i="1"/>
  <c r="T104" i="1"/>
  <c r="V106" i="1"/>
  <c r="AB107" i="1"/>
  <c r="G72" i="4" s="1"/>
  <c r="AB110" i="1"/>
  <c r="G75" i="4" s="1"/>
  <c r="U128" i="1"/>
  <c r="AC136" i="1"/>
  <c r="H86" i="4" s="1"/>
  <c r="U138" i="1"/>
  <c r="AB138" i="1"/>
  <c r="G88" i="4" s="1"/>
  <c r="T139" i="1"/>
  <c r="U144" i="1"/>
  <c r="AB144" i="1"/>
  <c r="G94" i="4" s="1"/>
  <c r="Z107" i="1"/>
  <c r="E72" i="4" s="1"/>
  <c r="AB136" i="1"/>
  <c r="G86" i="4" s="1"/>
  <c r="AC143" i="1"/>
  <c r="H93" i="4" s="1"/>
  <c r="AB8" i="18"/>
  <c r="G103" i="4" s="1"/>
  <c r="AF150" i="1"/>
  <c r="AB24" i="18"/>
  <c r="G119" i="4" s="1"/>
  <c r="AF11" i="18"/>
  <c r="U20" i="18"/>
  <c r="AC24" i="18"/>
  <c r="H119" i="4" s="1"/>
  <c r="T22" i="18"/>
  <c r="AC28" i="18"/>
  <c r="H123" i="4" s="1"/>
  <c r="AA24" i="18"/>
  <c r="F119" i="4" s="1"/>
  <c r="V12" i="18"/>
  <c r="X12" i="18" s="1"/>
  <c r="C107" i="4" s="1"/>
  <c r="U23" i="18"/>
  <c r="AC29" i="18"/>
  <c r="H124" i="4" s="1"/>
  <c r="AA21" i="18"/>
  <c r="F116" i="4" s="1"/>
  <c r="AB28" i="18"/>
  <c r="G123" i="4" s="1"/>
  <c r="Z28" i="18"/>
  <c r="E123" i="4" s="1"/>
  <c r="Z24" i="18"/>
  <c r="E119" i="4" s="1"/>
  <c r="U21" i="18"/>
  <c r="T19" i="18"/>
  <c r="C4" i="27" s="1"/>
  <c r="T24" i="18"/>
  <c r="B3" i="27"/>
  <c r="V24" i="18"/>
  <c r="X24" i="18" s="1"/>
  <c r="C119" i="4" s="1"/>
  <c r="T49" i="1"/>
  <c r="D32" i="4"/>
  <c r="U62" i="1"/>
  <c r="U68" i="1"/>
  <c r="AA29" i="1"/>
  <c r="F24" i="4" s="1"/>
  <c r="U12" i="1"/>
  <c r="AF15" i="1"/>
  <c r="AA15" i="1"/>
  <c r="F10" i="4" s="1"/>
  <c r="T24" i="1"/>
  <c r="AC13" i="1"/>
  <c r="H8" i="4" s="1"/>
  <c r="AF14" i="1"/>
  <c r="AF12" i="1"/>
  <c r="AA16" i="1"/>
  <c r="F11" i="4" s="1"/>
  <c r="AA25" i="1"/>
  <c r="F20" i="4" s="1"/>
  <c r="D10" i="4"/>
  <c r="V12" i="1"/>
  <c r="D11" i="4"/>
  <c r="Z14" i="1"/>
  <c r="E9" i="4" s="1"/>
  <c r="X128" i="1"/>
  <c r="C78" i="4" s="1"/>
  <c r="AB26" i="18"/>
  <c r="G121" i="4" s="1"/>
  <c r="U26" i="18"/>
  <c r="D118" i="4"/>
  <c r="AB20" i="18"/>
  <c r="G115" i="4" s="1"/>
  <c r="Z21" i="18"/>
  <c r="E116" i="4" s="1"/>
  <c r="V23" i="18"/>
  <c r="X23" i="18" s="1"/>
  <c r="C118" i="4" s="1"/>
  <c r="AC20" i="18"/>
  <c r="H115" i="4" s="1"/>
  <c r="AA20" i="18"/>
  <c r="F115" i="4" s="1"/>
  <c r="AC17" i="18"/>
  <c r="H112" i="4" s="1"/>
  <c r="AA17" i="18"/>
  <c r="F112" i="4" s="1"/>
  <c r="D112" i="4"/>
  <c r="U13" i="18"/>
  <c r="D3" i="27" s="1"/>
  <c r="AC13" i="18"/>
  <c r="H108" i="4" s="1"/>
  <c r="AA18" i="18"/>
  <c r="F113" i="4" s="1"/>
  <c r="Z16" i="18"/>
  <c r="E111" i="4" s="1"/>
  <c r="AA7" i="18"/>
  <c r="F102" i="4" s="1"/>
  <c r="AB7" i="18"/>
  <c r="G102" i="4" s="1"/>
  <c r="Z8" i="18"/>
  <c r="E103" i="4" s="1"/>
  <c r="AC7" i="18"/>
  <c r="H102" i="4" s="1"/>
  <c r="Z7" i="18"/>
  <c r="E102" i="4" s="1"/>
  <c r="AC10" i="18"/>
  <c r="H105" i="4" s="1"/>
  <c r="AA26" i="18"/>
  <c r="F121" i="4" s="1"/>
  <c r="AF26" i="18"/>
  <c r="D117" i="4"/>
  <c r="Z29" i="18"/>
  <c r="E124" i="4" s="1"/>
  <c r="AC26" i="18"/>
  <c r="H121" i="4" s="1"/>
  <c r="AA22" i="18"/>
  <c r="F117" i="4" s="1"/>
  <c r="D125" i="4"/>
  <c r="AB18" i="18"/>
  <c r="G113" i="4" s="1"/>
  <c r="D121" i="4"/>
  <c r="AF29" i="18"/>
  <c r="Z20" i="18"/>
  <c r="E115" i="4" s="1"/>
  <c r="AA12" i="18"/>
  <c r="F107" i="4" s="1"/>
  <c r="D104" i="4"/>
  <c r="D123" i="4"/>
  <c r="AB16" i="18"/>
  <c r="G111" i="4" s="1"/>
  <c r="D124" i="4"/>
  <c r="AF16" i="18"/>
  <c r="AA9" i="18"/>
  <c r="F104" i="4" s="1"/>
  <c r="AC22" i="18"/>
  <c r="H117" i="4" s="1"/>
  <c r="Z30" i="18"/>
  <c r="E125" i="4" s="1"/>
  <c r="U29" i="18"/>
  <c r="V28" i="18"/>
  <c r="X28" i="18" s="1"/>
  <c r="C123" i="4" s="1"/>
  <c r="U28" i="18"/>
  <c r="V27" i="18"/>
  <c r="X27" i="18" s="1"/>
  <c r="C122" i="4" s="1"/>
  <c r="T20" i="18"/>
  <c r="T15" i="18"/>
  <c r="U18" i="1"/>
  <c r="X133" i="1"/>
  <c r="C83" i="4" s="1"/>
  <c r="AC69" i="1"/>
  <c r="H49" i="4" s="1"/>
  <c r="D49" i="4"/>
  <c r="AB68" i="1"/>
  <c r="G48" i="4" s="1"/>
  <c r="AC70" i="1"/>
  <c r="H50" i="4" s="1"/>
  <c r="AA68" i="1"/>
  <c r="F48" i="4" s="1"/>
  <c r="D30" i="4"/>
  <c r="AA56" i="1"/>
  <c r="F36" i="4" s="1"/>
  <c r="AA54" i="1"/>
  <c r="F34" i="4" s="1"/>
  <c r="AC54" i="1"/>
  <c r="H34" i="4" s="1"/>
  <c r="AB50" i="1"/>
  <c r="G30" i="4" s="1"/>
  <c r="AB51" i="1"/>
  <c r="G31" i="4" s="1"/>
  <c r="AC56" i="1"/>
  <c r="H36" i="4" s="1"/>
  <c r="AA53" i="1"/>
  <c r="F33" i="4" s="1"/>
  <c r="AB54" i="1"/>
  <c r="G34" i="4" s="1"/>
  <c r="D33" i="4"/>
  <c r="AB56" i="1"/>
  <c r="G36" i="4" s="1"/>
  <c r="D27" i="4"/>
  <c r="AA28" i="1"/>
  <c r="F23" i="4" s="1"/>
  <c r="AC27" i="1"/>
  <c r="H22" i="4" s="1"/>
  <c r="D22" i="4"/>
  <c r="Z30" i="1"/>
  <c r="E25" i="4" s="1"/>
  <c r="AB28" i="1"/>
  <c r="G23" i="4" s="1"/>
  <c r="AC17" i="1"/>
  <c r="H12" i="4" s="1"/>
  <c r="D17" i="4"/>
  <c r="D13" i="4"/>
  <c r="AB10" i="1"/>
  <c r="G5" i="4" s="1"/>
  <c r="AC10" i="1"/>
  <c r="H5" i="4" s="1"/>
  <c r="AF10" i="1"/>
  <c r="AA10" i="1"/>
  <c r="F5" i="4" s="1"/>
  <c r="AC11" i="1"/>
  <c r="H6" i="4" s="1"/>
  <c r="D4" i="4"/>
  <c r="AA11" i="1"/>
  <c r="F6" i="4" s="1"/>
  <c r="AB9" i="1"/>
  <c r="G4" i="4" s="1"/>
  <c r="D6" i="4"/>
  <c r="AB11" i="1"/>
  <c r="G6" i="4" s="1"/>
  <c r="T70" i="1"/>
  <c r="V70" i="1"/>
  <c r="T69" i="1"/>
  <c r="U69" i="1"/>
  <c r="V67" i="1"/>
  <c r="X67" i="1" s="1"/>
  <c r="C47" i="4" s="1"/>
  <c r="T67" i="1"/>
  <c r="U64" i="1"/>
  <c r="V63" i="1"/>
  <c r="X63" i="1" s="1"/>
  <c r="C43" i="4" s="1"/>
  <c r="T63" i="1"/>
  <c r="V60" i="1"/>
  <c r="X60" i="1" s="1"/>
  <c r="C40" i="4" s="1"/>
  <c r="U60" i="1"/>
  <c r="T53" i="1"/>
  <c r="V52" i="1"/>
  <c r="U51" i="1"/>
  <c r="T51" i="1"/>
  <c r="T28" i="1"/>
  <c r="V28" i="1"/>
  <c r="X28" i="1" s="1"/>
  <c r="C23" i="4" s="1"/>
  <c r="V23" i="1"/>
  <c r="T22" i="1"/>
  <c r="V22" i="1"/>
  <c r="V10" i="1"/>
  <c r="Z10" i="1"/>
  <c r="E5" i="4" s="1"/>
  <c r="AC9" i="1"/>
  <c r="H4" i="4" s="1"/>
  <c r="AF9" i="1"/>
  <c r="Z9" i="1"/>
  <c r="E4" i="4" s="1"/>
  <c r="AF8" i="1"/>
  <c r="AF7" i="1"/>
  <c r="B39" i="4"/>
  <c r="Q39" i="4" s="1"/>
  <c r="B38" i="4"/>
  <c r="Q38" i="4" s="1"/>
  <c r="AC15" i="18"/>
  <c r="H110" i="4" s="1"/>
  <c r="V21" i="18"/>
  <c r="X21" i="18" s="1"/>
  <c r="C116" i="4" s="1"/>
  <c r="T14" i="18"/>
  <c r="AF10" i="18"/>
  <c r="D108" i="4"/>
  <c r="D109" i="4"/>
  <c r="U19" i="18"/>
  <c r="D4" i="27" s="1"/>
  <c r="D113" i="4"/>
  <c r="AB29" i="18"/>
  <c r="G124" i="4" s="1"/>
  <c r="AB10" i="18"/>
  <c r="G105" i="4" s="1"/>
  <c r="AC23" i="18"/>
  <c r="H118" i="4" s="1"/>
  <c r="AC18" i="18"/>
  <c r="H113" i="4" s="1"/>
  <c r="AA13" i="18"/>
  <c r="F108" i="4" s="1"/>
  <c r="AB14" i="18"/>
  <c r="G109" i="4" s="1"/>
  <c r="Z10" i="18"/>
  <c r="E105" i="4" s="1"/>
  <c r="Z15" i="18"/>
  <c r="E110" i="4" s="1"/>
  <c r="AF18" i="18"/>
  <c r="AF23" i="18"/>
  <c r="U30" i="18"/>
  <c r="AA10" i="18"/>
  <c r="F105" i="4" s="1"/>
  <c r="T16" i="18"/>
  <c r="D103" i="4"/>
  <c r="Z13" i="18"/>
  <c r="E108" i="4" s="1"/>
  <c r="Z23" i="18"/>
  <c r="E118" i="4" s="1"/>
  <c r="AA23" i="18"/>
  <c r="F118" i="4" s="1"/>
  <c r="T30" i="18"/>
  <c r="V16" i="18"/>
  <c r="X16" i="18" s="1"/>
  <c r="C111" i="4" s="1"/>
  <c r="AA16" i="18"/>
  <c r="F111" i="4" s="1"/>
  <c r="AA8" i="18"/>
  <c r="F103" i="4" s="1"/>
  <c r="AC30" i="18"/>
  <c r="H125" i="4" s="1"/>
  <c r="AB21" i="18"/>
  <c r="G116" i="4" s="1"/>
  <c r="T17" i="18"/>
  <c r="D110" i="4"/>
  <c r="AB30" i="18"/>
  <c r="G125" i="4" s="1"/>
  <c r="D41" i="4"/>
  <c r="D29" i="4"/>
  <c r="D28" i="4"/>
  <c r="V53" i="1"/>
  <c r="X53" i="1" s="1"/>
  <c r="C33" i="4" s="1"/>
  <c r="AA48" i="1"/>
  <c r="F28" i="4" s="1"/>
  <c r="AC51" i="1"/>
  <c r="H31" i="4" s="1"/>
  <c r="AB49" i="1"/>
  <c r="G29" i="4" s="1"/>
  <c r="AC61" i="1"/>
  <c r="H41" i="4" s="1"/>
  <c r="D35" i="4"/>
  <c r="T64" i="1"/>
  <c r="U55" i="1"/>
  <c r="AB47" i="1"/>
  <c r="G27" i="4" s="1"/>
  <c r="AB62" i="1"/>
  <c r="G42" i="4" s="1"/>
  <c r="AB64" i="1"/>
  <c r="G44" i="4" s="1"/>
  <c r="V58" i="1"/>
  <c r="X58" i="1" s="1"/>
  <c r="C38" i="4" s="1"/>
  <c r="V54" i="1"/>
  <c r="D31" i="4"/>
  <c r="U58" i="1"/>
  <c r="V55" i="1"/>
  <c r="X55" i="1" s="1"/>
  <c r="C35" i="4" s="1"/>
  <c r="U50" i="1"/>
  <c r="U7" i="1"/>
  <c r="AC29" i="1"/>
  <c r="H24" i="4" s="1"/>
  <c r="T26" i="1"/>
  <c r="U26" i="1"/>
  <c r="T10" i="1"/>
  <c r="U9" i="1"/>
  <c r="U19" i="1"/>
  <c r="AA13" i="1"/>
  <c r="F8" i="4" s="1"/>
  <c r="D9" i="4"/>
  <c r="D12" i="4"/>
  <c r="D18" i="4"/>
  <c r="T8" i="1"/>
  <c r="V9" i="1"/>
  <c r="X9" i="1" s="1"/>
  <c r="C4" i="4" s="1"/>
  <c r="T15" i="1"/>
  <c r="V18" i="1"/>
  <c r="X18" i="1" s="1"/>
  <c r="C13" i="4" s="1"/>
  <c r="V19" i="1"/>
  <c r="Z8" i="1"/>
  <c r="E3" i="4" s="1"/>
  <c r="Z15" i="1"/>
  <c r="E10" i="4" s="1"/>
  <c r="T23" i="1"/>
  <c r="AC14" i="1"/>
  <c r="H9" i="4" s="1"/>
  <c r="U27" i="1"/>
  <c r="AB29" i="1"/>
  <c r="G24" i="4" s="1"/>
  <c r="AA22" i="1"/>
  <c r="F17" i="4" s="1"/>
  <c r="AB31" i="1"/>
  <c r="G26" i="4" s="1"/>
  <c r="Z7" i="1"/>
  <c r="E2" i="4" s="1"/>
  <c r="W99" i="1"/>
  <c r="X99" i="1" s="1"/>
  <c r="C64" i="4" s="1"/>
  <c r="B43" i="4"/>
  <c r="Q43" i="4" s="1"/>
  <c r="Q50" i="4"/>
  <c r="N50" i="4"/>
  <c r="O50" i="4" s="1"/>
  <c r="Q54" i="4"/>
  <c r="R54" i="4" s="1"/>
  <c r="N54" i="4"/>
  <c r="O54" i="4" s="1"/>
  <c r="Q56" i="4"/>
  <c r="R56" i="4" s="1"/>
  <c r="N56" i="4"/>
  <c r="O56" i="4" s="1"/>
  <c r="B31" i="4"/>
  <c r="N7" i="4"/>
  <c r="Q7" i="4"/>
  <c r="R7" i="4" s="1"/>
  <c r="Q17" i="4"/>
  <c r="R17" i="4" s="1"/>
  <c r="N17" i="4"/>
  <c r="Q27" i="4"/>
  <c r="N27" i="4"/>
  <c r="Q34" i="4"/>
  <c r="N34" i="4"/>
  <c r="O34" i="4" s="1"/>
  <c r="Q86" i="4"/>
  <c r="R86" i="4" s="1"/>
  <c r="N86" i="4"/>
  <c r="O86" i="4" s="1"/>
  <c r="Q98" i="4"/>
  <c r="R98" i="4" s="1"/>
  <c r="N98" i="4"/>
  <c r="O98" i="4" s="1"/>
  <c r="N103" i="4"/>
  <c r="Q103" i="4"/>
  <c r="R103" i="4" s="1"/>
  <c r="Q119" i="4"/>
  <c r="N119" i="4"/>
  <c r="O119" i="4" s="1"/>
  <c r="Q115" i="4"/>
  <c r="N115" i="4"/>
  <c r="Q123" i="4"/>
  <c r="N123" i="4"/>
  <c r="O123" i="4" s="1"/>
  <c r="Q25" i="4"/>
  <c r="R25" i="4" s="1"/>
  <c r="N25" i="4"/>
  <c r="Q44" i="4"/>
  <c r="N44" i="4"/>
  <c r="O44" i="4" s="1"/>
  <c r="N49" i="4"/>
  <c r="O49" i="4" s="1"/>
  <c r="Q49" i="4"/>
  <c r="Q52" i="4"/>
  <c r="R52" i="4" s="1"/>
  <c r="N52" i="4"/>
  <c r="O52" i="4" s="1"/>
  <c r="N60" i="4"/>
  <c r="O60" i="4" s="1"/>
  <c r="Q60" i="4"/>
  <c r="R60" i="4" s="1"/>
  <c r="Q64" i="4"/>
  <c r="R64" i="4" s="1"/>
  <c r="N64" i="4"/>
  <c r="O64" i="4" s="1"/>
  <c r="Q73" i="4"/>
  <c r="R73" i="4" s="1"/>
  <c r="N73" i="4"/>
  <c r="O73" i="4" s="1"/>
  <c r="Q77" i="4"/>
  <c r="R77" i="4" s="1"/>
  <c r="N77" i="4"/>
  <c r="O77" i="4" s="1"/>
  <c r="Q80" i="4"/>
  <c r="R80" i="4" s="1"/>
  <c r="N80" i="4"/>
  <c r="O80" i="4" s="1"/>
  <c r="Q91" i="4"/>
  <c r="R91" i="4" s="1"/>
  <c r="N91" i="4"/>
  <c r="O91" i="4" s="1"/>
  <c r="Q95" i="4"/>
  <c r="R95" i="4" s="1"/>
  <c r="N95" i="4"/>
  <c r="O95" i="4" s="1"/>
  <c r="Q118" i="4"/>
  <c r="N118" i="4"/>
  <c r="O118" i="4" s="1"/>
  <c r="Q10" i="4"/>
  <c r="R10" i="4" s="1"/>
  <c r="N10" i="4"/>
  <c r="Q14" i="4"/>
  <c r="R14" i="4" s="1"/>
  <c r="N14" i="4"/>
  <c r="N19" i="4"/>
  <c r="Q19" i="4"/>
  <c r="R19" i="4" s="1"/>
  <c r="Q24" i="4"/>
  <c r="R24" i="4" s="1"/>
  <c r="N24" i="4"/>
  <c r="Q36" i="4"/>
  <c r="N36" i="4"/>
  <c r="O36" i="4" s="1"/>
  <c r="Q45" i="4"/>
  <c r="N45" i="4"/>
  <c r="O45" i="4" s="1"/>
  <c r="N67" i="4"/>
  <c r="O67" i="4" s="1"/>
  <c r="Q67" i="4"/>
  <c r="R67" i="4" s="1"/>
  <c r="Q70" i="4"/>
  <c r="R70" i="4" s="1"/>
  <c r="N70" i="4"/>
  <c r="O70" i="4" s="1"/>
  <c r="Q96" i="4"/>
  <c r="R96" i="4" s="1"/>
  <c r="N96" i="4"/>
  <c r="O96" i="4" s="1"/>
  <c r="Q105" i="4"/>
  <c r="R105" i="4" s="1"/>
  <c r="N105" i="4"/>
  <c r="N113" i="4"/>
  <c r="Q113" i="4"/>
  <c r="R113" i="4" s="1"/>
  <c r="Q109" i="4"/>
  <c r="R109" i="4" s="1"/>
  <c r="N109" i="4"/>
  <c r="Q117" i="4"/>
  <c r="N117" i="4"/>
  <c r="Q121" i="4"/>
  <c r="N121" i="4"/>
  <c r="O121" i="4" s="1"/>
  <c r="Q5" i="4"/>
  <c r="R5" i="4" s="1"/>
  <c r="N5" i="4"/>
  <c r="Q11" i="4"/>
  <c r="R11" i="4" s="1"/>
  <c r="N11" i="4"/>
  <c r="Q18" i="4"/>
  <c r="R18" i="4" s="1"/>
  <c r="N18" i="4"/>
  <c r="Q32" i="4"/>
  <c r="N32" i="4"/>
  <c r="O32" i="4" s="1"/>
  <c r="Q41" i="4"/>
  <c r="N41" i="4"/>
  <c r="O41" i="4" s="1"/>
  <c r="Q66" i="4"/>
  <c r="R66" i="4" s="1"/>
  <c r="N66" i="4"/>
  <c r="O66" i="4" s="1"/>
  <c r="Q75" i="4"/>
  <c r="R75" i="4" s="1"/>
  <c r="N75" i="4"/>
  <c r="O75" i="4" s="1"/>
  <c r="Q112" i="4"/>
  <c r="R112" i="4" s="1"/>
  <c r="N112" i="4"/>
  <c r="W13" i="18"/>
  <c r="G3" i="27" s="1"/>
  <c r="B108" i="4"/>
  <c r="D122" i="4"/>
  <c r="AA27" i="18"/>
  <c r="F122" i="4" s="1"/>
  <c r="Z27" i="18"/>
  <c r="E122" i="4" s="1"/>
  <c r="V25" i="18"/>
  <c r="X25" i="18" s="1"/>
  <c r="C120" i="4" s="1"/>
  <c r="B5" i="27"/>
  <c r="AF25" i="18"/>
  <c r="AA25" i="18"/>
  <c r="F120" i="4" s="1"/>
  <c r="U25" i="18"/>
  <c r="D5" i="27" s="1"/>
  <c r="Z25" i="18"/>
  <c r="E120" i="4" s="1"/>
  <c r="AC25" i="18"/>
  <c r="H120" i="4" s="1"/>
  <c r="AB25" i="18"/>
  <c r="G120" i="4" s="1"/>
  <c r="AC21" i="18"/>
  <c r="H116" i="4" s="1"/>
  <c r="D116" i="4"/>
  <c r="V18" i="18"/>
  <c r="X18" i="18" s="1"/>
  <c r="C113" i="4" s="1"/>
  <c r="U17" i="18"/>
  <c r="Z17" i="18"/>
  <c r="E112" i="4" s="1"/>
  <c r="U14" i="18"/>
  <c r="AF15" i="18"/>
  <c r="AA15" i="18"/>
  <c r="F110" i="4" s="1"/>
  <c r="Z14" i="18"/>
  <c r="E109" i="4" s="1"/>
  <c r="AC9" i="18"/>
  <c r="H104" i="4" s="1"/>
  <c r="Z9" i="18"/>
  <c r="E104" i="4" s="1"/>
  <c r="Z11" i="18"/>
  <c r="E106" i="4" s="1"/>
  <c r="U8" i="18"/>
  <c r="T12" i="18"/>
  <c r="V7" i="18"/>
  <c r="X7" i="18" s="1"/>
  <c r="C102" i="4" s="1"/>
  <c r="V8" i="18"/>
  <c r="X8" i="18" s="1"/>
  <c r="C103" i="4" s="1"/>
  <c r="T7" i="18"/>
  <c r="C2" i="27" s="1"/>
  <c r="AB9" i="18"/>
  <c r="G104" i="4" s="1"/>
  <c r="T29" i="18"/>
  <c r="T27" i="18"/>
  <c r="T18" i="18"/>
  <c r="V11" i="18"/>
  <c r="X11" i="18" s="1"/>
  <c r="C106" i="4" s="1"/>
  <c r="U11" i="18"/>
  <c r="B2" i="27"/>
  <c r="U9" i="18"/>
  <c r="T9" i="18"/>
  <c r="B87" i="4"/>
  <c r="B59" i="4"/>
  <c r="L4" i="27"/>
  <c r="B99" i="4"/>
  <c r="X147" i="1"/>
  <c r="C97" i="4" s="1"/>
  <c r="B72" i="4"/>
  <c r="B33" i="4"/>
  <c r="W146" i="1"/>
  <c r="B35" i="4"/>
  <c r="W56" i="1"/>
  <c r="B83" i="4"/>
  <c r="B68" i="4"/>
  <c r="F2" i="27"/>
  <c r="X62" i="1"/>
  <c r="C42" i="4" s="1"/>
  <c r="X71" i="1"/>
  <c r="C51" i="4" s="1"/>
  <c r="X88" i="1"/>
  <c r="C53" i="4" s="1"/>
  <c r="X90" i="1"/>
  <c r="C55" i="4" s="1"/>
  <c r="X129" i="1"/>
  <c r="C79" i="4" s="1"/>
  <c r="X143" i="1"/>
  <c r="C93" i="4" s="1"/>
  <c r="X97" i="1"/>
  <c r="C62" i="4" s="1"/>
  <c r="X104" i="1"/>
  <c r="C69" i="4" s="1"/>
  <c r="X106" i="1"/>
  <c r="C71" i="4" s="1"/>
  <c r="X111" i="1"/>
  <c r="C76" i="4" s="1"/>
  <c r="X139" i="1"/>
  <c r="C89" i="4" s="1"/>
  <c r="X140" i="1"/>
  <c r="C90" i="4" s="1"/>
  <c r="X66" i="1"/>
  <c r="C46" i="4" s="1"/>
  <c r="X96" i="1"/>
  <c r="C61" i="4" s="1"/>
  <c r="X91" i="1"/>
  <c r="C56" i="4" s="1"/>
  <c r="X94" i="1"/>
  <c r="C59" i="4" s="1"/>
  <c r="X98" i="1"/>
  <c r="C63" i="4" s="1"/>
  <c r="X103" i="1"/>
  <c r="C68" i="4" s="1"/>
  <c r="X107" i="1"/>
  <c r="C72" i="4" s="1"/>
  <c r="X109" i="1"/>
  <c r="C74" i="4" s="1"/>
  <c r="X144" i="1"/>
  <c r="C94" i="4" s="1"/>
  <c r="X149" i="1"/>
  <c r="C99" i="4" s="1"/>
  <c r="X151" i="1"/>
  <c r="C101" i="4" s="1"/>
  <c r="Z19" i="1"/>
  <c r="E14" i="4" s="1"/>
  <c r="Z12" i="1"/>
  <c r="E7" i="4" s="1"/>
  <c r="AB65" i="1"/>
  <c r="G45" i="4" s="1"/>
  <c r="D45" i="4"/>
  <c r="AB67" i="1"/>
  <c r="G47" i="4" s="1"/>
  <c r="T59" i="1"/>
  <c r="V59" i="1"/>
  <c r="X59" i="1" s="1"/>
  <c r="C39" i="4" s="1"/>
  <c r="V56" i="1"/>
  <c r="T56" i="1"/>
  <c r="T50" i="1"/>
  <c r="X50" i="1"/>
  <c r="C30" i="4" s="1"/>
  <c r="U31" i="1"/>
  <c r="B47" i="4"/>
  <c r="W61" i="1"/>
  <c r="B42" i="4"/>
  <c r="AB61" i="1"/>
  <c r="G41" i="4" s="1"/>
  <c r="D37" i="4"/>
  <c r="AA66" i="1"/>
  <c r="F46" i="4" s="1"/>
  <c r="AA60" i="1"/>
  <c r="F40" i="4" s="1"/>
  <c r="AC57" i="1"/>
  <c r="H37" i="4" s="1"/>
  <c r="AB63" i="1"/>
  <c r="G43" i="4" s="1"/>
  <c r="D46" i="4"/>
  <c r="D39" i="4"/>
  <c r="AC55" i="1"/>
  <c r="H35" i="4" s="1"/>
  <c r="AC59" i="1"/>
  <c r="H39" i="4" s="1"/>
  <c r="Z62" i="1"/>
  <c r="E42" i="4" s="1"/>
  <c r="AC66" i="1"/>
  <c r="H46" i="4" s="1"/>
  <c r="Z67" i="1"/>
  <c r="E47" i="4" s="1"/>
  <c r="AA59" i="1"/>
  <c r="F39" i="4" s="1"/>
  <c r="D47" i="4"/>
  <c r="AC67" i="1"/>
  <c r="H47" i="4" s="1"/>
  <c r="Z51" i="1"/>
  <c r="E31" i="4" s="1"/>
  <c r="AB66" i="1"/>
  <c r="G46" i="4" s="1"/>
  <c r="AF62" i="1"/>
  <c r="Z66" i="1"/>
  <c r="E46" i="4" s="1"/>
  <c r="U30" i="1"/>
  <c r="T30" i="1"/>
  <c r="U29" i="1"/>
  <c r="V29" i="1"/>
  <c r="X27" i="1"/>
  <c r="C22" i="4" s="1"/>
  <c r="T27" i="1"/>
  <c r="V21" i="1"/>
  <c r="X21" i="1" s="1"/>
  <c r="C16" i="4" s="1"/>
  <c r="U21" i="1"/>
  <c r="V20" i="1"/>
  <c r="X20" i="1" s="1"/>
  <c r="C15" i="4" s="1"/>
  <c r="U20" i="1"/>
  <c r="U15" i="1"/>
  <c r="V14" i="1"/>
  <c r="X14" i="1" s="1"/>
  <c r="C9" i="4" s="1"/>
  <c r="T14" i="1"/>
  <c r="V13" i="1"/>
  <c r="X13" i="1" s="1"/>
  <c r="C8" i="4" s="1"/>
  <c r="T13" i="1"/>
  <c r="V8" i="1"/>
  <c r="X8" i="1" s="1"/>
  <c r="C3" i="4" s="1"/>
  <c r="X7" i="1"/>
  <c r="C2" i="4" s="1"/>
  <c r="T7" i="1"/>
  <c r="AC19" i="1"/>
  <c r="H14" i="4" s="1"/>
  <c r="AC25" i="1"/>
  <c r="H20" i="4" s="1"/>
  <c r="AA21" i="1"/>
  <c r="F16" i="4" s="1"/>
  <c r="AA23" i="1"/>
  <c r="F18" i="4" s="1"/>
  <c r="Z11" i="1"/>
  <c r="E6" i="4" s="1"/>
  <c r="AC12" i="1"/>
  <c r="H7" i="4" s="1"/>
  <c r="AA14" i="1"/>
  <c r="F9" i="4" s="1"/>
  <c r="AC31" i="1"/>
  <c r="H26" i="4" s="1"/>
  <c r="AA24" i="1"/>
  <c r="F19" i="4" s="1"/>
  <c r="AC21" i="1"/>
  <c r="H16" i="4" s="1"/>
  <c r="AB13" i="1"/>
  <c r="G8" i="4" s="1"/>
  <c r="D19" i="4"/>
  <c r="AB18" i="1"/>
  <c r="G13" i="4" s="1"/>
  <c r="AA19" i="1"/>
  <c r="F14" i="4" s="1"/>
  <c r="W24" i="1"/>
  <c r="X24" i="1" s="1"/>
  <c r="C19" i="4" s="1"/>
  <c r="AC24" i="1"/>
  <c r="H19" i="4" s="1"/>
  <c r="W29" i="1"/>
  <c r="AA31" i="1"/>
  <c r="F26" i="4" s="1"/>
  <c r="D8" i="4"/>
  <c r="D25" i="4"/>
  <c r="AC23" i="1"/>
  <c r="H18" i="4" s="1"/>
  <c r="AB25" i="1"/>
  <c r="G20" i="4" s="1"/>
  <c r="D20" i="4"/>
  <c r="D16" i="4"/>
  <c r="D23" i="4"/>
  <c r="D14" i="4"/>
  <c r="Z13" i="1"/>
  <c r="E8" i="4" s="1"/>
  <c r="AB19" i="1"/>
  <c r="G14" i="4" s="1"/>
  <c r="AB30" i="1"/>
  <c r="G25" i="4" s="1"/>
  <c r="AF25" i="1"/>
  <c r="B29" i="4"/>
  <c r="B3" i="4"/>
  <c r="X132" i="1"/>
  <c r="C82" i="4" s="1"/>
  <c r="W89" i="1"/>
  <c r="X89" i="1" s="1"/>
  <c r="C54" i="4" s="1"/>
  <c r="W15" i="1"/>
  <c r="X15" i="1" s="1"/>
  <c r="C10" i="4" s="1"/>
  <c r="B82" i="4"/>
  <c r="B30" i="4"/>
  <c r="B21" i="4"/>
  <c r="B28" i="4"/>
  <c r="W102" i="1"/>
  <c r="X102" i="1" s="1"/>
  <c r="C67" i="4" s="1"/>
  <c r="B93" i="4"/>
  <c r="X142" i="1"/>
  <c r="C92" i="4" s="1"/>
  <c r="B15" i="4"/>
  <c r="B90" i="4"/>
  <c r="B89" i="4"/>
  <c r="B2" i="4"/>
  <c r="W22" i="1"/>
  <c r="B71" i="4"/>
  <c r="B69" i="4"/>
  <c r="W141" i="1"/>
  <c r="X141" i="1" s="1"/>
  <c r="C91" i="4" s="1"/>
  <c r="B13" i="4"/>
  <c r="B12" i="4"/>
  <c r="W16" i="1"/>
  <c r="X16" i="1" s="1"/>
  <c r="C11" i="4" s="1"/>
  <c r="W10" i="1"/>
  <c r="B23" i="4"/>
  <c r="W127" i="1"/>
  <c r="X127" i="1" s="1"/>
  <c r="C77" i="4" s="1"/>
  <c r="B104" i="4"/>
  <c r="B78" i="4"/>
  <c r="B9" i="4"/>
  <c r="W64" i="1"/>
  <c r="X64" i="1" s="1"/>
  <c r="C44" i="4" s="1"/>
  <c r="W145" i="1"/>
  <c r="X145" i="1" s="1"/>
  <c r="C95" i="4" s="1"/>
  <c r="W108" i="1"/>
  <c r="X108" i="1" s="1"/>
  <c r="C73" i="4" s="1"/>
  <c r="B100" i="4"/>
  <c r="B6" i="4"/>
  <c r="W101" i="1"/>
  <c r="X101" i="1" s="1"/>
  <c r="C66" i="4" s="1"/>
  <c r="B74" i="4"/>
  <c r="B101" i="4"/>
  <c r="B81" i="4"/>
  <c r="B53" i="4"/>
  <c r="B51" i="4"/>
  <c r="W87" i="1"/>
  <c r="X87" i="1" s="1"/>
  <c r="C52" i="4" s="1"/>
  <c r="W136" i="1"/>
  <c r="X136" i="1" s="1"/>
  <c r="C86" i="4" s="1"/>
  <c r="W52" i="1"/>
  <c r="B46" i="4"/>
  <c r="B79" i="4"/>
  <c r="W95" i="1"/>
  <c r="X95" i="1" s="1"/>
  <c r="C60" i="4" s="1"/>
  <c r="W47" i="1"/>
  <c r="W19" i="18"/>
  <c r="G4" i="27" s="1"/>
  <c r="B84" i="4"/>
  <c r="B58" i="4"/>
  <c r="W130" i="1"/>
  <c r="X130" i="1" s="1"/>
  <c r="C80" i="4" s="1"/>
  <c r="B92" i="4"/>
  <c r="B124" i="4"/>
  <c r="B62" i="4"/>
  <c r="W30" i="1"/>
  <c r="X30" i="1" s="1"/>
  <c r="C25" i="4" s="1"/>
  <c r="B114" i="4"/>
  <c r="B76" i="4"/>
  <c r="B65" i="4"/>
  <c r="W19" i="1"/>
  <c r="W69" i="1"/>
  <c r="X69" i="1" s="1"/>
  <c r="C49" i="4" s="1"/>
  <c r="B55" i="4"/>
  <c r="L3" i="27"/>
  <c r="W65" i="1"/>
  <c r="B8" i="4"/>
  <c r="B20" i="4"/>
  <c r="B88" i="4"/>
  <c r="B26" i="4"/>
  <c r="X49" i="1"/>
  <c r="C29" i="4" s="1"/>
  <c r="X138" i="1"/>
  <c r="C88" i="4" s="1"/>
  <c r="B37" i="4"/>
  <c r="B16" i="4"/>
  <c r="W70" i="1"/>
  <c r="X17" i="1"/>
  <c r="C12" i="4" s="1"/>
  <c r="B97" i="4"/>
  <c r="W110" i="1"/>
  <c r="X110" i="1" s="1"/>
  <c r="C75" i="4" s="1"/>
  <c r="B4" i="4"/>
  <c r="B63" i="4"/>
  <c r="B85" i="4"/>
  <c r="B40" i="4"/>
  <c r="W23" i="1"/>
  <c r="W54" i="1"/>
  <c r="W148" i="1"/>
  <c r="X148" i="1" s="1"/>
  <c r="C98" i="4" s="1"/>
  <c r="X150" i="1"/>
  <c r="C100" i="4" s="1"/>
  <c r="B61" i="4"/>
  <c r="B22" i="4"/>
  <c r="B48" i="4"/>
  <c r="B116" i="4"/>
  <c r="B107" i="4"/>
  <c r="H2" i="27"/>
  <c r="B102" i="4"/>
  <c r="B122" i="4"/>
  <c r="I5" i="27"/>
  <c r="B110" i="4"/>
  <c r="B106" i="4"/>
  <c r="B120" i="4"/>
  <c r="W25" i="18"/>
  <c r="G5" i="27" s="1"/>
  <c r="K4" i="27"/>
  <c r="B125" i="4"/>
  <c r="F3" i="27"/>
  <c r="I3" i="27"/>
  <c r="I2" i="27"/>
  <c r="M3" i="27"/>
  <c r="F4" i="27"/>
  <c r="B111" i="4"/>
  <c r="K5" i="27"/>
  <c r="I4" i="27"/>
  <c r="M4" i="27"/>
  <c r="K2" i="27"/>
  <c r="F5" i="27"/>
  <c r="Z142" i="1"/>
  <c r="E92" i="4" s="1"/>
  <c r="AF142" i="1"/>
  <c r="AB142" i="1"/>
  <c r="G92" i="4" s="1"/>
  <c r="AC142" i="1"/>
  <c r="H92" i="4" s="1"/>
  <c r="AA142" i="1"/>
  <c r="F92" i="4" s="1"/>
  <c r="U17" i="1"/>
  <c r="T17" i="1"/>
  <c r="U48" i="1"/>
  <c r="V48" i="1"/>
  <c r="X48" i="1" s="1"/>
  <c r="C28" i="4" s="1"/>
  <c r="T48" i="1"/>
  <c r="T61" i="1"/>
  <c r="U61" i="1"/>
  <c r="V61" i="1"/>
  <c r="AC89" i="1"/>
  <c r="H54" i="4" s="1"/>
  <c r="Z89" i="1"/>
  <c r="E54" i="4" s="1"/>
  <c r="AF89" i="1"/>
  <c r="Z130" i="1"/>
  <c r="E80" i="4" s="1"/>
  <c r="AF130" i="1"/>
  <c r="AB130" i="1"/>
  <c r="G80" i="4" s="1"/>
  <c r="Z134" i="1"/>
  <c r="E84" i="4" s="1"/>
  <c r="AC134" i="1"/>
  <c r="H84" i="4" s="1"/>
  <c r="AB134" i="1"/>
  <c r="G84" i="4" s="1"/>
  <c r="AA134" i="1"/>
  <c r="F84" i="4" s="1"/>
  <c r="U57" i="1"/>
  <c r="T57" i="1"/>
  <c r="AF88" i="1"/>
  <c r="Z88" i="1"/>
  <c r="E53" i="4" s="1"/>
  <c r="AC88" i="1"/>
  <c r="H53" i="4" s="1"/>
  <c r="AB88" i="1"/>
  <c r="G53" i="4" s="1"/>
  <c r="D53" i="4"/>
  <c r="AA88" i="1"/>
  <c r="F53" i="4" s="1"/>
  <c r="AF95" i="1"/>
  <c r="AB95" i="1"/>
  <c r="G60" i="4" s="1"/>
  <c r="D60" i="4"/>
  <c r="AA95" i="1"/>
  <c r="F60" i="4" s="1"/>
  <c r="AC95" i="1"/>
  <c r="H60" i="4" s="1"/>
  <c r="U135" i="1"/>
  <c r="V135" i="1"/>
  <c r="X135" i="1" s="1"/>
  <c r="C85" i="4" s="1"/>
  <c r="Z140" i="1"/>
  <c r="E90" i="4" s="1"/>
  <c r="AB140" i="1"/>
  <c r="G90" i="4" s="1"/>
  <c r="AA140" i="1"/>
  <c r="F90" i="4" s="1"/>
  <c r="D90" i="4"/>
  <c r="AC140" i="1"/>
  <c r="H90" i="4" s="1"/>
  <c r="AF140" i="1"/>
  <c r="V131" i="1"/>
  <c r="X131" i="1" s="1"/>
  <c r="C81" i="4" s="1"/>
  <c r="T135" i="1"/>
  <c r="D92" i="4"/>
  <c r="D3" i="4"/>
  <c r="AB8" i="1"/>
  <c r="G3" i="4" s="1"/>
  <c r="AC8" i="1"/>
  <c r="H3" i="4" s="1"/>
  <c r="X11" i="1"/>
  <c r="C6" i="4" s="1"/>
  <c r="AF20" i="1"/>
  <c r="Z20" i="1"/>
  <c r="E15" i="4" s="1"/>
  <c r="AB20" i="1"/>
  <c r="G15" i="4" s="1"/>
  <c r="AC20" i="1"/>
  <c r="H15" i="4" s="1"/>
  <c r="X25" i="1"/>
  <c r="C20" i="4" s="1"/>
  <c r="X26" i="1"/>
  <c r="C21" i="4" s="1"/>
  <c r="X31" i="1"/>
  <c r="C26" i="4" s="1"/>
  <c r="U47" i="1"/>
  <c r="V47" i="1"/>
  <c r="Z60" i="1"/>
  <c r="E40" i="4" s="1"/>
  <c r="AF60" i="1"/>
  <c r="AB60" i="1"/>
  <c r="G40" i="4" s="1"/>
  <c r="AC60" i="1"/>
  <c r="H40" i="4" s="1"/>
  <c r="Z87" i="1"/>
  <c r="E52" i="4" s="1"/>
  <c r="AA87" i="1"/>
  <c r="F52" i="4" s="1"/>
  <c r="AF87" i="1"/>
  <c r="AF92" i="1"/>
  <c r="AB92" i="1"/>
  <c r="G57" i="4" s="1"/>
  <c r="Z92" i="1"/>
  <c r="E57" i="4" s="1"/>
  <c r="AC92" i="1"/>
  <c r="H57" i="4" s="1"/>
  <c r="AA92" i="1"/>
  <c r="F57" i="4" s="1"/>
  <c r="V93" i="1"/>
  <c r="X93" i="1" s="1"/>
  <c r="C58" i="4" s="1"/>
  <c r="T93" i="1"/>
  <c r="V100" i="1"/>
  <c r="X100" i="1" s="1"/>
  <c r="C65" i="4" s="1"/>
  <c r="U100" i="1"/>
  <c r="T100" i="1"/>
  <c r="AA14" i="18"/>
  <c r="F109" i="4" s="1"/>
  <c r="AF14" i="18"/>
  <c r="Z95" i="1"/>
  <c r="E60" i="4" s="1"/>
  <c r="E3" i="27"/>
  <c r="E4" i="27"/>
  <c r="E2" i="27"/>
  <c r="V65" i="1"/>
  <c r="T65" i="1"/>
  <c r="U65" i="1"/>
  <c r="Z149" i="1"/>
  <c r="E99" i="4" s="1"/>
  <c r="AF149" i="1"/>
  <c r="AB149" i="1"/>
  <c r="G99" i="4" s="1"/>
  <c r="AA149" i="1"/>
  <c r="F99" i="4" s="1"/>
  <c r="AC149" i="1"/>
  <c r="H99" i="4" s="1"/>
  <c r="AB19" i="18"/>
  <c r="G114" i="4" s="1"/>
  <c r="AF19" i="18"/>
  <c r="AA19" i="18"/>
  <c r="F114" i="4" s="1"/>
  <c r="D114" i="4"/>
  <c r="AC19" i="18"/>
  <c r="H114" i="4" s="1"/>
  <c r="E5" i="27"/>
  <c r="W12" i="1"/>
  <c r="W105" i="1"/>
  <c r="X105" i="1" s="1"/>
  <c r="C70" i="4" s="1"/>
  <c r="V57" i="1"/>
  <c r="X57" i="1" s="1"/>
  <c r="C37" i="4" s="1"/>
  <c r="B94" i="4"/>
  <c r="Z19" i="18"/>
  <c r="E114" i="4" s="1"/>
  <c r="D15" i="4"/>
  <c r="D7" i="4"/>
  <c r="AA12" i="1"/>
  <c r="F7" i="4" s="1"/>
  <c r="X51" i="1"/>
  <c r="C31" i="4" s="1"/>
  <c r="Z52" i="1"/>
  <c r="E32" i="4" s="1"/>
  <c r="AF52" i="1"/>
  <c r="AB52" i="1"/>
  <c r="G32" i="4" s="1"/>
  <c r="AA52" i="1"/>
  <c r="F32" i="4" s="1"/>
  <c r="Z71" i="1"/>
  <c r="E51" i="4" s="1"/>
  <c r="AF71" i="1"/>
  <c r="AB71" i="1"/>
  <c r="G51" i="4" s="1"/>
  <c r="AC71" i="1"/>
  <c r="H51" i="4" s="1"/>
  <c r="D51" i="4"/>
  <c r="AA71" i="1"/>
  <c r="F51" i="4" s="1"/>
  <c r="W92" i="1"/>
  <c r="X92" i="1" s="1"/>
  <c r="C57" i="4" s="1"/>
  <c r="B57" i="4"/>
  <c r="Z101" i="1"/>
  <c r="E66" i="4" s="1"/>
  <c r="AB101" i="1"/>
  <c r="G66" i="4" s="1"/>
  <c r="AF101" i="1"/>
  <c r="AC101" i="1"/>
  <c r="H66" i="4" s="1"/>
  <c r="D66" i="4"/>
  <c r="Z12" i="18"/>
  <c r="E107" i="4" s="1"/>
  <c r="AF12" i="18"/>
  <c r="AB12" i="18"/>
  <c r="G107" i="4" s="1"/>
  <c r="Z16" i="1"/>
  <c r="E11" i="4" s="1"/>
  <c r="AF16" i="1"/>
  <c r="Z17" i="1"/>
  <c r="E12" i="4" s="1"/>
  <c r="AF17" i="1"/>
  <c r="Z26" i="1"/>
  <c r="E21" i="4" s="1"/>
  <c r="AF26" i="1"/>
  <c r="Z27" i="1"/>
  <c r="E22" i="4" s="1"/>
  <c r="AF27" i="1"/>
  <c r="Z48" i="1"/>
  <c r="E28" i="4" s="1"/>
  <c r="AF48" i="1"/>
  <c r="Z53" i="1"/>
  <c r="E33" i="4" s="1"/>
  <c r="AF53" i="1"/>
  <c r="Z58" i="1"/>
  <c r="E38" i="4" s="1"/>
  <c r="AF58" i="1"/>
  <c r="AF61" i="1"/>
  <c r="Z61" i="1"/>
  <c r="E41" i="4" s="1"/>
  <c r="AF65" i="1"/>
  <c r="Z65" i="1"/>
  <c r="E45" i="4" s="1"/>
  <c r="AA65" i="1"/>
  <c r="F45" i="4" s="1"/>
  <c r="X68" i="1"/>
  <c r="C48" i="4" s="1"/>
  <c r="Z90" i="1"/>
  <c r="E55" i="4" s="1"/>
  <c r="AA90" i="1"/>
  <c r="F55" i="4" s="1"/>
  <c r="AF90" i="1"/>
  <c r="Z96" i="1"/>
  <c r="E61" i="4" s="1"/>
  <c r="AF96" i="1"/>
  <c r="AB96" i="1"/>
  <c r="G61" i="4" s="1"/>
  <c r="Z98" i="1"/>
  <c r="E63" i="4" s="1"/>
  <c r="AC98" i="1"/>
  <c r="H63" i="4" s="1"/>
  <c r="Z102" i="1"/>
  <c r="E67" i="4" s="1"/>
  <c r="AF102" i="1"/>
  <c r="AC129" i="1"/>
  <c r="H79" i="4" s="1"/>
  <c r="Z129" i="1"/>
  <c r="E79" i="4" s="1"/>
  <c r="AF131" i="1"/>
  <c r="Z131" i="1"/>
  <c r="E81" i="4" s="1"/>
  <c r="X134" i="1"/>
  <c r="C84" i="4" s="1"/>
  <c r="Z141" i="1"/>
  <c r="E91" i="4" s="1"/>
  <c r="AF141" i="1"/>
  <c r="AF19" i="1"/>
  <c r="AF67" i="1"/>
  <c r="AF103" i="1"/>
  <c r="AA18" i="1"/>
  <c r="F13" i="4" s="1"/>
  <c r="Z23" i="1"/>
  <c r="E18" i="4" s="1"/>
  <c r="AF23" i="1"/>
  <c r="AF24" i="1"/>
  <c r="Z24" i="1"/>
  <c r="E19" i="4" s="1"/>
  <c r="AA26" i="1"/>
  <c r="F21" i="4" s="1"/>
  <c r="AA27" i="1"/>
  <c r="F22" i="4" s="1"/>
  <c r="AA30" i="1"/>
  <c r="F25" i="4" s="1"/>
  <c r="AF49" i="1"/>
  <c r="Z49" i="1"/>
  <c r="E29" i="4" s="1"/>
  <c r="AF50" i="1"/>
  <c r="Z50" i="1"/>
  <c r="E30" i="4" s="1"/>
  <c r="Z54" i="1"/>
  <c r="E34" i="4" s="1"/>
  <c r="AF54" i="1"/>
  <c r="Z55" i="1"/>
  <c r="E35" i="4" s="1"/>
  <c r="AF55" i="1"/>
  <c r="AF57" i="1"/>
  <c r="Z57" i="1"/>
  <c r="E37" i="4" s="1"/>
  <c r="AA58" i="1"/>
  <c r="F38" i="4" s="1"/>
  <c r="Z59" i="1"/>
  <c r="E39" i="4" s="1"/>
  <c r="AF59" i="1"/>
  <c r="AA62" i="1"/>
  <c r="F42" i="4" s="1"/>
  <c r="Z63" i="1"/>
  <c r="E43" i="4" s="1"/>
  <c r="AF63" i="1"/>
  <c r="Z91" i="1"/>
  <c r="E56" i="4" s="1"/>
  <c r="AF91" i="1"/>
  <c r="Z94" i="1"/>
  <c r="E59" i="4" s="1"/>
  <c r="AC94" i="1"/>
  <c r="H59" i="4" s="1"/>
  <c r="AF94" i="1"/>
  <c r="AA96" i="1"/>
  <c r="F61" i="4" s="1"/>
  <c r="Z97" i="1"/>
  <c r="E62" i="4" s="1"/>
  <c r="AF97" i="1"/>
  <c r="AC97" i="1"/>
  <c r="H62" i="4" s="1"/>
  <c r="AA98" i="1"/>
  <c r="F63" i="4" s="1"/>
  <c r="Z99" i="1"/>
  <c r="E64" i="4" s="1"/>
  <c r="AB99" i="1"/>
  <c r="G64" i="4" s="1"/>
  <c r="AF99" i="1"/>
  <c r="Z105" i="1"/>
  <c r="E70" i="4" s="1"/>
  <c r="AB105" i="1"/>
  <c r="G70" i="4" s="1"/>
  <c r="AF105" i="1"/>
  <c r="AF127" i="1"/>
  <c r="Z127" i="1"/>
  <c r="E77" i="4" s="1"/>
  <c r="AB127" i="1"/>
  <c r="G77" i="4" s="1"/>
  <c r="Z128" i="1"/>
  <c r="E78" i="4" s="1"/>
  <c r="AF128" i="1"/>
  <c r="AB128" i="1"/>
  <c r="G78" i="4" s="1"/>
  <c r="X137" i="1"/>
  <c r="C87" i="4" s="1"/>
  <c r="Z145" i="1"/>
  <c r="E95" i="4" s="1"/>
  <c r="AB145" i="1"/>
  <c r="G95" i="4" s="1"/>
  <c r="V146" i="1"/>
  <c r="Z148" i="1"/>
  <c r="E98" i="4" s="1"/>
  <c r="AF148" i="1"/>
  <c r="AF18" i="1"/>
  <c r="AF51" i="1"/>
  <c r="AF145" i="1"/>
  <c r="T31" i="1"/>
  <c r="AC16" i="1"/>
  <c r="H11" i="4" s="1"/>
  <c r="AC18" i="1"/>
  <c r="H13" i="4" s="1"/>
  <c r="Z21" i="1"/>
  <c r="E16" i="4" s="1"/>
  <c r="AF21" i="1"/>
  <c r="AF22" i="1"/>
  <c r="Z22" i="1"/>
  <c r="E17" i="4" s="1"/>
  <c r="AC26" i="1"/>
  <c r="H21" i="4" s="1"/>
  <c r="AF28" i="1"/>
  <c r="Z28" i="1"/>
  <c r="E23" i="4" s="1"/>
  <c r="Z29" i="1"/>
  <c r="E24" i="4" s="1"/>
  <c r="AF29" i="1"/>
  <c r="AC30" i="1"/>
  <c r="H25" i="4" s="1"/>
  <c r="AF31" i="1"/>
  <c r="Z31" i="1"/>
  <c r="E26" i="4" s="1"/>
  <c r="Z47" i="1"/>
  <c r="E27" i="4" s="1"/>
  <c r="AF47" i="1"/>
  <c r="AC48" i="1"/>
  <c r="H28" i="4" s="1"/>
  <c r="AA50" i="1"/>
  <c r="F30" i="4" s="1"/>
  <c r="AC53" i="1"/>
  <c r="H33" i="4" s="1"/>
  <c r="AA55" i="1"/>
  <c r="F35" i="4" s="1"/>
  <c r="AA57" i="1"/>
  <c r="F37" i="4" s="1"/>
  <c r="AC62" i="1"/>
  <c r="H42" i="4" s="1"/>
  <c r="Z64" i="1"/>
  <c r="E44" i="4" s="1"/>
  <c r="AF64" i="1"/>
  <c r="Z68" i="1"/>
  <c r="E48" i="4" s="1"/>
  <c r="AC68" i="1"/>
  <c r="H48" i="4" s="1"/>
  <c r="AF68" i="1"/>
  <c r="AF69" i="1"/>
  <c r="Z69" i="1"/>
  <c r="E49" i="4" s="1"/>
  <c r="AA69" i="1"/>
  <c r="F49" i="4" s="1"/>
  <c r="Z70" i="1"/>
  <c r="E50" i="4" s="1"/>
  <c r="AB70" i="1"/>
  <c r="G50" i="4" s="1"/>
  <c r="AF70" i="1"/>
  <c r="AC90" i="1"/>
  <c r="H55" i="4" s="1"/>
  <c r="Z93" i="1"/>
  <c r="E58" i="4" s="1"/>
  <c r="AC93" i="1"/>
  <c r="H58" i="4" s="1"/>
  <c r="AA94" i="1"/>
  <c r="F59" i="4" s="1"/>
  <c r="AF100" i="1"/>
  <c r="Z100" i="1"/>
  <c r="E65" i="4" s="1"/>
  <c r="AB100" i="1"/>
  <c r="G65" i="4" s="1"/>
  <c r="AC103" i="1"/>
  <c r="H68" i="4" s="1"/>
  <c r="AF104" i="1"/>
  <c r="Z104" i="1"/>
  <c r="E69" i="4" s="1"/>
  <c r="Z137" i="1"/>
  <c r="E87" i="4" s="1"/>
  <c r="AF137" i="1"/>
  <c r="AF143" i="1"/>
  <c r="Z143" i="1"/>
  <c r="E93" i="4" s="1"/>
  <c r="Z146" i="1"/>
  <c r="E96" i="4" s="1"/>
  <c r="AF146" i="1"/>
  <c r="AF30" i="1"/>
  <c r="AF56" i="1"/>
  <c r="AF93" i="1"/>
  <c r="AF129" i="1"/>
  <c r="AF110" i="1"/>
  <c r="AF136" i="1"/>
  <c r="Z144" i="1"/>
  <c r="E94" i="4" s="1"/>
  <c r="Z132" i="1"/>
  <c r="E82" i="4" s="1"/>
  <c r="AF106" i="1"/>
  <c r="AF111" i="1"/>
  <c r="Z108" i="1"/>
  <c r="E73" i="4" s="1"/>
  <c r="AF108" i="1"/>
  <c r="AF139" i="1"/>
  <c r="Z139" i="1"/>
  <c r="E89" i="4" s="1"/>
  <c r="AF151" i="1"/>
  <c r="Z151" i="1"/>
  <c r="E101" i="4" s="1"/>
  <c r="AF133" i="1"/>
  <c r="AF138" i="1"/>
  <c r="N39" i="4" l="1"/>
  <c r="O39" i="4" s="1"/>
  <c r="X12" i="1"/>
  <c r="C7" i="4" s="1"/>
  <c r="N38" i="4"/>
  <c r="O38" i="4" s="1"/>
  <c r="N43" i="4"/>
  <c r="O43" i="4" s="1"/>
  <c r="X23" i="1"/>
  <c r="C18" i="4" s="1"/>
  <c r="X19" i="1"/>
  <c r="C14" i="4" s="1"/>
  <c r="X52" i="1"/>
  <c r="C32" i="4" s="1"/>
  <c r="X10" i="1"/>
  <c r="C5" i="4" s="1"/>
  <c r="X54" i="1"/>
  <c r="C34" i="4" s="1"/>
  <c r="X70" i="1"/>
  <c r="C50" i="4" s="1"/>
  <c r="X22" i="1"/>
  <c r="C17" i="4" s="1"/>
  <c r="Q94" i="4"/>
  <c r="R94" i="4" s="1"/>
  <c r="N94" i="4"/>
  <c r="O94" i="4" s="1"/>
  <c r="Q106" i="4"/>
  <c r="R106" i="4" s="1"/>
  <c r="N106" i="4"/>
  <c r="N40" i="4"/>
  <c r="O40" i="4" s="1"/>
  <c r="Q40" i="4"/>
  <c r="Q16" i="4"/>
  <c r="R16" i="4" s="1"/>
  <c r="N16" i="4"/>
  <c r="Q114" i="4"/>
  <c r="N114" i="4"/>
  <c r="Q92" i="4"/>
  <c r="R92" i="4" s="1"/>
  <c r="N92" i="4"/>
  <c r="O92" i="4" s="1"/>
  <c r="Q46" i="4"/>
  <c r="N46" i="4"/>
  <c r="O46" i="4" s="1"/>
  <c r="Q78" i="4"/>
  <c r="R78" i="4" s="1"/>
  <c r="N78" i="4"/>
  <c r="O78" i="4" s="1"/>
  <c r="Q21" i="4"/>
  <c r="R21" i="4" s="1"/>
  <c r="N21" i="4"/>
  <c r="N83" i="4"/>
  <c r="O83" i="4" s="1"/>
  <c r="Q83" i="4"/>
  <c r="R83" i="4" s="1"/>
  <c r="N99" i="4"/>
  <c r="O99" i="4" s="1"/>
  <c r="Q99" i="4"/>
  <c r="R99" i="4" s="1"/>
  <c r="N120" i="4"/>
  <c r="O120" i="4" s="1"/>
  <c r="Q120" i="4"/>
  <c r="Q97" i="4"/>
  <c r="R97" i="4" s="1"/>
  <c r="N97" i="4"/>
  <c r="O97" i="4" s="1"/>
  <c r="Q53" i="4"/>
  <c r="R53" i="4" s="1"/>
  <c r="N53" i="4"/>
  <c r="O53" i="4" s="1"/>
  <c r="Q89" i="4"/>
  <c r="R89" i="4" s="1"/>
  <c r="N89" i="4"/>
  <c r="O89" i="4" s="1"/>
  <c r="N93" i="4"/>
  <c r="O93" i="4" s="1"/>
  <c r="Q93" i="4"/>
  <c r="R93" i="4" s="1"/>
  <c r="Q30" i="4"/>
  <c r="N30" i="4"/>
  <c r="O30" i="4" s="1"/>
  <c r="Q68" i="4"/>
  <c r="R68" i="4" s="1"/>
  <c r="N68" i="4"/>
  <c r="O68" i="4" s="1"/>
  <c r="Q33" i="4"/>
  <c r="N33" i="4"/>
  <c r="O33" i="4" s="1"/>
  <c r="Q108" i="4"/>
  <c r="R108" i="4" s="1"/>
  <c r="N108" i="4"/>
  <c r="Q57" i="4"/>
  <c r="R57" i="4" s="1"/>
  <c r="N57" i="4"/>
  <c r="O57" i="4" s="1"/>
  <c r="Q102" i="4"/>
  <c r="R102" i="4" s="1"/>
  <c r="N102" i="4"/>
  <c r="Q22" i="4"/>
  <c r="R22" i="4" s="1"/>
  <c r="N22" i="4"/>
  <c r="Q63" i="4"/>
  <c r="R63" i="4" s="1"/>
  <c r="N63" i="4"/>
  <c r="O63" i="4" s="1"/>
  <c r="Q88" i="4"/>
  <c r="R88" i="4" s="1"/>
  <c r="N88" i="4"/>
  <c r="O88" i="4" s="1"/>
  <c r="Q65" i="4"/>
  <c r="R65" i="4" s="1"/>
  <c r="N65" i="4"/>
  <c r="O65" i="4" s="1"/>
  <c r="Q62" i="4"/>
  <c r="R62" i="4" s="1"/>
  <c r="N62" i="4"/>
  <c r="O62" i="4" s="1"/>
  <c r="Q58" i="4"/>
  <c r="R58" i="4" s="1"/>
  <c r="N58" i="4"/>
  <c r="O58" i="4" s="1"/>
  <c r="N81" i="4"/>
  <c r="O81" i="4" s="1"/>
  <c r="Q81" i="4"/>
  <c r="R81" i="4" s="1"/>
  <c r="Q6" i="4"/>
  <c r="R6" i="4" s="1"/>
  <c r="N6" i="4"/>
  <c r="Q12" i="4"/>
  <c r="R12" i="4" s="1"/>
  <c r="N12" i="4"/>
  <c r="Q71" i="4"/>
  <c r="R71" i="4" s="1"/>
  <c r="N71" i="4"/>
  <c r="O71" i="4" s="1"/>
  <c r="Q90" i="4"/>
  <c r="R90" i="4" s="1"/>
  <c r="N90" i="4"/>
  <c r="O90" i="4" s="1"/>
  <c r="Q82" i="4"/>
  <c r="R82" i="4" s="1"/>
  <c r="N82" i="4"/>
  <c r="O82" i="4" s="1"/>
  <c r="N3" i="4"/>
  <c r="Q3" i="4"/>
  <c r="R3" i="4" s="1"/>
  <c r="Q47" i="4"/>
  <c r="N47" i="4"/>
  <c r="O47" i="4" s="1"/>
  <c r="N72" i="4"/>
  <c r="O72" i="4" s="1"/>
  <c r="Q72" i="4"/>
  <c r="R72" i="4" s="1"/>
  <c r="Q59" i="4"/>
  <c r="R59" i="4" s="1"/>
  <c r="N59" i="4"/>
  <c r="O59" i="4" s="1"/>
  <c r="Q125" i="4"/>
  <c r="N125" i="4"/>
  <c r="O125" i="4" s="1"/>
  <c r="N8" i="4"/>
  <c r="Q8" i="4"/>
  <c r="R8" i="4" s="1"/>
  <c r="N51" i="4"/>
  <c r="O51" i="4" s="1"/>
  <c r="Q51" i="4"/>
  <c r="R51" i="4" s="1"/>
  <c r="Q74" i="4"/>
  <c r="R74" i="4" s="1"/>
  <c r="N74" i="4"/>
  <c r="O74" i="4" s="1"/>
  <c r="Q2" i="4"/>
  <c r="R2" i="4" s="1"/>
  <c r="N2" i="4"/>
  <c r="O117" i="4" s="1"/>
  <c r="Q42" i="4"/>
  <c r="N42" i="4"/>
  <c r="O42" i="4" s="1"/>
  <c r="Q110" i="4"/>
  <c r="R110" i="4" s="1"/>
  <c r="N110" i="4"/>
  <c r="Q107" i="4"/>
  <c r="R107" i="4" s="1"/>
  <c r="N107" i="4"/>
  <c r="Q48" i="4"/>
  <c r="N48" i="4"/>
  <c r="O48" i="4" s="1"/>
  <c r="Q85" i="4"/>
  <c r="R85" i="4" s="1"/>
  <c r="N85" i="4"/>
  <c r="O85" i="4" s="1"/>
  <c r="Q37" i="4"/>
  <c r="N37" i="4"/>
  <c r="O37" i="4" s="1"/>
  <c r="Q26" i="4"/>
  <c r="N26" i="4"/>
  <c r="N104" i="4"/>
  <c r="Q104" i="4"/>
  <c r="R104" i="4" s="1"/>
  <c r="Q69" i="4"/>
  <c r="R69" i="4" s="1"/>
  <c r="N69" i="4"/>
  <c r="O69" i="4" s="1"/>
  <c r="Q111" i="4"/>
  <c r="R111" i="4" s="1"/>
  <c r="N111" i="4"/>
  <c r="Q122" i="4"/>
  <c r="N122" i="4"/>
  <c r="O122" i="4" s="1"/>
  <c r="Q116" i="4"/>
  <c r="N116" i="4"/>
  <c r="N61" i="4"/>
  <c r="O61" i="4" s="1"/>
  <c r="Q61" i="4"/>
  <c r="R61" i="4" s="1"/>
  <c r="Q4" i="4"/>
  <c r="R4" i="4" s="1"/>
  <c r="N4" i="4"/>
  <c r="Q20" i="4"/>
  <c r="R20" i="4" s="1"/>
  <c r="N20" i="4"/>
  <c r="Q55" i="4"/>
  <c r="R55" i="4" s="1"/>
  <c r="N55" i="4"/>
  <c r="O55" i="4" s="1"/>
  <c r="Q76" i="4"/>
  <c r="R76" i="4" s="1"/>
  <c r="N76" i="4"/>
  <c r="O76" i="4" s="1"/>
  <c r="N124" i="4"/>
  <c r="O124" i="4" s="1"/>
  <c r="Q124" i="4"/>
  <c r="Q84" i="4"/>
  <c r="R84" i="4" s="1"/>
  <c r="N84" i="4"/>
  <c r="O84" i="4" s="1"/>
  <c r="Q79" i="4"/>
  <c r="R79" i="4" s="1"/>
  <c r="N79" i="4"/>
  <c r="O79" i="4" s="1"/>
  <c r="Q101" i="4"/>
  <c r="R101" i="4" s="1"/>
  <c r="N101" i="4"/>
  <c r="O101" i="4" s="1"/>
  <c r="Q100" i="4"/>
  <c r="R100" i="4" s="1"/>
  <c r="N100" i="4"/>
  <c r="O100" i="4" s="1"/>
  <c r="Q9" i="4"/>
  <c r="R9" i="4" s="1"/>
  <c r="N9" i="4"/>
  <c r="Q23" i="4"/>
  <c r="R23" i="4" s="1"/>
  <c r="N23" i="4"/>
  <c r="N13" i="4"/>
  <c r="Q13" i="4"/>
  <c r="R13" i="4" s="1"/>
  <c r="Q15" i="4"/>
  <c r="R15" i="4" s="1"/>
  <c r="N15" i="4"/>
  <c r="N28" i="4"/>
  <c r="O28" i="4" s="1"/>
  <c r="Q28" i="4"/>
  <c r="N29" i="4"/>
  <c r="O29" i="4" s="1"/>
  <c r="Q29" i="4"/>
  <c r="Q35" i="4"/>
  <c r="N35" i="4"/>
  <c r="O35" i="4" s="1"/>
  <c r="Q87" i="4"/>
  <c r="R87" i="4" s="1"/>
  <c r="N87" i="4"/>
  <c r="O87" i="4" s="1"/>
  <c r="Q31" i="4"/>
  <c r="N31" i="4"/>
  <c r="O31" i="4" s="1"/>
  <c r="X146" i="1"/>
  <c r="C96" i="4" s="1"/>
  <c r="X56" i="1"/>
  <c r="C36" i="4" s="1"/>
  <c r="X61" i="1"/>
  <c r="C41" i="4" s="1"/>
  <c r="X65" i="1"/>
  <c r="C45" i="4" s="1"/>
  <c r="X29" i="1"/>
  <c r="C24" i="4" s="1"/>
  <c r="X47" i="1"/>
  <c r="C27" i="4" s="1"/>
  <c r="R124" i="4" l="1"/>
  <c r="R116" i="4"/>
  <c r="R125" i="4"/>
  <c r="O109" i="4"/>
  <c r="R114" i="4"/>
  <c r="R117" i="4"/>
  <c r="R119" i="4"/>
  <c r="R115" i="4"/>
  <c r="R118" i="4"/>
  <c r="R45" i="4"/>
  <c r="R49" i="4"/>
  <c r="R48" i="4"/>
  <c r="R50" i="4"/>
  <c r="R47" i="4"/>
  <c r="R46" i="4"/>
  <c r="R31" i="4"/>
  <c r="O14" i="4"/>
  <c r="O27" i="4"/>
  <c r="O26" i="4"/>
  <c r="O24" i="4"/>
  <c r="O11" i="4"/>
  <c r="R29" i="4"/>
  <c r="O23" i="4"/>
  <c r="O116" i="4"/>
  <c r="O111" i="4"/>
  <c r="R43" i="4"/>
  <c r="O12" i="4"/>
  <c r="R33" i="4"/>
  <c r="R121" i="4"/>
  <c r="O115" i="4"/>
  <c r="R35" i="4"/>
  <c r="R122" i="4"/>
  <c r="R42" i="4"/>
  <c r="R27" i="4"/>
  <c r="O108" i="4"/>
  <c r="R120" i="4"/>
  <c r="O21" i="4"/>
  <c r="O114" i="4"/>
  <c r="O25" i="4"/>
  <c r="O13" i="4"/>
  <c r="O107" i="4"/>
  <c r="O110" i="4"/>
  <c r="R32" i="4"/>
  <c r="R36" i="4"/>
  <c r="R41" i="4"/>
  <c r="R39" i="4"/>
  <c r="O16" i="4"/>
  <c r="O15" i="4"/>
  <c r="O4" i="4"/>
  <c r="R26" i="4"/>
  <c r="O7" i="4"/>
  <c r="O113" i="4"/>
  <c r="O18" i="4"/>
  <c r="R30" i="4"/>
  <c r="O17" i="4"/>
  <c r="O112" i="4"/>
  <c r="R123" i="4"/>
  <c r="O8" i="4"/>
  <c r="R44" i="4"/>
  <c r="O3" i="4"/>
  <c r="R40" i="4"/>
  <c r="O106" i="4"/>
  <c r="R34" i="4"/>
  <c r="O105" i="4"/>
  <c r="R28" i="4"/>
  <c r="O9" i="4"/>
  <c r="O20" i="4"/>
  <c r="O5" i="4"/>
  <c r="O104" i="4"/>
  <c r="R37" i="4"/>
  <c r="R38" i="4"/>
  <c r="O2" i="4"/>
  <c r="O103" i="4"/>
  <c r="O19" i="4"/>
  <c r="O6" i="4"/>
  <c r="O22" i="4"/>
  <c r="O102" i="4"/>
  <c r="O10" i="4"/>
  <c r="S2" i="4" l="1"/>
  <c r="D10" i="32" s="1"/>
  <c r="P2" i="4"/>
  <c r="D9" i="32" s="1"/>
  <c r="D11" i="32" l="1"/>
</calcChain>
</file>

<file path=xl/comments1.xml><?xml version="1.0" encoding="utf-8"?>
<comments xmlns="http://schemas.openxmlformats.org/spreadsheetml/2006/main">
  <authors>
    <author>MSATO</author>
  </authors>
  <commentList>
    <comment ref="AB6" authorId="0">
      <text>
        <r>
          <rPr>
            <sz val="9"/>
            <color indexed="81"/>
            <rFont val="ＭＳ Ｐゴシック"/>
            <family val="3"/>
            <charset val="128"/>
          </rPr>
          <t xml:space="preserve">他県選手の場合は右側の「登録県」の列を変更してください。
</t>
        </r>
      </text>
    </comment>
    <comment ref="AE6" author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MSATO</author>
  </authors>
  <commentList>
    <comment ref="AB6" authorId="0">
      <text>
        <r>
          <rPr>
            <sz val="9"/>
            <color indexed="81"/>
            <rFont val="ＭＳ Ｐゴシック"/>
            <family val="3"/>
            <charset val="128"/>
          </rPr>
          <t xml:space="preserve">他県選手の場合は右側の「登録県」の列を変更してください。
</t>
        </r>
      </text>
    </comment>
    <comment ref="AE6" author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List>
</comments>
</file>

<file path=xl/comments3.xml><?xml version="1.0" encoding="utf-8"?>
<comments xmlns="http://schemas.openxmlformats.org/spreadsheetml/2006/main">
  <authors>
    <author>MSATO</author>
  </authors>
  <commentList>
    <comment ref="E1" authorId="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<sst xmlns="http://schemas.openxmlformats.org/spreadsheetml/2006/main" count="2678" uniqueCount="1197">
  <si>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</si>
  <si>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</si>
  <si>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</si>
  <si>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</si>
  <si>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</si>
  <si>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</si>
  <si>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</si>
  <si>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</si>
  <si>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</si>
  <si>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</si>
  <si>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</si>
  <si>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</si>
  <si>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</si>
  <si>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</si>
  <si>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</si>
  <si>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</si>
  <si>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</si>
  <si>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</si>
  <si>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</si>
  <si>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</si>
  <si>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</si>
  <si>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</si>
  <si>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</si>
  <si>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</si>
  <si>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</si>
  <si>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</si>
  <si>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</si>
  <si>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</si>
  <si>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</si>
  <si>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</si>
  <si>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</si>
  <si>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</si>
  <si>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</si>
  <si>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</si>
  <si>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</si>
  <si>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</si>
  <si>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</si>
  <si>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</si>
  <si>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</si>
  <si>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</si>
  <si>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</si>
  <si>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</si>
  <si>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</si>
  <si>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</si>
  <si>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</si>
  <si>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</si>
  <si>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</si>
  <si>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</si>
  <si>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</si>
  <si>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</si>
  <si>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</si>
  <si>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</si>
  <si>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</si>
  <si>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</si>
  <si>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</si>
  <si>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</si>
  <si>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</si>
  <si>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ｼｮｳﾅｲｴｰｼｰ</t>
  </si>
  <si>
    <t>060016</t>
  </si>
  <si>
    <t>酒田市陸協</t>
  </si>
  <si>
    <t>ｻｶﾀｼﾘｸｼﾞｮｳｷｮｳｷﾞｷｮｳｶｲ</t>
  </si>
  <si>
    <t>060030</t>
  </si>
  <si>
    <t>神町自衛隊</t>
  </si>
  <si>
    <t>ｼﾞﾝﾏﾁｼﾞｴｲﾀｲ</t>
  </si>
  <si>
    <t>060037</t>
  </si>
  <si>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</si>
  <si>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</si>
  <si>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</si>
  <si>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</si>
  <si>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</si>
  <si>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</si>
  <si>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</si>
  <si>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</si>
  <si>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</si>
  <si>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</si>
  <si>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</si>
  <si>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</si>
  <si>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</si>
  <si>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</si>
  <si>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</si>
  <si>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060039</t>
  </si>
  <si>
    <t>日新製薬</t>
  </si>
  <si>
    <t>ﾆｯｼﾝｾｲﾔｸ</t>
  </si>
  <si>
    <t>060040</t>
  </si>
  <si>
    <t>ﾑﾗﾔﾏｱｽﾚﾁｯｸｸﾗﾌﾞ</t>
  </si>
  <si>
    <t>060041</t>
  </si>
  <si>
    <t>ﾔﾏｶﾞﾀﾉｳｷﾞｮｳｷｮｳﾄﾞｳｸﾐｱｲ</t>
  </si>
  <si>
    <t>060042</t>
  </si>
  <si>
    <t>ｸﾉﾘｱｽﾘｰﾄｸﾗﾌﾞ</t>
  </si>
  <si>
    <t>060029</t>
  </si>
  <si>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</si>
  <si>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</si>
  <si>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</si>
  <si>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</si>
  <si>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</si>
  <si>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</si>
  <si>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</si>
  <si>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</si>
  <si>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</si>
  <si>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</si>
  <si>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</si>
  <si>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</si>
  <si>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</si>
  <si>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</si>
  <si>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</si>
  <si>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</si>
  <si>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</si>
  <si>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</si>
  <si>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</si>
  <si>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</si>
  <si>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</si>
  <si>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</si>
  <si>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</si>
  <si>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</si>
  <si>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</si>
  <si>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</si>
  <si>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</si>
  <si>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</si>
  <si>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</si>
  <si>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</si>
  <si>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</si>
  <si>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</si>
  <si>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</si>
  <si>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</si>
  <si>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</si>
  <si>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</si>
  <si>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</si>
  <si>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</si>
  <si>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</si>
  <si>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</si>
  <si>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</si>
  <si>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</si>
  <si>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</si>
  <si>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</si>
  <si>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</si>
  <si>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</si>
  <si>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</si>
  <si>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</si>
  <si>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</si>
  <si>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</si>
  <si>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</si>
  <si>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</si>
  <si>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</si>
  <si>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</si>
  <si>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</si>
  <si>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</si>
  <si>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</si>
  <si>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</si>
  <si>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</si>
  <si>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</si>
  <si>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</si>
  <si>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</si>
  <si>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</si>
  <si>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</si>
  <si>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</si>
  <si>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</si>
  <si>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</si>
  <si>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</si>
  <si>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</si>
  <si>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</si>
  <si>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</si>
  <si>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</si>
  <si>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</si>
  <si>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</si>
  <si>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</si>
  <si>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</si>
  <si>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</si>
  <si>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</si>
  <si>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</si>
  <si>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</si>
  <si>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</si>
  <si>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</si>
  <si>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</si>
  <si>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</si>
  <si>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</si>
  <si>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</si>
  <si>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</si>
  <si>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</si>
  <si>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</si>
  <si>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</si>
  <si>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</si>
  <si>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</si>
  <si>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</si>
  <si>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</si>
  <si>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</si>
  <si>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</si>
  <si>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</si>
  <si>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</si>
  <si>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</si>
  <si>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</si>
  <si>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</si>
  <si>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</si>
  <si>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</si>
  <si>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</si>
  <si>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</si>
  <si>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</si>
  <si>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</si>
  <si>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</si>
  <si>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</si>
  <si>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</si>
  <si>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</si>
  <si>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</si>
  <si>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</si>
  <si>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</si>
  <si>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</si>
  <si>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</si>
  <si>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</si>
  <si>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</si>
  <si>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</si>
  <si>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</si>
  <si>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</si>
  <si>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</si>
  <si>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</si>
  <si>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</si>
  <si>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</si>
  <si>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</si>
  <si>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</si>
  <si>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</si>
  <si>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</si>
  <si>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</si>
  <si>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</si>
  <si>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</si>
  <si>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</si>
  <si>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</si>
  <si>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</si>
  <si>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</si>
  <si>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</si>
  <si>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</si>
  <si>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</si>
  <si>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</si>
  <si>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</si>
  <si>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</si>
  <si>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</si>
  <si>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</si>
  <si>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</si>
  <si>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</si>
  <si>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</si>
  <si>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</si>
  <si>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</si>
  <si>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</si>
  <si>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</si>
  <si>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</si>
  <si>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</si>
  <si>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</si>
  <si>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</si>
  <si>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</si>
  <si>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</si>
  <si>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</si>
  <si>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</si>
  <si>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</si>
  <si>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</si>
  <si>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</si>
  <si>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064124</t>
  </si>
  <si>
    <t>米沢工高定</t>
    <rPh sb="0" eb="2">
      <t>ヨネザワ</t>
    </rPh>
    <rPh sb="3" eb="4">
      <t>コウ</t>
    </rPh>
    <phoneticPr fontId="2"/>
  </si>
  <si>
    <t>ﾖﾈｻﾞﾜｺｳｷﾞｮｳﾃｲｼﾞｾｲｺｳｺｳ</t>
  </si>
  <si>
    <t>064121</t>
  </si>
  <si>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</si>
  <si>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</si>
  <si>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</si>
  <si>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</si>
  <si>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</si>
  <si>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</si>
  <si>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</si>
  <si>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</si>
  <si>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</si>
  <si>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</si>
  <si>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</si>
  <si>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</si>
  <si>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</si>
  <si>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</si>
  <si>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</si>
  <si>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</si>
  <si>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</si>
  <si>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</si>
  <si>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</si>
  <si>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</si>
  <si>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</si>
  <si>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</si>
  <si>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</si>
  <si>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</si>
  <si>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</si>
  <si>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</si>
  <si>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</si>
  <si>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</si>
  <si>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</si>
  <si>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</si>
  <si>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</si>
  <si>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</si>
  <si>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</si>
  <si>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</si>
  <si>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</si>
  <si>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</si>
  <si>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</si>
  <si>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</si>
  <si>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</si>
  <si>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</si>
  <si>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</si>
  <si>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</si>
  <si>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</si>
  <si>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</si>
  <si>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</si>
  <si>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</si>
  <si>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</si>
  <si>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</si>
  <si>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</si>
  <si>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</si>
  <si>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</si>
  <si>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</si>
  <si>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</si>
  <si>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</si>
  <si>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</si>
  <si>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</si>
  <si>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</si>
  <si>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</si>
  <si>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</si>
  <si>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</si>
  <si>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</si>
  <si>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</si>
  <si>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</si>
  <si>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</si>
  <si>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</si>
  <si>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</si>
  <si>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</si>
  <si>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</si>
  <si>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</si>
  <si>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</si>
  <si>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</si>
  <si>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</si>
  <si>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</si>
  <si>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</si>
  <si>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</si>
  <si>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</si>
  <si>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</si>
  <si>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</si>
  <si>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</si>
  <si>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</si>
  <si>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</si>
  <si>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</si>
  <si>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</si>
  <si>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</si>
  <si>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</si>
  <si>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</si>
  <si>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</si>
  <si>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</si>
  <si>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</si>
  <si>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</si>
  <si>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</si>
  <si>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</si>
  <si>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</si>
  <si>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</si>
  <si>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</si>
  <si>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</si>
  <si>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</si>
  <si>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</si>
  <si>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</si>
  <si>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</si>
  <si>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</si>
  <si>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</si>
  <si>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</si>
  <si>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</si>
  <si>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</si>
  <si>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</si>
  <si>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</si>
  <si>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</si>
  <si>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</si>
  <si>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</si>
  <si>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</si>
  <si>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</si>
  <si>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</si>
  <si>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</si>
  <si>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</si>
  <si>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</si>
  <si>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</si>
  <si>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</si>
  <si>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</si>
  <si>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</si>
  <si>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</si>
  <si>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</si>
  <si>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</si>
  <si>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</si>
  <si>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</si>
  <si>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</si>
  <si>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</si>
  <si>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</si>
  <si>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</si>
  <si>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</si>
  <si>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</si>
  <si>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</si>
  <si>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</si>
  <si>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</si>
  <si>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</si>
  <si>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</si>
  <si>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</si>
  <si>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</si>
  <si>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</si>
  <si>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</si>
  <si>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</si>
  <si>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</si>
  <si>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</si>
  <si>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</si>
  <si>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</si>
  <si>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</si>
  <si>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</si>
  <si>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</si>
  <si>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</si>
  <si>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</si>
  <si>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</si>
  <si>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</si>
  <si>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</si>
  <si>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</si>
  <si>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</si>
  <si>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</si>
  <si>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</si>
  <si>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</si>
  <si>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</si>
  <si>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</si>
  <si>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</si>
  <si>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</si>
  <si>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</si>
  <si>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</si>
  <si>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</si>
  <si>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</si>
  <si>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</si>
  <si>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</si>
  <si>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</si>
  <si>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</si>
  <si>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</si>
  <si>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</si>
  <si>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</si>
  <si>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</si>
  <si>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</si>
  <si>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</si>
  <si>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</si>
  <si>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</si>
  <si>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</si>
  <si>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</si>
  <si>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</si>
  <si>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</si>
  <si>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</si>
  <si>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</si>
  <si>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</si>
  <si>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</si>
  <si>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</si>
  <si>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</si>
  <si>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</si>
  <si>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</si>
  <si>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</si>
  <si>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</si>
  <si>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</si>
  <si>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</si>
  <si>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</si>
  <si>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</si>
  <si>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</si>
  <si>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</si>
  <si>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</si>
  <si>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</si>
  <si>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</si>
  <si>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</si>
  <si>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</si>
  <si>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</si>
  <si>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</si>
  <si>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</si>
  <si>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</si>
  <si>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</si>
  <si>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</si>
  <si>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</si>
  <si>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</si>
  <si>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</si>
  <si>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</si>
  <si>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</si>
  <si>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</si>
  <si>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</si>
  <si>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</si>
  <si>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</si>
  <si>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</si>
  <si>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</si>
  <si>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</si>
  <si>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</si>
  <si>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</si>
  <si>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</si>
  <si>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</si>
  <si>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</si>
  <si>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</si>
  <si>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</si>
  <si>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</si>
  <si>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</si>
  <si>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</si>
  <si>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</si>
  <si>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</si>
  <si>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</si>
  <si>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</si>
  <si>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</si>
  <si>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</si>
  <si>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</si>
  <si>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</si>
  <si>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</si>
  <si>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</si>
  <si>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</si>
  <si>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</si>
  <si>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</si>
  <si>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</si>
  <si>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秒</t>
  </si>
  <si>
    <t>分</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</si>
  <si>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</si>
  <si>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</si>
  <si>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</si>
  <si>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</si>
  <si>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</si>
  <si>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</si>
  <si>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</si>
  <si>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</si>
  <si>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</si>
  <si>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</si>
  <si>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</si>
  <si>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</si>
  <si>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</si>
  <si>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</si>
  <si>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</si>
  <si>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</si>
  <si>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</si>
  <si>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</si>
  <si>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</si>
  <si>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</si>
  <si>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</si>
  <si>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</si>
  <si>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</si>
  <si>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</si>
  <si>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</si>
  <si>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</si>
  <si>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</si>
  <si>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</si>
  <si>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</si>
  <si>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</si>
  <si>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</si>
  <si>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</si>
  <si>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</si>
  <si>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</si>
  <si>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</si>
  <si>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</si>
  <si>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</si>
  <si>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</si>
  <si>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</si>
  <si>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</si>
  <si>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m 100m</t>
    <phoneticPr fontId="1"/>
  </si>
  <si>
    <t>m 400m</t>
    <phoneticPr fontId="1"/>
  </si>
  <si>
    <t>m 1500m</t>
    <phoneticPr fontId="1"/>
  </si>
  <si>
    <t>m LJ</t>
    <phoneticPr fontId="1"/>
  </si>
  <si>
    <t>m SP</t>
    <phoneticPr fontId="1"/>
  </si>
  <si>
    <t>m DT</t>
    <phoneticPr fontId="1"/>
  </si>
  <si>
    <t>w 100m</t>
    <phoneticPr fontId="1"/>
  </si>
  <si>
    <t>w DT</t>
    <phoneticPr fontId="1"/>
  </si>
  <si>
    <t>北海道</t>
  </si>
  <si>
    <t>神奈川</t>
  </si>
  <si>
    <t>和歌山</t>
  </si>
  <si>
    <t>鹿児島</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</si>
  <si>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</si>
  <si>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</si>
  <si>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</si>
  <si>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</si>
  <si>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</si>
  <si>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</si>
  <si>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</si>
  <si>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</si>
  <si>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</si>
  <si>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</si>
  <si>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</si>
  <si>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</si>
  <si>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</si>
  <si>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</si>
  <si>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</si>
  <si>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</si>
  <si>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</si>
  <si>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</si>
  <si>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</si>
  <si>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</si>
  <si>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</si>
  <si>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</si>
  <si>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</si>
  <si>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</si>
  <si>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</si>
  <si>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</si>
  <si>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</si>
  <si>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</si>
  <si>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</si>
  <si>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</si>
  <si>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</si>
  <si>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</si>
  <si>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</si>
  <si>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</si>
  <si>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</si>
  <si>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</si>
  <si>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</si>
  <si>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</si>
  <si>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</si>
  <si>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</si>
  <si>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</si>
  <si>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</si>
  <si>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</si>
  <si>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</si>
  <si>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</si>
  <si>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</si>
  <si>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</si>
  <si>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</si>
  <si>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山形ﾐｰﾄﾗﾝﾄﾞ</t>
    <rPh sb="0" eb="2">
      <t>ヤマガタ</t>
    </rPh>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</si>
  <si>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</si>
  <si>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</si>
  <si>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</si>
  <si>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</si>
  <si>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</si>
  <si>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</si>
  <si>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</si>
  <si>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</si>
  <si>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</si>
  <si>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</si>
  <si>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</si>
  <si>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</si>
  <si>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</si>
  <si>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</si>
  <si>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</si>
  <si>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</si>
  <si>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</si>
  <si>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</si>
  <si>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</si>
  <si>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</si>
  <si>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</si>
  <si>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</si>
  <si>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</si>
  <si>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</si>
  <si>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</si>
  <si>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</si>
  <si>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</si>
  <si>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</si>
  <si>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</si>
  <si>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</si>
  <si>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</si>
  <si>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</si>
  <si>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</si>
  <si>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</si>
  <si>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</si>
  <si>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</si>
  <si>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</si>
  <si>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</si>
  <si>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</si>
  <si>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</si>
  <si>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</si>
  <si>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</si>
  <si>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</si>
  <si>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</si>
  <si>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</si>
  <si>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</si>
  <si>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</si>
  <si>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</si>
  <si>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</si>
  <si>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</si>
  <si>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</si>
  <si>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</si>
  <si>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</si>
  <si>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</si>
  <si>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</si>
  <si>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</si>
  <si>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</si>
  <si>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</si>
  <si>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</si>
  <si>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</si>
  <si>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</si>
  <si>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</si>
  <si>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</si>
  <si>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</si>
  <si>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</si>
  <si>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</si>
  <si>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</si>
  <si>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</si>
  <si>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</si>
  <si>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</si>
  <si>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</si>
  <si>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</si>
  <si>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</si>
  <si>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</si>
  <si>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</si>
  <si>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</si>
  <si>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</si>
  <si>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</si>
  <si>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</si>
  <si>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</si>
  <si>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</si>
  <si>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</si>
  <si>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</si>
  <si>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</si>
  <si>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</si>
  <si>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</si>
  <si>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</si>
  <si>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</si>
  <si>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</si>
  <si>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</si>
  <si>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</si>
  <si>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</si>
  <si>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</si>
  <si>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</si>
  <si>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</si>
  <si>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</si>
  <si>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</si>
  <si>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</si>
  <si>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</si>
  <si>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</si>
  <si>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</si>
  <si>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</si>
  <si>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</si>
  <si>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</si>
  <si>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</si>
  <si>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</si>
  <si>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</si>
  <si>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</si>
  <si>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</si>
  <si>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</si>
  <si>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</si>
  <si>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</si>
  <si>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</si>
  <si>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</si>
  <si>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</si>
  <si>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</si>
  <si>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</si>
  <si>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</si>
  <si>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</si>
  <si>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</si>
  <si>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東桜学館高</t>
    <rPh sb="0" eb="2">
      <t>ヒガシサクラ</t>
    </rPh>
    <rPh sb="2" eb="4">
      <t>ガッカン</t>
    </rPh>
    <rPh sb="4" eb="5">
      <t>ダカ</t>
    </rPh>
    <phoneticPr fontId="1"/>
  </si>
  <si>
    <t>神室高真室川</t>
    <rPh sb="0" eb="2">
      <t>カムロ</t>
    </rPh>
    <rPh sb="2" eb="3">
      <t>コウ</t>
    </rPh>
    <phoneticPr fontId="1"/>
  </si>
  <si>
    <t>金井中</t>
  </si>
  <si>
    <t>高楯中</t>
  </si>
  <si>
    <t>山寺中</t>
  </si>
  <si>
    <t>蔵王一中</t>
  </si>
  <si>
    <t>蔵王二中</t>
  </si>
  <si>
    <t>天童一中</t>
    <rPh sb="2" eb="3">
      <t>イチ</t>
    </rPh>
    <phoneticPr fontId="1"/>
  </si>
  <si>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</si>
  <si>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</si>
  <si>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</si>
  <si>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</si>
  <si>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</si>
  <si>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</si>
  <si>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</si>
  <si>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</si>
  <si>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</si>
  <si>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</si>
  <si>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</si>
  <si>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</si>
  <si>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</si>
  <si>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</si>
  <si>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</si>
  <si>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山形八中</t>
    <rPh sb="0" eb="2">
      <t>ヤマガタ</t>
    </rPh>
    <rPh sb="2" eb="3">
      <t>ハチ</t>
    </rPh>
    <rPh sb="3" eb="4">
      <t>チュウ</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</si>
  <si>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</si>
  <si>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</si>
  <si>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</si>
  <si>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日新中</t>
    <rPh sb="2" eb="3">
      <t>チュウ</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</si>
  <si>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</si>
  <si>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</si>
  <si>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</si>
  <si>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</si>
  <si>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</si>
  <si>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米沢七中</t>
    <rPh sb="0" eb="2">
      <t>ヨネザワ</t>
    </rPh>
    <rPh sb="2" eb="3">
      <t>ナナ</t>
    </rPh>
    <rPh sb="3" eb="4">
      <t>チュウ</t>
    </rPh>
    <phoneticPr fontId="2"/>
  </si>
  <si>
    <t>沖郷中</t>
    <rPh sb="0" eb="1">
      <t>オキ</t>
    </rPh>
    <rPh sb="1" eb="2">
      <t>ゴウ</t>
    </rPh>
    <rPh sb="2" eb="3">
      <t>チュウ</t>
    </rPh>
    <phoneticPr fontId="1"/>
  </si>
  <si>
    <t>065290</t>
  </si>
  <si>
    <t>065291</t>
  </si>
  <si>
    <t>065292</t>
  </si>
  <si>
    <t>065293</t>
  </si>
  <si>
    <t>065294</t>
  </si>
  <si>
    <t>065295</t>
  </si>
  <si>
    <t>065296</t>
  </si>
  <si>
    <t>065297</t>
  </si>
  <si>
    <t>065298</t>
  </si>
  <si>
    <t>065299</t>
  </si>
  <si>
    <t>065300</t>
  </si>
  <si>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</si>
  <si>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</si>
  <si>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チーム名</t>
    <rPh sb="3" eb="4">
      <t>メイ</t>
    </rPh>
    <phoneticPr fontId="8"/>
  </si>
  <si>
    <t>Ａ</t>
    <phoneticPr fontId="8"/>
  </si>
  <si>
    <t>Ｂ</t>
    <phoneticPr fontId="8"/>
  </si>
  <si>
    <t>Ｃ</t>
    <phoneticPr fontId="8"/>
  </si>
  <si>
    <t>Ｄ</t>
    <phoneticPr fontId="8"/>
  </si>
  <si>
    <t>Ｅ</t>
    <phoneticPr fontId="8"/>
  </si>
  <si>
    <t>メンバー</t>
    <phoneticPr fontId="8"/>
  </si>
  <si>
    <t>氏名(漢字・ほか)</t>
    <rPh sb="0" eb="2">
      <t>シメイ</t>
    </rPh>
    <rPh sb="3" eb="5">
      <t>カンジ</t>
    </rPh>
    <phoneticPr fontId="1"/>
  </si>
  <si>
    <t>氏名(ﾌﾘｶﾞﾅ)</t>
    <rPh sb="0" eb="2">
      <t>シメイ</t>
    </rPh>
    <phoneticPr fontId="1"/>
  </si>
  <si>
    <t>所属電話番号</t>
    <phoneticPr fontId="8"/>
  </si>
  <si>
    <t>問合先電話番号
(携帯電話等)</t>
    <rPh sb="9" eb="11">
      <t>ケイタイ</t>
    </rPh>
    <rPh sb="11" eb="13">
      <t>デンワ</t>
    </rPh>
    <rPh sb="13" eb="14">
      <t>トウ</t>
    </rPh>
    <phoneticPr fontId="8"/>
  </si>
  <si>
    <t>印</t>
    <rPh sb="0" eb="1">
      <t>イン</t>
    </rPh>
    <phoneticPr fontId="8"/>
  </si>
  <si>
    <t>校長</t>
    <rPh sb="0" eb="2">
      <t>コウチョウ</t>
    </rPh>
    <phoneticPr fontId="8"/>
  </si>
  <si>
    <t>DB</t>
  </si>
  <si>
    <t>TM</t>
    <phoneticPr fontId="8"/>
  </si>
  <si>
    <t>種目</t>
    <rPh sb="0" eb="2">
      <t>シュモク</t>
    </rPh>
    <phoneticPr fontId="8"/>
  </si>
  <si>
    <t>M1</t>
    <phoneticPr fontId="8"/>
  </si>
  <si>
    <t>M2</t>
    <phoneticPr fontId="8"/>
  </si>
  <si>
    <t>M1</t>
    <phoneticPr fontId="1"/>
  </si>
  <si>
    <t>M2</t>
    <phoneticPr fontId="1"/>
  </si>
  <si>
    <t>男子 4×100mR</t>
    <rPh sb="0" eb="2">
      <t>ダンシ</t>
    </rPh>
    <phoneticPr fontId="1"/>
  </si>
  <si>
    <t>女子 100m</t>
  </si>
  <si>
    <t>女子 400m</t>
  </si>
  <si>
    <t>女子 4×100mR</t>
    <rPh sb="0" eb="2">
      <t>ジョシ</t>
    </rPh>
    <phoneticPr fontId="1"/>
  </si>
  <si>
    <t>m 200m</t>
    <phoneticPr fontId="1"/>
  </si>
  <si>
    <t>m 800m</t>
    <phoneticPr fontId="1"/>
  </si>
  <si>
    <t>w TJ</t>
    <phoneticPr fontId="1"/>
  </si>
  <si>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</si>
  <si>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</si>
  <si>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</si>
  <si>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1"/>
  </si>
  <si>
    <t>SX</t>
    <phoneticPr fontId="1"/>
  </si>
  <si>
    <t>SX</t>
    <phoneticPr fontId="1"/>
  </si>
  <si>
    <t>SX</t>
    <phoneticPr fontId="1"/>
  </si>
  <si>
    <t>S1</t>
    <phoneticPr fontId="8"/>
  </si>
  <si>
    <t>S2</t>
    <phoneticPr fontId="8"/>
  </si>
  <si>
    <t>S3</t>
    <phoneticPr fontId="8"/>
  </si>
  <si>
    <t>S4</t>
    <phoneticPr fontId="8"/>
  </si>
  <si>
    <t>S5</t>
    <phoneticPr fontId="8"/>
  </si>
  <si>
    <t>S6</t>
    <phoneticPr fontId="8"/>
  </si>
  <si>
    <t>ﾔﾏｶﾞﾀｼﾘｸｼﾞｮｳｷｮｳｷﾞｷｮｳｶｲ</t>
  </si>
  <si>
    <t>スポーツ山形21</t>
  </si>
  <si>
    <t>山形ＴＦＣ</t>
  </si>
  <si>
    <t>村山ＡＣ</t>
  </si>
  <si>
    <t>ＪＡやまがた</t>
  </si>
  <si>
    <t>ＫＡＣ</t>
  </si>
  <si>
    <t>庄内ＡＣ</t>
  </si>
  <si>
    <t>ＳＭＡＣ</t>
  </si>
  <si>
    <t>ＮＤソフト</t>
  </si>
  <si>
    <t>ｴﾇﾃﾞｰｿﾌﾄｳｴｱ</t>
  </si>
  <si>
    <t>ﾔﾏｶﾞﾀﾐｰﾄﾗﾝﾄﾞ</t>
  </si>
  <si>
    <t>Y-ACTION.TC</t>
  </si>
  <si>
    <t>ﾜｲｱｸｼｮﾝﾄﾗｯｸｸﾗﾌﾞ</t>
  </si>
  <si>
    <t>060052</t>
  </si>
  <si>
    <t>063108</t>
  </si>
  <si>
    <t>谷地高</t>
  </si>
  <si>
    <t>ﾄｳｵｳｶﾞｯｶﾝｺｳｺｳ</t>
  </si>
  <si>
    <t>063119</t>
  </si>
  <si>
    <t>ｼﾝｼﾞｮｳｶﾑﾛｻﾝｷﾞｮｳｺｳｺｳﾏﾑﾛｶﾞﾜｺｳ</t>
  </si>
  <si>
    <t>063134</t>
  </si>
  <si>
    <t>063142</t>
  </si>
  <si>
    <t>ﾔﾏｶﾞﾀﾛｳｶﾞｯｺｳ</t>
  </si>
  <si>
    <t>霞城ⅠⅡⅢ</t>
  </si>
  <si>
    <t>ｻｶﾀﾆｼｺｳｺｳﾃｲｼﾞｾｲ</t>
  </si>
  <si>
    <t>ﾔﾏｶﾞﾀｼﾘﾂﾀﾞｲﾊﾁﾁｭｳｶﾞｯｺｳ</t>
  </si>
  <si>
    <t>ﾔﾏｶﾞﾀｹﾝﾘﾂﾔﾏｶﾞﾀﾛｳｶﾞｯｺｳ</t>
  </si>
  <si>
    <t>宮川中</t>
  </si>
  <si>
    <t>ﾃﾝﾄﾞｳｼﾘﾂﾀﾞｲｲﾁﾁｭｳｶﾞｯｺｳ</t>
  </si>
  <si>
    <t>ﾔﾏﾉﾍﾞﾁｮｳﾘﾂｻｸﾔｻﾞﾜﾁｭｳｶﾞｯｺｳ</t>
  </si>
  <si>
    <t>ｱｻﾋﾁｮｳﾘﾂｱｻﾋﾁｭｳｶﾞｯｺｳ</t>
  </si>
  <si>
    <t>東根二中</t>
  </si>
  <si>
    <t>ﾋｶﾞｼﾈｼﾘﾂﾀﾞｲｻﾝﾁｭｳｶﾞｯｺｳ</t>
  </si>
  <si>
    <t>福原中</t>
  </si>
  <si>
    <t>玉野中</t>
  </si>
  <si>
    <t>ｼﾝｼﾞｮｳｼﾘﾂﾆｯｼﾝﾁｭｳｶﾞｯｺｳ</t>
  </si>
  <si>
    <t>萩野学園</t>
    <rPh sb="2" eb="4">
      <t>ガクエン</t>
    </rPh>
    <phoneticPr fontId="1"/>
  </si>
  <si>
    <t>ｼﾝｼﾞｮｳｼﾘﾂﾊｷﾞﾉｶﾞｸｴﾝ</t>
  </si>
  <si>
    <t>ｼﾝｼﾞｮｳｼﾘﾂﾔﾑｷﾁｭｳｶﾞｯｺｳ</t>
  </si>
  <si>
    <t>ｶﾈﾔﾏﾁｮｳﾘﾂｶﾈﾔﾏﾁｭｳｶﾞｯｺｳ</t>
  </si>
  <si>
    <t>ｵｵｸﾗｿﾝﾘﾂｵｵｸﾗﾁｭｳｶﾞｯｺｳ</t>
  </si>
  <si>
    <t>ｻｹｶﾜｿﾝﾘﾂｻｹｶﾜﾁｭｳｶﾞｯｺｳ</t>
  </si>
  <si>
    <t>ﾄｻﾞﾜｿﾝﾘﾂﾄｻﾞﾜﾁｭｳｶﾞｯｺｳ</t>
  </si>
  <si>
    <t>ﾖﾈｻﾞﾜｼﾘﾂﾀﾞｲｼﾁﾁｭｳｶﾞｯｺｳ</t>
  </si>
  <si>
    <t>南原中</t>
  </si>
  <si>
    <t>赤湯中</t>
  </si>
  <si>
    <t>宮内中</t>
  </si>
  <si>
    <t>ﾅﾝﾖｳｼﾘﾂｵｷｺﾞｳﾁｭｳｶﾞｯｺｳ</t>
  </si>
  <si>
    <t>高畠中</t>
  </si>
  <si>
    <t>ﾀｶﾊﾀﾁｮｳﾘﾂﾀｶﾊﾀﾁｭｳｶﾞｯｺｳ</t>
  </si>
  <si>
    <t>叶水中</t>
  </si>
  <si>
    <t>白鷹中</t>
  </si>
  <si>
    <t>ｼﾗﾀｶﾁｮｳﾘﾂｼﾗﾀｶﾁｭｳｶﾞｯｺｳ</t>
  </si>
  <si>
    <t>朝日中</t>
  </si>
  <si>
    <t>飛島中</t>
  </si>
  <si>
    <t>鳥海八幡中</t>
  </si>
  <si>
    <t>東部中</t>
  </si>
  <si>
    <t>山形酒田特支中</t>
  </si>
  <si>
    <t>東京農工大</t>
  </si>
  <si>
    <t>ﾄｳｷｮｳﾉｳｺｳﾀﾞｲｶﾞｸ</t>
  </si>
  <si>
    <t>上武大</t>
  </si>
  <si>
    <t>ｼﾞｮｳﾌﾞﾀﾞｲｶﾞｸ</t>
  </si>
  <si>
    <t>明治薬科大</t>
  </si>
  <si>
    <t>ﾒｲｼﾞﾔｯｶﾀﾞｲｶﾞｸ</t>
  </si>
  <si>
    <t>岐阜経済大</t>
  </si>
  <si>
    <t>ｷﾞﾌｹｲｻﾞｲﾀﾞｲｶﾞｸ</t>
  </si>
  <si>
    <t>大阪芸術大</t>
  </si>
  <si>
    <t>ｵｵｻｶｹﾞｲｼﾞｭﾂﾀﾞｲｶﾞｸ</t>
  </si>
  <si>
    <t>日本薬科大</t>
  </si>
  <si>
    <t>ﾆﾎﾝﾔｯｶﾀﾞｲｶﾞｸ</t>
  </si>
  <si>
    <t>男</t>
    <rPh sb="0" eb="1">
      <t>オトコ</t>
    </rPh>
    <phoneticPr fontId="10"/>
  </si>
  <si>
    <t>女</t>
    <rPh sb="0" eb="1">
      <t>オンナ</t>
    </rPh>
    <phoneticPr fontId="10"/>
  </si>
  <si>
    <t>連絡用
e-mailアドレス</t>
    <phoneticPr fontId="1"/>
  </si>
  <si>
    <t>H1</t>
    <phoneticPr fontId="1"/>
  </si>
  <si>
    <t>H2</t>
    <phoneticPr fontId="1"/>
  </si>
  <si>
    <t>H3</t>
    <phoneticPr fontId="1"/>
  </si>
  <si>
    <t>J1</t>
    <phoneticPr fontId="1"/>
  </si>
  <si>
    <t>J2</t>
    <phoneticPr fontId="1"/>
  </si>
  <si>
    <t>J3</t>
    <phoneticPr fontId="1"/>
  </si>
  <si>
    <t>D1</t>
    <phoneticPr fontId="8"/>
  </si>
  <si>
    <t>D2</t>
    <phoneticPr fontId="8"/>
  </si>
  <si>
    <t>D3</t>
    <phoneticPr fontId="8"/>
  </si>
  <si>
    <t>H1</t>
    <phoneticPr fontId="8"/>
  </si>
  <si>
    <t>H2</t>
    <phoneticPr fontId="8"/>
  </si>
  <si>
    <t>H3</t>
    <phoneticPr fontId="8"/>
  </si>
  <si>
    <t>J1</t>
    <phoneticPr fontId="8"/>
  </si>
  <si>
    <t>J2</t>
    <phoneticPr fontId="8"/>
  </si>
  <si>
    <t>J3</t>
    <phoneticPr fontId="8"/>
  </si>
  <si>
    <t>D1</t>
    <phoneticPr fontId="1"/>
  </si>
  <si>
    <t>D2</t>
    <phoneticPr fontId="1"/>
  </si>
  <si>
    <t>D3</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</si>
  <si>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</si>
  <si>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</si>
  <si>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希望する競技役員の部署</t>
    <rPh sb="0" eb="2">
      <t>キボウ</t>
    </rPh>
    <rPh sb="4" eb="6">
      <t>キョウギ</t>
    </rPh>
    <rPh sb="6" eb="8">
      <t>ヤクイン</t>
    </rPh>
    <rPh sb="9" eb="11">
      <t>ブショ</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</si>
  <si>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</si>
  <si>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</si>
  <si>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</si>
  <si>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</si>
  <si>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　　　　
    数字のみ記入。
　　○○人、○○名等は
    付けない。</t>
    <rPh sb="9" eb="11">
      <t>スウジ</t>
    </rPh>
    <rPh sb="13" eb="15">
      <t>キニュウ</t>
    </rPh>
    <rPh sb="21" eb="22">
      <t>ニン</t>
    </rPh>
    <rPh sb="25" eb="26">
      <t>メイ</t>
    </rPh>
    <rPh sb="26" eb="27">
      <t>トウ</t>
    </rPh>
    <rPh sb="33" eb="34">
      <t>ツ</t>
    </rPh>
    <phoneticPr fontId="1"/>
  </si>
  <si>
    <t>申込責任者名</t>
    <rPh sb="0" eb="2">
      <t>モウシコミ</t>
    </rPh>
    <rPh sb="2" eb="4">
      <t>セキニン</t>
    </rPh>
    <rPh sb="4" eb="5">
      <t>シャ</t>
    </rPh>
    <rPh sb="5" eb="6">
      <t>メイ</t>
    </rPh>
    <phoneticPr fontId="1"/>
  </si>
  <si>
    <t>申込責任者</t>
    <rPh sb="0" eb="2">
      <t>モウシコミ</t>
    </rPh>
    <rPh sb="2" eb="5">
      <t>セキニンシャ</t>
    </rPh>
    <phoneticPr fontId="1"/>
  </si>
  <si>
    <t>東桜学館中</t>
    <rPh sb="0" eb="4">
      <t>トウオウ</t>
    </rPh>
    <rPh sb="4" eb="5">
      <t>チュウ</t>
    </rPh>
    <phoneticPr fontId="1"/>
  </si>
  <si>
    <t>ﾄｳｵｳｶﾞｯｶﾝﾁｭｳｶﾞｯｺｳ</t>
    <phoneticPr fontId="1"/>
  </si>
  <si>
    <t>市立朝日中</t>
    <rPh sb="0" eb="2">
      <t>イチリツ</t>
    </rPh>
    <phoneticPr fontId="2"/>
  </si>
  <si>
    <t>065301</t>
  </si>
  <si>
    <t>北海道大</t>
  </si>
  <si>
    <t>岩手大</t>
    <rPh sb="0" eb="2">
      <t>イワテ</t>
    </rPh>
    <rPh sb="2" eb="3">
      <t>ダイ</t>
    </rPh>
    <phoneticPr fontId="2"/>
  </si>
  <si>
    <t>埼玉大</t>
    <rPh sb="0" eb="2">
      <t>サイタマ</t>
    </rPh>
    <rPh sb="2" eb="3">
      <t>ダイ</t>
    </rPh>
    <phoneticPr fontId="2"/>
  </si>
  <si>
    <t>東北工業大</t>
    <rPh sb="0" eb="2">
      <t>トウホク</t>
    </rPh>
    <rPh sb="2" eb="4">
      <t>コウギョウ</t>
    </rPh>
    <rPh sb="4" eb="5">
      <t>ダイ</t>
    </rPh>
    <phoneticPr fontId="2"/>
  </si>
  <si>
    <t>千葉工業大</t>
    <rPh sb="0" eb="2">
      <t>チバ</t>
    </rPh>
    <rPh sb="2" eb="4">
      <t>コウギョウ</t>
    </rPh>
    <rPh sb="4" eb="5">
      <t>ダイ</t>
    </rPh>
    <phoneticPr fontId="2"/>
  </si>
  <si>
    <t>慶應義塾大</t>
  </si>
  <si>
    <t>日本女子体育大</t>
    <rPh sb="0" eb="2">
      <t>ニホン</t>
    </rPh>
    <rPh sb="2" eb="4">
      <t>ジョシ</t>
    </rPh>
    <rPh sb="4" eb="6">
      <t>タイイク</t>
    </rPh>
    <rPh sb="6" eb="7">
      <t>ダイ</t>
    </rPh>
    <phoneticPr fontId="2"/>
  </si>
  <si>
    <t>至学館大</t>
  </si>
  <si>
    <t>八戸学院大</t>
    <rPh sb="2" eb="4">
      <t>ガクイン</t>
    </rPh>
    <phoneticPr fontId="2"/>
  </si>
  <si>
    <t>帝京平成大</t>
    <rPh sb="0" eb="2">
      <t>テイキョウ</t>
    </rPh>
    <rPh sb="2" eb="4">
      <t>ヘイセイ</t>
    </rPh>
    <phoneticPr fontId="2"/>
  </si>
  <si>
    <t>東北文化学園大</t>
    <rPh sb="2" eb="4">
      <t>ブンカ</t>
    </rPh>
    <rPh sb="4" eb="6">
      <t>ガクエン</t>
    </rPh>
    <phoneticPr fontId="2"/>
  </si>
  <si>
    <t>ﾄｳｵｳｶﾞｯｶﾝﾁｭｳｶﾞｯｺｳ</t>
    <phoneticPr fontId="1"/>
  </si>
  <si>
    <t>ﾎｯｶｲﾄﾞｳﾀﾞｲｶﾞｸ</t>
    <phoneticPr fontId="2"/>
  </si>
  <si>
    <t>490001</t>
    <phoneticPr fontId="2"/>
  </si>
  <si>
    <t>ｲﾜﾃﾀﾞｲｶﾞｸ</t>
    <phoneticPr fontId="2"/>
  </si>
  <si>
    <t>490009</t>
    <phoneticPr fontId="2"/>
  </si>
  <si>
    <t>490010</t>
    <phoneticPr fontId="2"/>
  </si>
  <si>
    <t>490011</t>
    <phoneticPr fontId="2"/>
  </si>
  <si>
    <t>490012</t>
    <phoneticPr fontId="2"/>
  </si>
  <si>
    <t>490013</t>
    <phoneticPr fontId="2"/>
  </si>
  <si>
    <t>490014</t>
    <phoneticPr fontId="2"/>
  </si>
  <si>
    <t>490015</t>
    <phoneticPr fontId="2"/>
  </si>
  <si>
    <t>490016</t>
    <phoneticPr fontId="2"/>
  </si>
  <si>
    <t>ｻｲﾀﾏﾀﾞｲｶﾞｸ</t>
    <phoneticPr fontId="2"/>
  </si>
  <si>
    <t>490019</t>
    <phoneticPr fontId="2"/>
  </si>
  <si>
    <t>490020</t>
    <phoneticPr fontId="2"/>
  </si>
  <si>
    <t>490021</t>
    <phoneticPr fontId="2"/>
  </si>
  <si>
    <t>490023</t>
    <phoneticPr fontId="2"/>
  </si>
  <si>
    <t>490024</t>
    <phoneticPr fontId="2"/>
  </si>
  <si>
    <t>490025</t>
    <phoneticPr fontId="2"/>
  </si>
  <si>
    <t>490033</t>
    <phoneticPr fontId="2"/>
  </si>
  <si>
    <t>490034</t>
    <phoneticPr fontId="2"/>
  </si>
  <si>
    <t>490035</t>
    <phoneticPr fontId="2"/>
  </si>
  <si>
    <t>490040</t>
    <phoneticPr fontId="2"/>
  </si>
  <si>
    <t>490089</t>
    <phoneticPr fontId="2"/>
  </si>
  <si>
    <t>491003</t>
    <phoneticPr fontId="2"/>
  </si>
  <si>
    <t>491038</t>
    <phoneticPr fontId="2"/>
  </si>
  <si>
    <t>492018</t>
    <phoneticPr fontId="2"/>
  </si>
  <si>
    <t>492019</t>
    <phoneticPr fontId="2"/>
  </si>
  <si>
    <t>ﾄｳﾎｸｺｳｷﾞｮｳﾀﾞｲｶﾞｸ</t>
    <phoneticPr fontId="2"/>
  </si>
  <si>
    <t>492020</t>
    <phoneticPr fontId="2"/>
  </si>
  <si>
    <t>492021</t>
    <phoneticPr fontId="2"/>
  </si>
  <si>
    <t>492029</t>
    <phoneticPr fontId="2"/>
  </si>
  <si>
    <t>492033</t>
    <phoneticPr fontId="2"/>
  </si>
  <si>
    <t>492035</t>
    <phoneticPr fontId="2"/>
  </si>
  <si>
    <t>492037</t>
    <phoneticPr fontId="2"/>
  </si>
  <si>
    <t>ﾁﾊﾞｺｳｷﾞｮｳﾀﾞｲｶﾞｸ</t>
    <phoneticPr fontId="2"/>
  </si>
  <si>
    <t>492045</t>
    <phoneticPr fontId="2"/>
  </si>
  <si>
    <t>492047</t>
    <phoneticPr fontId="2"/>
  </si>
  <si>
    <t>492051</t>
    <phoneticPr fontId="2"/>
  </si>
  <si>
    <t>492052</t>
    <phoneticPr fontId="2"/>
  </si>
  <si>
    <t>492055</t>
    <phoneticPr fontId="2"/>
  </si>
  <si>
    <t>ｹｲｵｳｷﾞｼﾞｭｸﾀﾞｲｶﾞｸ</t>
    <phoneticPr fontId="2"/>
  </si>
  <si>
    <t>492062</t>
    <phoneticPr fontId="2"/>
  </si>
  <si>
    <t>492064</t>
    <phoneticPr fontId="2"/>
  </si>
  <si>
    <t>492066</t>
    <phoneticPr fontId="2"/>
  </si>
  <si>
    <t>492070</t>
    <phoneticPr fontId="2"/>
  </si>
  <si>
    <t>492085</t>
    <phoneticPr fontId="2"/>
  </si>
  <si>
    <t>492087</t>
    <phoneticPr fontId="2"/>
  </si>
  <si>
    <t>492089</t>
    <phoneticPr fontId="2"/>
  </si>
  <si>
    <t>492090</t>
    <phoneticPr fontId="2"/>
  </si>
  <si>
    <t>492092</t>
    <phoneticPr fontId="2"/>
  </si>
  <si>
    <t>492094</t>
    <phoneticPr fontId="2"/>
  </si>
  <si>
    <t>492095</t>
    <phoneticPr fontId="2"/>
  </si>
  <si>
    <t>492100</t>
    <phoneticPr fontId="2"/>
  </si>
  <si>
    <t>492105</t>
    <phoneticPr fontId="2"/>
  </si>
  <si>
    <t>492109</t>
    <phoneticPr fontId="2"/>
  </si>
  <si>
    <t>492110</t>
    <phoneticPr fontId="2"/>
  </si>
  <si>
    <t>492114</t>
    <phoneticPr fontId="2"/>
  </si>
  <si>
    <t>492116</t>
    <phoneticPr fontId="2"/>
  </si>
  <si>
    <t>ﾆﾎﾝｼﾞｮｼﾀｲｲｸﾀﾞｲｶﾞｸ</t>
    <phoneticPr fontId="2"/>
  </si>
  <si>
    <t>492122</t>
    <phoneticPr fontId="2"/>
  </si>
  <si>
    <t>492123</t>
    <phoneticPr fontId="2"/>
  </si>
  <si>
    <t>492126</t>
    <phoneticPr fontId="2"/>
  </si>
  <si>
    <t>492133</t>
    <phoneticPr fontId="2"/>
  </si>
  <si>
    <t>492135</t>
    <phoneticPr fontId="2"/>
  </si>
  <si>
    <t>492137</t>
    <phoneticPr fontId="2"/>
  </si>
  <si>
    <t>492140</t>
    <phoneticPr fontId="2"/>
  </si>
  <si>
    <t>492156</t>
    <phoneticPr fontId="2"/>
  </si>
  <si>
    <t>492158</t>
    <phoneticPr fontId="2"/>
  </si>
  <si>
    <t>492161</t>
    <phoneticPr fontId="2"/>
  </si>
  <si>
    <t>492173</t>
    <phoneticPr fontId="2"/>
  </si>
  <si>
    <t>ｼｶﾞｯｶﾝﾀﾞｲｶﾞｸ</t>
    <phoneticPr fontId="2"/>
  </si>
  <si>
    <t>492174</t>
    <phoneticPr fontId="2"/>
  </si>
  <si>
    <t>492207</t>
    <phoneticPr fontId="2"/>
  </si>
  <si>
    <t>ﾊﾁﾉﾍｶﾞｸｲﾝﾀﾞｲｶﾞｸ</t>
    <phoneticPr fontId="2"/>
  </si>
  <si>
    <t>492321</t>
    <phoneticPr fontId="2"/>
  </si>
  <si>
    <t>492330</t>
    <phoneticPr fontId="2"/>
  </si>
  <si>
    <t>492333</t>
    <phoneticPr fontId="2"/>
  </si>
  <si>
    <t>492337</t>
    <phoneticPr fontId="2"/>
  </si>
  <si>
    <t>ﾃｲｷｮｳﾍｲｾｲﾀﾞｲｶﾞｸ</t>
    <phoneticPr fontId="2"/>
  </si>
  <si>
    <t>492339</t>
    <phoneticPr fontId="2"/>
  </si>
  <si>
    <t>492420</t>
    <phoneticPr fontId="2"/>
  </si>
  <si>
    <t>ﾄｳﾎｸﾌﾞﾝｶｶﾞｸｴﾝﾀﾞｲｶﾞｸ</t>
    <phoneticPr fontId="2"/>
  </si>
  <si>
    <t>492448</t>
    <phoneticPr fontId="2"/>
  </si>
  <si>
    <t>492465</t>
    <phoneticPr fontId="2"/>
  </si>
  <si>
    <t>492489</t>
    <phoneticPr fontId="2"/>
  </si>
  <si>
    <t>492532</t>
    <phoneticPr fontId="2"/>
  </si>
  <si>
    <t>492607</t>
    <phoneticPr fontId="2"/>
  </si>
  <si>
    <t>492901</t>
    <phoneticPr fontId="2"/>
  </si>
  <si>
    <t>494005</t>
    <phoneticPr fontId="2"/>
  </si>
  <si>
    <t>494006</t>
    <phoneticPr fontId="2"/>
  </si>
  <si>
    <t>494007</t>
    <phoneticPr fontId="2"/>
  </si>
  <si>
    <t>一般</t>
    <rPh sb="0" eb="2">
      <t>イッパン</t>
    </rPh>
    <phoneticPr fontId="1"/>
  </si>
  <si>
    <t>高校</t>
    <rPh sb="0" eb="2">
      <t>コウコウ</t>
    </rPh>
    <phoneticPr fontId="1"/>
  </si>
  <si>
    <t>中学</t>
    <rPh sb="0" eb="2">
      <t>チュウガク</t>
    </rPh>
    <phoneticPr fontId="1"/>
  </si>
  <si>
    <t>大学</t>
    <rPh sb="0" eb="2">
      <t>ダイガク</t>
    </rPh>
    <phoneticPr fontId="1"/>
  </si>
  <si>
    <t>男</t>
    <rPh sb="0" eb="1">
      <t>オトコ</t>
    </rPh>
    <phoneticPr fontId="1"/>
  </si>
  <si>
    <t>女</t>
    <rPh sb="0" eb="1">
      <t>オンナ</t>
    </rPh>
    <phoneticPr fontId="1"/>
  </si>
  <si>
    <t>男</t>
    <rPh sb="0" eb="1">
      <t>オトコ</t>
    </rPh>
    <phoneticPr fontId="8"/>
  </si>
  <si>
    <t>女</t>
    <rPh sb="0" eb="1">
      <t>オンナ</t>
    </rPh>
    <phoneticPr fontId="8"/>
  </si>
  <si>
    <t>男</t>
    <rPh sb="0" eb="1">
      <t>オトコ</t>
    </rPh>
    <phoneticPr fontId="1"/>
  </si>
  <si>
    <t>男countif</t>
    <rPh sb="0" eb="1">
      <t>オトコ</t>
    </rPh>
    <phoneticPr fontId="1"/>
  </si>
  <si>
    <t>男sum</t>
    <rPh sb="0" eb="1">
      <t>オトコ</t>
    </rPh>
    <phoneticPr fontId="1"/>
  </si>
  <si>
    <t>女</t>
    <rPh sb="0" eb="1">
      <t>オンナ</t>
    </rPh>
    <phoneticPr fontId="1"/>
  </si>
  <si>
    <t>女countif</t>
    <rPh sb="0" eb="1">
      <t>オンナ</t>
    </rPh>
    <phoneticPr fontId="1"/>
  </si>
  <si>
    <t>女sum</t>
    <rPh sb="0" eb="1">
      <t>オンナ</t>
    </rPh>
    <phoneticPr fontId="1"/>
  </si>
  <si>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1"/>
  </si>
  <si>
    <t>申込種目数
（リレー種目チーム数）</t>
    <rPh sb="0" eb="2">
      <t>モウシコミ</t>
    </rPh>
    <rPh sb="2" eb="4">
      <t>シュモク</t>
    </rPh>
    <rPh sb="4" eb="5">
      <t>スウ</t>
    </rPh>
    <rPh sb="10" eb="12">
      <t>シュモク</t>
    </rPh>
    <rPh sb="11" eb="12">
      <t>ジンシュ</t>
    </rPh>
    <rPh sb="15" eb="16">
      <t>スウ</t>
    </rPh>
    <phoneticPr fontId="1"/>
  </si>
  <si>
    <t>校長名（中学・高校・義務教育学校のみ）</t>
    <rPh sb="0" eb="2">
      <t>コウチョウ</t>
    </rPh>
    <rPh sb="2" eb="3">
      <t>メイ</t>
    </rPh>
    <rPh sb="4" eb="6">
      <t>チュウガク</t>
    </rPh>
    <rPh sb="7" eb="9">
      <t>コウコウ</t>
    </rPh>
    <rPh sb="10" eb="12">
      <t>ギム</t>
    </rPh>
    <rPh sb="12" eb="14">
      <t>キョウイク</t>
    </rPh>
    <rPh sb="14" eb="16">
      <t>ガッコウ</t>
    </rPh>
    <phoneticPr fontId="1"/>
  </si>
  <si>
    <t>創学館高</t>
    <rPh sb="0" eb="3">
      <t>ソウガッカン</t>
    </rPh>
    <phoneticPr fontId="18"/>
  </si>
  <si>
    <t>北海道教育大</t>
  </si>
  <si>
    <t>岩手大</t>
  </si>
  <si>
    <t>埼玉大</t>
  </si>
  <si>
    <t>福島県立医科大</t>
    <rPh sb="3" eb="4">
      <t>リツ</t>
    </rPh>
    <rPh sb="4" eb="6">
      <t>イカ</t>
    </rPh>
    <phoneticPr fontId="10"/>
  </si>
  <si>
    <t>東北学院大</t>
    <rPh sb="2" eb="4">
      <t>ガクイン</t>
    </rPh>
    <rPh sb="4" eb="5">
      <t>ダイ</t>
    </rPh>
    <phoneticPr fontId="10"/>
  </si>
  <si>
    <t>東北福祉大</t>
    <rPh sb="2" eb="4">
      <t>フクシ</t>
    </rPh>
    <rPh sb="4" eb="5">
      <t>ダイ</t>
    </rPh>
    <phoneticPr fontId="10"/>
  </si>
  <si>
    <t>成蹊大</t>
  </si>
  <si>
    <t>日本女子体育大</t>
  </si>
  <si>
    <t>八戸学院大</t>
    <rPh sb="2" eb="4">
      <t>ガクイン</t>
    </rPh>
    <rPh sb="4" eb="5">
      <t>ダイ</t>
    </rPh>
    <phoneticPr fontId="10"/>
  </si>
  <si>
    <t>白鴎大</t>
    <rPh sb="0" eb="2">
      <t>ハクオウ</t>
    </rPh>
    <rPh sb="2" eb="3">
      <t>ダイ</t>
    </rPh>
    <phoneticPr fontId="10"/>
  </si>
  <si>
    <t>帝京平成大</t>
  </si>
  <si>
    <t>城西国際大</t>
  </si>
  <si>
    <t>東北文化学園大</t>
    <rPh sb="2" eb="4">
      <t>ブンカ</t>
    </rPh>
    <rPh sb="4" eb="6">
      <t>ガクエン</t>
    </rPh>
    <phoneticPr fontId="10"/>
  </si>
  <si>
    <t>米沢女子短大</t>
    <rPh sb="2" eb="4">
      <t>ジョシ</t>
    </rPh>
    <phoneticPr fontId="10"/>
  </si>
  <si>
    <t>申込種目数
（個人種目 延べ数）</t>
    <rPh sb="0" eb="2">
      <t>モウシコミ</t>
    </rPh>
    <rPh sb="2" eb="4">
      <t>シュモク</t>
    </rPh>
    <rPh sb="4" eb="5">
      <t>スウ</t>
    </rPh>
    <rPh sb="7" eb="9">
      <t>コジン</t>
    </rPh>
    <rPh sb="9" eb="11">
      <t>シュモク</t>
    </rPh>
    <rPh sb="12" eb="13">
      <t>ノ</t>
    </rPh>
    <rPh sb="14" eb="15">
      <t>スウ</t>
    </rPh>
    <phoneticPr fontId="1"/>
  </si>
  <si>
    <t>申込人数
（実人数）</t>
    <rPh sb="0" eb="2">
      <t>モウシコミ</t>
    </rPh>
    <rPh sb="2" eb="4">
      <t>ニンズウ</t>
    </rPh>
    <rPh sb="6" eb="7">
      <t>ジツ</t>
    </rPh>
    <rPh sb="7" eb="9">
      <t>ニンズウ</t>
    </rPh>
    <phoneticPr fontId="1"/>
  </si>
  <si>
    <r>
      <rPr>
        <b/>
        <sz val="14"/>
        <color indexed="8"/>
        <rFont val="ＭＳ 明朝"/>
        <family val="1"/>
        <charset val="128"/>
      </rPr>
      <t>第71回山形県陸上競技選手権大会・第73回国民体育大会陸上競技山形県予選会</t>
    </r>
    <r>
      <rPr>
        <b/>
        <sz val="18"/>
        <color indexed="8"/>
        <rFont val="ＭＳ 明朝"/>
        <family val="1"/>
        <charset val="128"/>
      </rPr>
      <t xml:space="preserve">
参加申込一覧表（個人種目）</t>
    </r>
    <rPh sb="0" eb="1">
      <t>ダイ</t>
    </rPh>
    <rPh sb="3" eb="4">
      <t>カイ</t>
    </rPh>
    <rPh sb="4" eb="7">
      <t>ヤマガタケン</t>
    </rPh>
    <rPh sb="7" eb="9">
      <t>リクジョウ</t>
    </rPh>
    <rPh sb="9" eb="11">
      <t>キョウギ</t>
    </rPh>
    <rPh sb="11" eb="14">
      <t>センシュケン</t>
    </rPh>
    <rPh sb="14" eb="16">
      <t>タイカイ</t>
    </rPh>
    <rPh sb="17" eb="18">
      <t>ダイ</t>
    </rPh>
    <rPh sb="20" eb="21">
      <t>カイ</t>
    </rPh>
    <rPh sb="21" eb="23">
      <t>コクミン</t>
    </rPh>
    <rPh sb="23" eb="25">
      <t>タイイク</t>
    </rPh>
    <rPh sb="25" eb="27">
      <t>タイカイ</t>
    </rPh>
    <rPh sb="27" eb="29">
      <t>リクジョウ</t>
    </rPh>
    <rPh sb="29" eb="31">
      <t>キョウギ</t>
    </rPh>
    <rPh sb="31" eb="34">
      <t>ヤマガタケン</t>
    </rPh>
    <rPh sb="34" eb="36">
      <t>ヨセン</t>
    </rPh>
    <rPh sb="36" eb="37">
      <t>カイ</t>
    </rPh>
    <rPh sb="38" eb="40">
      <t>サンカ</t>
    </rPh>
    <rPh sb="40" eb="42">
      <t>モウシコミ</t>
    </rPh>
    <rPh sb="42" eb="44">
      <t>イチラン</t>
    </rPh>
    <rPh sb="44" eb="45">
      <t>ヒョウ</t>
    </rPh>
    <rPh sb="46" eb="48">
      <t>コジン</t>
    </rPh>
    <rPh sb="48" eb="50">
      <t>シュモク</t>
    </rPh>
    <phoneticPr fontId="1"/>
  </si>
  <si>
    <t>男子 100m</t>
  </si>
  <si>
    <t>男子 少年B 100m</t>
  </si>
  <si>
    <t>男子 200m</t>
  </si>
  <si>
    <t>男子 400m</t>
  </si>
  <si>
    <t>男子 800m</t>
  </si>
  <si>
    <t>男子 1500m</t>
  </si>
  <si>
    <t>男子 少年B 3000m</t>
  </si>
  <si>
    <t>男子 5000m</t>
  </si>
  <si>
    <t>男子 10000m</t>
  </si>
  <si>
    <t>男子 110mH(1.067m)</t>
  </si>
  <si>
    <t>男子 少年共通 110mH(0.991m)</t>
  </si>
  <si>
    <t>男子 3000mSC</t>
  </si>
  <si>
    <t>男子 5000mW</t>
  </si>
  <si>
    <t>男子 走高跳</t>
  </si>
  <si>
    <t>男子 棒高跳</t>
  </si>
  <si>
    <t>男子 走幅跳</t>
  </si>
  <si>
    <t>男子 少年B 走幅跳</t>
  </si>
  <si>
    <t>男子 三段跳</t>
  </si>
  <si>
    <t>男子 砲丸投(7.260kg)</t>
  </si>
  <si>
    <t>男子 少年B 砲丸投(5.0kg)</t>
  </si>
  <si>
    <t>男子 円盤投(2.0kg)</t>
  </si>
  <si>
    <t>男子 少年共通 円盤投(1.750kg)</t>
  </si>
  <si>
    <t>男子 ﾊﾝﾏｰ投(7.260kg)</t>
  </si>
  <si>
    <t>男子 少年A ﾊﾝﾏｰ投(6.0kg)</t>
  </si>
  <si>
    <t>男子 やり投</t>
  </si>
  <si>
    <t>女子 少年B 100m</t>
  </si>
  <si>
    <t>女子 200m</t>
  </si>
  <si>
    <t>女子 800m</t>
  </si>
  <si>
    <t>女子 1500m</t>
  </si>
  <si>
    <t>女子 少年B 1500m</t>
  </si>
  <si>
    <t>女子 少年A 3000m</t>
  </si>
  <si>
    <t>女子 5000m</t>
  </si>
  <si>
    <t>女子 100mH(0.838m)</t>
  </si>
  <si>
    <t>女子 少年B 100mH(0.762m)</t>
  </si>
  <si>
    <t>女子 400mH</t>
  </si>
  <si>
    <t>女子 3000mSC</t>
  </si>
  <si>
    <t>女子 5000mW</t>
  </si>
  <si>
    <t>女子 走高跳</t>
  </si>
  <si>
    <t>女子 棒高跳</t>
  </si>
  <si>
    <t>女子 走幅跳</t>
  </si>
  <si>
    <t>女子 少年B 走幅跳</t>
  </si>
  <si>
    <t>女子 三段跳</t>
  </si>
  <si>
    <t>女子 砲丸投(4.0kg)</t>
  </si>
  <si>
    <t>女子 円盤投(1.0kg)</t>
  </si>
  <si>
    <t>女子 ﾊﾝﾏｰ投(4.0kg)</t>
  </si>
  <si>
    <t>女子 やり投</t>
  </si>
  <si>
    <t>男子 400mH</t>
  </si>
  <si>
    <t>男子 400mH</t>
    <phoneticPr fontId="1"/>
  </si>
  <si>
    <t>00200</t>
  </si>
  <si>
    <t>00220</t>
  </si>
  <si>
    <t>00300</t>
  </si>
  <si>
    <t>00500</t>
  </si>
  <si>
    <t>00600</t>
  </si>
  <si>
    <t>00800</t>
  </si>
  <si>
    <t>01020</t>
  </si>
  <si>
    <t>01100</t>
  </si>
  <si>
    <t>01200</t>
  </si>
  <si>
    <t>03400</t>
  </si>
  <si>
    <t>03330</t>
  </si>
  <si>
    <t>03700</t>
  </si>
  <si>
    <t>05300</t>
  </si>
  <si>
    <t>06100</t>
  </si>
  <si>
    <t>07100</t>
  </si>
  <si>
    <t>07200</t>
  </si>
  <si>
    <t>07300</t>
  </si>
  <si>
    <t>07320</t>
  </si>
  <si>
    <t>07400</t>
  </si>
  <si>
    <t>08100</t>
  </si>
  <si>
    <t>08320</t>
  </si>
  <si>
    <t>08600</t>
  </si>
  <si>
    <t>08730</t>
  </si>
  <si>
    <t>08900</t>
  </si>
  <si>
    <t>09110</t>
  </si>
  <si>
    <t>09200</t>
  </si>
  <si>
    <t>00820</t>
  </si>
  <si>
    <t>01010</t>
  </si>
  <si>
    <t>04400</t>
  </si>
  <si>
    <t>04220</t>
  </si>
  <si>
    <t>04600</t>
  </si>
  <si>
    <t>05400</t>
  </si>
  <si>
    <t>08400</t>
  </si>
  <si>
    <t>08800</t>
  </si>
  <si>
    <t>09400</t>
  </si>
  <si>
    <t>09300</t>
  </si>
  <si>
    <t>m B200m</t>
    <phoneticPr fontId="1"/>
  </si>
  <si>
    <t>m B3000m</t>
    <phoneticPr fontId="1"/>
  </si>
  <si>
    <t>m 5000m</t>
    <phoneticPr fontId="1"/>
  </si>
  <si>
    <t>m 10000m</t>
    <phoneticPr fontId="1"/>
  </si>
  <si>
    <t>m 110mH</t>
    <phoneticPr fontId="1"/>
  </si>
  <si>
    <t>m C110mJH</t>
    <phoneticPr fontId="1"/>
  </si>
  <si>
    <t>m 400mH</t>
    <phoneticPr fontId="1"/>
  </si>
  <si>
    <t>m 3000mSC</t>
    <phoneticPr fontId="1"/>
  </si>
  <si>
    <t>m 5000mW</t>
    <phoneticPr fontId="1"/>
  </si>
  <si>
    <t>m HJ</t>
    <phoneticPr fontId="1"/>
  </si>
  <si>
    <t>m PV</t>
    <phoneticPr fontId="1"/>
  </si>
  <si>
    <t>m BLJ</t>
    <phoneticPr fontId="1"/>
  </si>
  <si>
    <t>m TJ</t>
    <phoneticPr fontId="1"/>
  </si>
  <si>
    <t>m BSP</t>
    <phoneticPr fontId="1"/>
  </si>
  <si>
    <t>m CDT</t>
    <phoneticPr fontId="1"/>
  </si>
  <si>
    <t>m HT</t>
    <phoneticPr fontId="1"/>
  </si>
  <si>
    <t>m AHT</t>
    <phoneticPr fontId="1"/>
  </si>
  <si>
    <t>m JT</t>
    <phoneticPr fontId="1"/>
  </si>
  <si>
    <t>w B100m</t>
    <phoneticPr fontId="1"/>
  </si>
  <si>
    <t>w 200m</t>
    <phoneticPr fontId="1"/>
  </si>
  <si>
    <t>w 400m</t>
    <phoneticPr fontId="1"/>
  </si>
  <si>
    <t>w 800m</t>
    <phoneticPr fontId="1"/>
  </si>
  <si>
    <t>w 1500m</t>
    <phoneticPr fontId="1"/>
  </si>
  <si>
    <t>w B1500m</t>
    <phoneticPr fontId="1"/>
  </si>
  <si>
    <t>w A3000m</t>
    <phoneticPr fontId="1"/>
  </si>
  <si>
    <t>w 5000m</t>
    <phoneticPr fontId="1"/>
  </si>
  <si>
    <t>w 100mH</t>
    <phoneticPr fontId="1"/>
  </si>
  <si>
    <t>w B100mYH</t>
    <phoneticPr fontId="1"/>
  </si>
  <si>
    <t>w 400mH</t>
    <phoneticPr fontId="1"/>
  </si>
  <si>
    <t>w 3000mSC</t>
    <phoneticPr fontId="1"/>
  </si>
  <si>
    <t>w 5000mW</t>
    <phoneticPr fontId="1"/>
  </si>
  <si>
    <t>w HJ</t>
    <phoneticPr fontId="1"/>
  </si>
  <si>
    <t>w PV</t>
    <phoneticPr fontId="1"/>
  </si>
  <si>
    <t>w LJ</t>
    <phoneticPr fontId="1"/>
  </si>
  <si>
    <t>w BLJ</t>
    <phoneticPr fontId="1"/>
  </si>
  <si>
    <t>w SP</t>
    <phoneticPr fontId="1"/>
  </si>
  <si>
    <t>w HT</t>
    <phoneticPr fontId="1"/>
  </si>
  <si>
    <t>w JT</t>
    <phoneticPr fontId="1"/>
  </si>
  <si>
    <t>男子 4×400mR</t>
    <rPh sb="0" eb="2">
      <t>ダンシ</t>
    </rPh>
    <phoneticPr fontId="1"/>
  </si>
  <si>
    <t>女子 4×400mR</t>
    <rPh sb="0" eb="2">
      <t>ジョシ</t>
    </rPh>
    <phoneticPr fontId="1"/>
  </si>
  <si>
    <t>男子 4×100mR</t>
    <rPh sb="0" eb="2">
      <t>ダンシ</t>
    </rPh>
    <phoneticPr fontId="1"/>
  </si>
  <si>
    <t>男子 4×400mR</t>
    <rPh sb="0" eb="2">
      <t>ダンシ</t>
    </rPh>
    <phoneticPr fontId="1"/>
  </si>
  <si>
    <t>m 400mR</t>
    <phoneticPr fontId="1"/>
  </si>
  <si>
    <t>m 1600mR</t>
    <phoneticPr fontId="1"/>
  </si>
  <si>
    <t>60100</t>
    <phoneticPr fontId="1"/>
  </si>
  <si>
    <t>60300</t>
    <phoneticPr fontId="1"/>
  </si>
  <si>
    <t>女子 4×100mR</t>
    <rPh sb="0" eb="2">
      <t>ジョシ</t>
    </rPh>
    <phoneticPr fontId="1"/>
  </si>
  <si>
    <t>女子 4×400mR</t>
    <rPh sb="0" eb="2">
      <t>ジョシ</t>
    </rPh>
    <phoneticPr fontId="1"/>
  </si>
  <si>
    <t>w 400mR</t>
    <phoneticPr fontId="1"/>
  </si>
  <si>
    <t>w 1600mR</t>
    <phoneticPr fontId="1"/>
  </si>
  <si>
    <t>490001</t>
    <phoneticPr fontId="1"/>
  </si>
  <si>
    <r>
      <rPr>
        <b/>
        <sz val="14"/>
        <color indexed="8"/>
        <rFont val="ＭＳ 明朝"/>
        <family val="1"/>
        <charset val="128"/>
      </rPr>
      <t>第72回山形県陸上競技選手権大会・第74回国民体育大会陸上競技山形県予選会</t>
    </r>
    <r>
      <rPr>
        <b/>
        <sz val="18"/>
        <color indexed="8"/>
        <rFont val="ＭＳ 明朝"/>
        <family val="1"/>
        <charset val="128"/>
      </rPr>
      <t xml:space="preserve">
参加申込一覧表（個人種目）</t>
    </r>
    <rPh sb="0" eb="1">
      <t>ダイ</t>
    </rPh>
    <rPh sb="3" eb="4">
      <t>カイ</t>
    </rPh>
    <rPh sb="4" eb="7">
      <t>ヤマガタケン</t>
    </rPh>
    <rPh sb="7" eb="9">
      <t>リクジョウ</t>
    </rPh>
    <rPh sb="9" eb="11">
      <t>キョウギ</t>
    </rPh>
    <rPh sb="11" eb="14">
      <t>センシュケン</t>
    </rPh>
    <rPh sb="14" eb="16">
      <t>タイカイ</t>
    </rPh>
    <rPh sb="17" eb="18">
      <t>ダイ</t>
    </rPh>
    <rPh sb="20" eb="21">
      <t>カイ</t>
    </rPh>
    <rPh sb="21" eb="23">
      <t>コクミン</t>
    </rPh>
    <rPh sb="23" eb="25">
      <t>タイイク</t>
    </rPh>
    <rPh sb="25" eb="27">
      <t>タイカイ</t>
    </rPh>
    <rPh sb="27" eb="29">
      <t>リクジョウ</t>
    </rPh>
    <rPh sb="29" eb="31">
      <t>キョウギ</t>
    </rPh>
    <rPh sb="31" eb="34">
      <t>ヤマガタケン</t>
    </rPh>
    <rPh sb="34" eb="36">
      <t>ヨセン</t>
    </rPh>
    <rPh sb="36" eb="37">
      <t>カイ</t>
    </rPh>
    <rPh sb="38" eb="40">
      <t>サンカ</t>
    </rPh>
    <rPh sb="40" eb="42">
      <t>モウシコミ</t>
    </rPh>
    <rPh sb="42" eb="44">
      <t>イチラン</t>
    </rPh>
    <rPh sb="44" eb="45">
      <t>ヒョウ</t>
    </rPh>
    <rPh sb="46" eb="48">
      <t>コジン</t>
    </rPh>
    <rPh sb="48" eb="50">
      <t>シュモク</t>
    </rPh>
    <phoneticPr fontId="1"/>
  </si>
  <si>
    <r>
      <t xml:space="preserve">第72回山形県陸上競技選手権大会・第74回国民体育大会陸上競技山形県予選会
</t>
    </r>
    <r>
      <rPr>
        <b/>
        <sz val="16"/>
        <color indexed="8"/>
        <rFont val="ＭＳ 明朝"/>
        <family val="1"/>
        <charset val="128"/>
      </rPr>
      <t>参加申込一覧表（リレー種目）</t>
    </r>
    <rPh sb="0" eb="1">
      <t>ダイ</t>
    </rPh>
    <rPh sb="3" eb="4">
      <t>カイ</t>
    </rPh>
    <rPh sb="4" eb="7">
      <t>ヤマガタケン</t>
    </rPh>
    <rPh sb="7" eb="9">
      <t>リクジョウ</t>
    </rPh>
    <rPh sb="9" eb="11">
      <t>キョウギ</t>
    </rPh>
    <rPh sb="11" eb="14">
      <t>センシュケン</t>
    </rPh>
    <rPh sb="14" eb="16">
      <t>タイカイ</t>
    </rPh>
    <rPh sb="17" eb="18">
      <t>ダイ</t>
    </rPh>
    <rPh sb="20" eb="21">
      <t>カイ</t>
    </rPh>
    <rPh sb="21" eb="23">
      <t>コクミン</t>
    </rPh>
    <rPh sb="23" eb="25">
      <t>タイイク</t>
    </rPh>
    <rPh sb="25" eb="27">
      <t>タイカイ</t>
    </rPh>
    <rPh sb="27" eb="29">
      <t>リクジョウ</t>
    </rPh>
    <rPh sb="29" eb="31">
      <t>キョウギ</t>
    </rPh>
    <rPh sb="31" eb="34">
      <t>ヤマガタケン</t>
    </rPh>
    <rPh sb="34" eb="36">
      <t>ヨセン</t>
    </rPh>
    <rPh sb="36" eb="37">
      <t>カイ</t>
    </rPh>
    <rPh sb="38" eb="40">
      <t>サンカ</t>
    </rPh>
    <rPh sb="40" eb="42">
      <t>モウシコミ</t>
    </rPh>
    <rPh sb="42" eb="44">
      <t>イチラン</t>
    </rPh>
    <rPh sb="44" eb="45">
      <t>ヒョウ</t>
    </rPh>
    <rPh sb="49" eb="51">
      <t>シュモク</t>
    </rPh>
    <rPh sb="50" eb="51">
      <t>ジンシュ</t>
    </rPh>
    <phoneticPr fontId="1"/>
  </si>
  <si>
    <r>
      <t>所属・学校名</t>
    </r>
    <r>
      <rPr>
        <b/>
        <sz val="12"/>
        <color rgb="FFFF0000"/>
        <rFont val="ＭＳ Ｐゴシック"/>
        <family val="3"/>
        <charset val="128"/>
        <scheme val="maj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</si>
  <si>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ajor"/>
      </rPr>
      <t>（略称：全角７文字以内）</t>
    </r>
    <rPh sb="0" eb="2">
      <t>ショゾク</t>
    </rPh>
    <rPh sb="3" eb="5">
      <t>ガッコウ</t>
    </rPh>
    <rPh sb="5" eb="6">
      <t>メイ</t>
    </rPh>
    <rPh sb="7" eb="9">
      <t>リャクショウ</t>
    </rPh>
    <rPh sb="10" eb="12">
      <t>ゼンカク</t>
    </rPh>
    <rPh sb="13" eb="15">
      <t>モジ</t>
    </rPh>
    <rPh sb="15" eb="17">
      <t>イナイ</t>
    </rPh>
    <phoneticPr fontId="1"/>
  </si>
  <si>
    <r>
      <t>所属電話番号</t>
    </r>
    <r>
      <rPr>
        <b/>
        <sz val="12"/>
        <color rgb="FFFF0000"/>
        <rFont val="ＭＳ Ｐゴシック"/>
        <family val="3"/>
        <charset val="128"/>
        <scheme val="maj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</si>
  <si>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aj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</si>
  <si>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ajor"/>
      </rPr>
      <t>（半角のみ）</t>
    </r>
    <rPh sb="0" eb="2">
      <t>モウシコミ</t>
    </rPh>
    <rPh sb="2" eb="4">
      <t>セキニン</t>
    </rPh>
    <rPh sb="4" eb="5">
      <t>シャ</t>
    </rPh>
    <phoneticPr fontId="1"/>
  </si>
  <si>
    <t>2019年   月   日</t>
    <rPh sb="4" eb="5">
      <t>ネン</t>
    </rPh>
    <rPh sb="8" eb="9">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</si>
</sst>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32">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sz val="6"/>
      <name val="ＭＳ Ｐゴシック"/>
      <family val="3"/>
      <charset val="128"/>
      <scheme val="minor"/>
    </font>
    <font>
      <u/>
      <sz val="11"/>
      <color theme="10"/>
      <name val="ＭＳ Ｐゴシック"/>
      <family val="3"/>
      <charset val="128"/>
      <scheme val="minor"/>
    </font>
    <font>
      <b/>
      <sz val="11"/>
      <color theme="1"/>
      <name val="ＭＳ ゴシック"/>
      <family val="3"/>
      <charset val="128"/>
    </font>
    <font>
      <b/>
      <sz val="14"/>
      <color indexed="8"/>
      <name val="ＭＳ 明朝"/>
      <family val="1"/>
      <charset val="128"/>
    </font>
    <font>
      <b/>
      <sz val="18"/>
      <color indexed="8"/>
      <name val="ＭＳ 明朝"/>
      <family val="1"/>
      <charset val="128"/>
    </font>
    <font>
      <b/>
      <sz val="16"/>
      <color indexed="8"/>
      <name val="ＭＳ 明朝"/>
      <family val="1"/>
      <charset val="128"/>
    </font>
    <font>
      <b/>
      <sz val="11"/>
      <color indexed="8"/>
      <name val="ＭＳ 明朝"/>
      <family val="1"/>
      <charset val="128"/>
    </font>
    <font>
      <b/>
      <sz val="11"/>
      <color theme="1"/>
      <name val="ＭＳ 明朝"/>
      <family val="1"/>
      <charset val="128"/>
    </font>
    <font>
      <b/>
      <sz val="12"/>
      <color theme="1"/>
      <name val="ＭＳ Ｐゴシック"/>
      <family val="3"/>
      <charset val="128"/>
      <scheme val="major"/>
    </font>
    <font>
      <sz val="11"/>
      <color theme="1"/>
      <name val="ＭＳ Ｐゴシック"/>
      <family val="3"/>
      <charset val="128"/>
      <scheme val="major"/>
    </font>
    <font>
      <sz val="12"/>
      <color theme="1"/>
      <name val="ＭＳ Ｐゴシック"/>
      <family val="3"/>
      <charset val="128"/>
      <scheme val="major"/>
    </font>
    <font>
      <b/>
      <sz val="12"/>
      <color rgb="FFFF0000"/>
      <name val="ＭＳ Ｐゴシック"/>
      <family val="3"/>
      <charset val="128"/>
      <scheme val="major"/>
    </font>
    <font>
      <sz val="11"/>
      <name val="ＭＳ Ｐゴシック"/>
      <family val="3"/>
      <charset val="128"/>
      <scheme val="major"/>
    </font>
    <font>
      <b/>
      <sz val="11"/>
      <color rgb="FFFF0000"/>
      <name val="ＭＳ Ｐゴシック"/>
      <family val="3"/>
      <charset val="128"/>
      <scheme val="maj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s>
  <borders count="63">
    <border>
      <left/>
      <right/>
      <top/>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right/>
      <top style="thin">
        <color indexed="64"/>
      </top>
      <bottom/>
      <diagonal/>
    </border>
    <border>
      <left/>
      <right style="hair">
        <color indexed="64"/>
      </right>
      <top/>
      <bottom/>
      <diagonal/>
    </border>
    <border>
      <left/>
      <right style="hair">
        <color indexed="64"/>
      </right>
      <top/>
      <bottom style="thin">
        <color indexed="64"/>
      </bottom>
      <diagonal/>
    </border>
    <border>
      <left/>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top/>
      <bottom style="double">
        <color indexed="64"/>
      </bottom>
      <diagonal/>
    </border>
    <border>
      <left/>
      <right style="hair">
        <color indexed="64"/>
      </right>
      <top style="thin">
        <color indexed="64"/>
      </top>
      <bottom style="hair">
        <color indexed="64"/>
      </bottom>
      <diagonal/>
    </border>
  </borders>
  <cellStyleXfs count="3">
    <xf numFmtId="0" fontId="0" fillId="0" borderId="0">
      <alignment vertical="center"/>
    </xf>
    <xf numFmtId="0" fontId="12" fillId="0" borderId="0">
      <alignment vertical="center"/>
    </xf>
    <xf numFmtId="0" fontId="19" fillId="0" borderId="0" applyNumberFormat="0" applyFill="0" applyBorder="0" applyAlignment="0" applyProtection="0">
      <alignment vertical="center"/>
    </xf>
  </cellStyleXfs>
  <cellXfs count="214">
    <xf numFmtId="0" fontId="0" fillId="0" borderId="0" xfId="0">
      <alignment vertical="center"/>
    </xf>
    <xf numFmtId="0" fontId="13" fillId="2" borderId="0" xfId="0" applyFont="1" applyFill="1" applyAlignment="1" applyProtection="1">
      <alignment horizontal="center" vertical="center"/>
    </xf>
    <xf numFmtId="0" fontId="13" fillId="2" borderId="0" xfId="0" applyFont="1" applyFill="1" applyProtection="1">
      <alignment vertical="center"/>
    </xf>
    <xf numFmtId="0" fontId="13" fillId="2" borderId="0" xfId="0" quotePrefix="1" applyFont="1" applyFill="1" applyProtection="1">
      <alignment vertical="center"/>
    </xf>
    <xf numFmtId="0" fontId="12" fillId="0" borderId="0" xfId="0" applyFont="1">
      <alignment vertical="center"/>
    </xf>
    <xf numFmtId="49" fontId="12" fillId="0" borderId="0" xfId="0" applyNumberFormat="1" applyFont="1">
      <alignment vertical="center"/>
    </xf>
    <xf numFmtId="0" fontId="12" fillId="2" borderId="0" xfId="0" applyFont="1" applyFill="1">
      <alignment vertical="center"/>
    </xf>
    <xf numFmtId="0" fontId="13" fillId="3" borderId="1" xfId="0" applyFont="1" applyFill="1" applyBorder="1" applyAlignment="1" applyProtection="1">
      <alignment horizontal="center" vertical="center" shrinkToFit="1"/>
      <protection locked="0"/>
    </xf>
    <xf numFmtId="49" fontId="13" fillId="3" borderId="2" xfId="0" applyNumberFormat="1" applyFont="1" applyFill="1" applyBorder="1" applyAlignment="1" applyProtection="1">
      <alignment horizontal="center" vertical="center" shrinkToFit="1"/>
      <protection locked="0"/>
    </xf>
    <xf numFmtId="49" fontId="13" fillId="3" borderId="3" xfId="0" applyNumberFormat="1" applyFont="1" applyFill="1" applyBorder="1" applyAlignment="1" applyProtection="1">
      <alignment horizontal="center" vertical="center" shrinkToFit="1"/>
      <protection locked="0"/>
    </xf>
    <xf numFmtId="49" fontId="13" fillId="3" borderId="4" xfId="0" applyNumberFormat="1" applyFont="1" applyFill="1" applyBorder="1" applyAlignment="1" applyProtection="1">
      <alignment horizontal="center"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49" fontId="13" fillId="3" borderId="7" xfId="0" applyNumberFormat="1" applyFont="1" applyFill="1" applyBorder="1" applyAlignment="1" applyProtection="1">
      <alignment horizontal="center" vertical="center" shrinkToFit="1"/>
      <protection locked="0"/>
    </xf>
    <xf numFmtId="49" fontId="13" fillId="3" borderId="8" xfId="0" applyNumberFormat="1" applyFont="1" applyFill="1" applyBorder="1" applyAlignment="1" applyProtection="1">
      <alignment horizontal="center" vertical="center" shrinkToFit="1"/>
      <protection locked="0"/>
    </xf>
    <xf numFmtId="49" fontId="13" fillId="3" borderId="9" xfId="0" applyNumberFormat="1" applyFont="1" applyFill="1" applyBorder="1" applyAlignment="1" applyProtection="1">
      <alignment horizontal="center" vertical="center" shrinkToFit="1"/>
      <protection locked="0"/>
    </xf>
    <xf numFmtId="0" fontId="13" fillId="3" borderId="10" xfId="0" applyFont="1" applyFill="1" applyBorder="1" applyAlignment="1" applyProtection="1">
      <alignment horizontal="center" vertical="center" shrinkToFit="1"/>
      <protection locked="0"/>
    </xf>
    <xf numFmtId="0" fontId="11" fillId="0" borderId="0" xfId="0" applyFont="1">
      <alignment vertical="center"/>
    </xf>
    <xf numFmtId="0" fontId="12" fillId="0" borderId="0" xfId="0" applyNumberFormat="1" applyFont="1">
      <alignment vertical="center"/>
    </xf>
    <xf numFmtId="0" fontId="13" fillId="0" borderId="0" xfId="0" applyFont="1" applyFill="1" applyAlignment="1" applyProtection="1">
      <alignment horizontal="center" vertical="center"/>
    </xf>
    <xf numFmtId="0" fontId="13" fillId="0" borderId="0" xfId="0" applyFont="1" applyFill="1" applyAlignment="1" applyProtection="1">
      <alignment horizontal="center" vertical="center" shrinkToFit="1"/>
    </xf>
    <xf numFmtId="0" fontId="13" fillId="0" borderId="0" xfId="0" applyFont="1" applyFill="1" applyProtection="1">
      <alignment vertical="center"/>
    </xf>
    <xf numFmtId="0" fontId="13" fillId="0" borderId="0" xfId="0" applyFont="1" applyFill="1" applyAlignment="1" applyProtection="1">
      <alignment vertical="center" shrinkToFit="1"/>
    </xf>
    <xf numFmtId="0" fontId="13" fillId="0" borderId="0" xfId="0" quotePrefix="1" applyFont="1" applyFill="1" applyProtection="1">
      <alignment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left" vertical="center"/>
    </xf>
    <xf numFmtId="0" fontId="11" fillId="0" borderId="0" xfId="0" applyNumberFormat="1" applyFont="1">
      <alignment vertical="center"/>
    </xf>
    <xf numFmtId="0" fontId="13" fillId="3" borderId="11" xfId="0" applyFont="1" applyFill="1" applyBorder="1" applyAlignment="1" applyProtection="1">
      <alignment horizontal="center" vertical="center" shrinkToFit="1"/>
      <protection locked="0"/>
    </xf>
    <xf numFmtId="0" fontId="13" fillId="3" borderId="12" xfId="0" applyFont="1" applyFill="1" applyBorder="1" applyAlignment="1" applyProtection="1">
      <alignment horizontal="center" vertical="center" shrinkToFit="1"/>
      <protection locked="0"/>
    </xf>
    <xf numFmtId="0" fontId="13" fillId="3" borderId="13" xfId="0" applyFont="1" applyFill="1" applyBorder="1" applyAlignment="1" applyProtection="1">
      <alignment horizontal="center" vertical="center" shrinkToFit="1"/>
      <protection locked="0"/>
    </xf>
    <xf numFmtId="0" fontId="13" fillId="3" borderId="14" xfId="0" applyFont="1" applyFill="1" applyBorder="1" applyAlignment="1" applyProtection="1">
      <alignment horizontal="center" vertical="center" shrinkToFit="1"/>
      <protection locked="0"/>
    </xf>
    <xf numFmtId="0" fontId="13" fillId="3" borderId="15"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49" fontId="13" fillId="2" borderId="0" xfId="0" quotePrefix="1" applyNumberFormat="1" applyFont="1" applyFill="1" applyProtection="1">
      <alignment vertical="center"/>
    </xf>
    <xf numFmtId="49" fontId="13" fillId="2" borderId="0" xfId="0" applyNumberFormat="1" applyFont="1" applyFill="1" applyProtection="1">
      <alignment vertical="center"/>
    </xf>
    <xf numFmtId="49" fontId="13" fillId="0" borderId="0" xfId="0" quotePrefix="1" applyNumberFormat="1" applyFont="1" applyFill="1" applyProtection="1">
      <alignment vertical="center"/>
    </xf>
    <xf numFmtId="49" fontId="13" fillId="0" borderId="0" xfId="0" applyNumberFormat="1" applyFont="1" applyFill="1" applyProtection="1">
      <alignment vertical="center"/>
    </xf>
    <xf numFmtId="0" fontId="11" fillId="0" borderId="0" xfId="0" applyNumberFormat="1" applyFont="1" applyAlignment="1"/>
    <xf numFmtId="0" fontId="11" fillId="0" borderId="0" xfId="0" applyFont="1" applyAlignment="1">
      <alignment horizontal="center" vertical="center"/>
    </xf>
    <xf numFmtId="0" fontId="11" fillId="0" borderId="0" xfId="0" applyNumberFormat="1" applyFont="1" applyAlignment="1">
      <alignment horizontal="center" vertical="center"/>
    </xf>
    <xf numFmtId="0" fontId="11" fillId="2" borderId="0" xfId="0" applyNumberFormat="1" applyFont="1" applyFill="1" applyAlignment="1"/>
    <xf numFmtId="0" fontId="11" fillId="2" borderId="0" xfId="0" applyNumberFormat="1" applyFont="1" applyFill="1">
      <alignment vertical="center"/>
    </xf>
    <xf numFmtId="0" fontId="13" fillId="0" borderId="0" xfId="0" applyNumberFormat="1" applyFont="1" applyFill="1" applyAlignment="1" applyProtection="1">
      <alignment horizontal="center" vertical="center"/>
    </xf>
    <xf numFmtId="0" fontId="13" fillId="2" borderId="0" xfId="0" applyNumberFormat="1" applyFont="1" applyFill="1" applyProtection="1">
      <alignment vertical="center"/>
    </xf>
    <xf numFmtId="0" fontId="13" fillId="0" borderId="0" xfId="0" applyNumberFormat="1" applyFont="1" applyFill="1" applyProtection="1">
      <alignment vertical="center"/>
    </xf>
    <xf numFmtId="0" fontId="11" fillId="2" borderId="0" xfId="0" applyFont="1" applyFill="1" applyAlignment="1" applyProtection="1">
      <alignment horizontal="center" vertical="center"/>
    </xf>
    <xf numFmtId="0" fontId="11" fillId="0" borderId="0" xfId="0" applyNumberFormat="1" applyFont="1" applyFill="1" applyAlignment="1"/>
    <xf numFmtId="0" fontId="11" fillId="0" borderId="0" xfId="0" applyNumberFormat="1" applyFont="1" applyFill="1">
      <alignment vertical="center"/>
    </xf>
    <xf numFmtId="0" fontId="13" fillId="3" borderId="0" xfId="0" applyFont="1" applyFill="1" applyBorder="1" applyProtection="1">
      <alignment vertical="center"/>
    </xf>
    <xf numFmtId="0" fontId="14" fillId="3" borderId="0" xfId="0" applyFont="1" applyFill="1" applyBorder="1" applyAlignment="1" applyProtection="1">
      <alignment horizontal="right" vertical="center"/>
    </xf>
    <xf numFmtId="0" fontId="15" fillId="3" borderId="0" xfId="0" applyFont="1" applyFill="1" applyBorder="1" applyAlignment="1" applyProtection="1">
      <alignment horizontal="center" vertical="center" shrinkToFit="1"/>
    </xf>
    <xf numFmtId="0" fontId="14" fillId="3" borderId="0" xfId="0" applyFont="1" applyFill="1" applyBorder="1" applyAlignment="1" applyProtection="1">
      <alignment horizontal="center" vertical="center"/>
    </xf>
    <xf numFmtId="0" fontId="13" fillId="3" borderId="0" xfId="0" applyFont="1" applyFill="1" applyProtection="1">
      <alignment vertical="center"/>
    </xf>
    <xf numFmtId="0" fontId="0" fillId="0" borderId="0" xfId="0" applyFill="1" applyProtection="1">
      <alignment vertical="center"/>
    </xf>
    <xf numFmtId="0" fontId="13" fillId="3" borderId="0" xfId="0" applyFont="1" applyFill="1" applyAlignment="1" applyProtection="1">
      <alignment horizontal="center" vertical="center"/>
    </xf>
    <xf numFmtId="0" fontId="13" fillId="3" borderId="0" xfId="0" applyFont="1" applyFill="1" applyAlignment="1" applyProtection="1">
      <alignment horizontal="left" vertical="center"/>
    </xf>
    <xf numFmtId="0" fontId="13" fillId="0" borderId="0" xfId="0" applyFont="1" applyProtection="1">
      <alignment vertical="center"/>
    </xf>
    <xf numFmtId="0" fontId="0" fillId="0" borderId="0" xfId="0" applyProtection="1">
      <alignment vertical="center"/>
    </xf>
    <xf numFmtId="0" fontId="13" fillId="0" borderId="0" xfId="0" applyFont="1" applyFill="1" applyBorder="1" applyAlignment="1" applyProtection="1">
      <alignment horizontal="center" vertical="center"/>
    </xf>
    <xf numFmtId="0" fontId="13" fillId="3" borderId="22" xfId="0" applyFont="1" applyFill="1" applyBorder="1" applyAlignment="1" applyProtection="1">
      <alignment horizontal="center" vertical="center" shrinkToFit="1"/>
    </xf>
    <xf numFmtId="0" fontId="11" fillId="0" borderId="0" xfId="0" applyFont="1" applyProtection="1">
      <alignment vertical="center"/>
    </xf>
    <xf numFmtId="0" fontId="13" fillId="3" borderId="23" xfId="0" applyFont="1" applyFill="1" applyBorder="1" applyAlignment="1" applyProtection="1">
      <alignment horizontal="center" vertical="center"/>
    </xf>
    <xf numFmtId="0" fontId="0" fillId="2" borderId="0" xfId="0" applyFill="1" applyProtection="1">
      <alignment vertical="center"/>
    </xf>
    <xf numFmtId="0" fontId="13" fillId="3" borderId="24" xfId="0" applyFont="1" applyFill="1" applyBorder="1" applyAlignment="1" applyProtection="1">
      <alignment horizontal="center" vertical="center"/>
    </xf>
    <xf numFmtId="0" fontId="13" fillId="3" borderId="25" xfId="0" applyFont="1" applyFill="1" applyBorder="1" applyAlignment="1" applyProtection="1">
      <alignment horizontal="center" vertical="center"/>
    </xf>
    <xf numFmtId="0" fontId="13" fillId="3" borderId="26" xfId="0" applyFont="1" applyFill="1" applyBorder="1" applyProtection="1">
      <alignment vertical="center"/>
    </xf>
    <xf numFmtId="0" fontId="13" fillId="3" borderId="21" xfId="0" applyFont="1" applyFill="1" applyBorder="1" applyProtection="1">
      <alignment vertical="center"/>
    </xf>
    <xf numFmtId="0" fontId="14" fillId="3" borderId="21" xfId="0" applyFont="1" applyFill="1" applyBorder="1" applyAlignment="1" applyProtection="1">
      <alignment horizontal="right" vertical="center"/>
    </xf>
    <xf numFmtId="0" fontId="14" fillId="3" borderId="27" xfId="0" applyFont="1" applyFill="1" applyBorder="1" applyAlignment="1" applyProtection="1">
      <alignment horizontal="center" vertical="center"/>
    </xf>
    <xf numFmtId="0" fontId="15" fillId="3" borderId="0" xfId="0" applyFont="1" applyFill="1" applyAlignment="1" applyProtection="1">
      <alignment horizontal="right" vertical="center"/>
    </xf>
    <xf numFmtId="0" fontId="14" fillId="3" borderId="0" xfId="0" applyFont="1" applyFill="1" applyAlignment="1" applyProtection="1">
      <alignment horizontal="center" vertical="center"/>
    </xf>
    <xf numFmtId="0" fontId="13" fillId="3" borderId="25" xfId="0" applyFont="1" applyFill="1" applyBorder="1" applyAlignment="1" applyProtection="1">
      <alignment horizontal="center" vertical="center" shrinkToFit="1"/>
    </xf>
    <xf numFmtId="0" fontId="12" fillId="0" borderId="0" xfId="0" applyFont="1" applyProtection="1">
      <alignment vertical="center"/>
    </xf>
    <xf numFmtId="0" fontId="12" fillId="0" borderId="0" xfId="0" applyFont="1" applyFill="1" applyProtection="1">
      <alignment vertical="center"/>
    </xf>
    <xf numFmtId="0" fontId="12" fillId="0" borderId="0" xfId="0" applyFont="1" applyFill="1" applyAlignment="1" applyProtection="1">
      <alignment vertical="center" shrinkToFit="1"/>
    </xf>
    <xf numFmtId="49" fontId="11" fillId="0" borderId="0" xfId="0" applyNumberFormat="1" applyFont="1" applyProtection="1">
      <alignment vertical="center"/>
    </xf>
    <xf numFmtId="0" fontId="11" fillId="0" borderId="0" xfId="0" applyFont="1" applyFill="1" applyProtection="1">
      <alignment vertical="center"/>
    </xf>
    <xf numFmtId="0" fontId="11" fillId="0" borderId="0" xfId="0" applyFont="1" applyFill="1" applyAlignment="1" applyProtection="1">
      <alignment vertical="center" shrinkToFit="1"/>
    </xf>
    <xf numFmtId="0" fontId="14" fillId="3" borderId="28" xfId="0" applyFont="1" applyFill="1" applyBorder="1" applyAlignment="1" applyProtection="1">
      <alignment horizontal="center" vertical="center" shrinkToFit="1"/>
    </xf>
    <xf numFmtId="0" fontId="15" fillId="3" borderId="21" xfId="0" applyFont="1" applyFill="1" applyBorder="1" applyAlignment="1" applyProtection="1">
      <alignment horizontal="center" vertical="center" shrinkToFit="1"/>
    </xf>
    <xf numFmtId="0" fontId="13" fillId="3" borderId="21" xfId="0" applyFont="1" applyFill="1" applyBorder="1" applyProtection="1">
      <alignment vertical="center"/>
    </xf>
    <xf numFmtId="49" fontId="12" fillId="0" borderId="0" xfId="0" applyNumberFormat="1" applyFont="1" applyProtection="1">
      <alignment vertical="center"/>
    </xf>
    <xf numFmtId="176" fontId="13" fillId="3" borderId="0" xfId="0" applyNumberFormat="1" applyFont="1" applyFill="1" applyAlignment="1" applyProtection="1">
      <alignment horizontal="right" vertical="center"/>
    </xf>
    <xf numFmtId="0" fontId="14" fillId="3" borderId="29" xfId="0" applyFont="1" applyFill="1" applyBorder="1" applyAlignment="1" applyProtection="1">
      <alignment horizontal="center" vertical="center" wrapText="1" shrinkToFit="1"/>
    </xf>
    <xf numFmtId="0" fontId="14" fillId="3" borderId="0" xfId="0" applyFont="1" applyFill="1" applyAlignment="1" applyProtection="1">
      <alignment horizontal="right" vertical="center"/>
    </xf>
    <xf numFmtId="0" fontId="15" fillId="0" borderId="0" xfId="0" applyFont="1" applyFill="1" applyAlignment="1" applyProtection="1">
      <alignment horizontal="right" vertical="center"/>
    </xf>
    <xf numFmtId="0" fontId="16" fillId="3" borderId="0" xfId="0" applyFont="1" applyFill="1" applyAlignment="1" applyProtection="1">
      <alignment horizontal="right" vertical="center"/>
    </xf>
    <xf numFmtId="0" fontId="16" fillId="3" borderId="0" xfId="0" applyFont="1" applyFill="1" applyAlignment="1" applyProtection="1">
      <alignment horizontal="center" vertical="center"/>
    </xf>
    <xf numFmtId="176" fontId="13" fillId="3" borderId="0" xfId="0" applyNumberFormat="1" applyFont="1" applyFill="1" applyAlignment="1" applyProtection="1">
      <alignment horizontal="right" vertical="center"/>
      <protection locked="0"/>
    </xf>
    <xf numFmtId="0" fontId="15" fillId="3" borderId="0" xfId="0" applyFont="1" applyFill="1" applyAlignment="1" applyProtection="1">
      <alignment horizontal="center" vertical="center"/>
    </xf>
    <xf numFmtId="0" fontId="12" fillId="0" borderId="0" xfId="1" applyProtection="1">
      <alignment vertical="center"/>
    </xf>
    <xf numFmtId="49" fontId="12" fillId="0" borderId="0" xfId="1" applyNumberFormat="1" applyProtection="1">
      <alignment vertical="center"/>
    </xf>
    <xf numFmtId="0" fontId="11" fillId="0" borderId="20" xfId="0" applyFont="1" applyFill="1" applyBorder="1" applyAlignment="1" applyProtection="1">
      <alignment horizontal="center" vertical="center"/>
    </xf>
    <xf numFmtId="0" fontId="9" fillId="3" borderId="6" xfId="0" applyFont="1" applyFill="1" applyBorder="1" applyAlignment="1" applyProtection="1">
      <alignment horizontal="center" vertical="center" shrinkToFit="1"/>
      <protection locked="0"/>
    </xf>
    <xf numFmtId="0" fontId="11" fillId="5" borderId="0" xfId="0" applyFont="1" applyFill="1">
      <alignment vertical="center"/>
    </xf>
    <xf numFmtId="0" fontId="11" fillId="6" borderId="0" xfId="0" applyFont="1" applyFill="1">
      <alignment vertical="center"/>
    </xf>
    <xf numFmtId="0" fontId="20" fillId="5" borderId="20" xfId="0" applyFont="1" applyFill="1" applyBorder="1">
      <alignment vertical="center"/>
    </xf>
    <xf numFmtId="0" fontId="20" fillId="6" borderId="20" xfId="0" applyFont="1" applyFill="1" applyBorder="1">
      <alignment vertical="center"/>
    </xf>
    <xf numFmtId="0" fontId="27" fillId="0" borderId="0" xfId="0" applyFont="1" applyProtection="1">
      <alignment vertical="center"/>
      <protection locked="0"/>
    </xf>
    <xf numFmtId="0" fontId="28" fillId="0" borderId="20" xfId="0" applyFont="1" applyBorder="1" applyAlignment="1" applyProtection="1">
      <alignment horizontal="center" vertical="center"/>
      <protection locked="0"/>
    </xf>
    <xf numFmtId="0" fontId="28" fillId="0" borderId="20" xfId="0" applyFont="1" applyBorder="1" applyProtection="1">
      <alignment vertical="center"/>
      <protection locked="0"/>
    </xf>
    <xf numFmtId="0" fontId="30" fillId="0" borderId="20" xfId="2" applyFont="1" applyBorder="1" applyAlignment="1" applyProtection="1">
      <alignment horizontal="center" vertical="center"/>
      <protection locked="0"/>
    </xf>
    <xf numFmtId="0" fontId="27" fillId="0" borderId="17" xfId="0" applyFont="1" applyFill="1" applyBorder="1" applyAlignment="1" applyProtection="1">
      <alignment vertical="center"/>
      <protection locked="0"/>
    </xf>
    <xf numFmtId="0" fontId="27" fillId="0" borderId="18" xfId="0" applyFont="1" applyFill="1" applyBorder="1" applyAlignment="1" applyProtection="1">
      <alignment vertical="center"/>
      <protection locked="0"/>
    </xf>
    <xf numFmtId="0" fontId="28" fillId="0" borderId="20" xfId="0" applyFont="1" applyFill="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28" fillId="2" borderId="20" xfId="0" applyFont="1" applyFill="1" applyBorder="1" applyAlignment="1" applyProtection="1">
      <alignment horizontal="center" vertical="center"/>
      <protection locked="0"/>
    </xf>
    <xf numFmtId="0" fontId="28" fillId="0" borderId="0" xfId="0" applyFont="1" applyBorder="1" applyProtection="1">
      <alignment vertical="center"/>
      <protection locked="0"/>
    </xf>
    <xf numFmtId="0" fontId="27" fillId="0" borderId="0" xfId="0" applyFont="1" applyBorder="1" applyProtection="1">
      <alignment vertical="center"/>
      <protection locked="0"/>
    </xf>
    <xf numFmtId="0" fontId="27" fillId="0" borderId="0" xfId="0" applyFont="1" applyBorder="1" applyAlignment="1" applyProtection="1">
      <alignment horizontal="center" vertical="center"/>
      <protection locked="0"/>
    </xf>
    <xf numFmtId="0" fontId="27" fillId="4" borderId="0" xfId="0" applyFont="1" applyFill="1" applyProtection="1">
      <alignment vertical="center"/>
      <protection locked="0"/>
    </xf>
    <xf numFmtId="0" fontId="27" fillId="0" borderId="0" xfId="0" applyFont="1" applyProtection="1">
      <alignment vertical="center"/>
    </xf>
    <xf numFmtId="0" fontId="28" fillId="0" borderId="20" xfId="0" applyFont="1" applyBorder="1" applyAlignment="1" applyProtection="1">
      <alignment horizontal="left" vertical="center"/>
      <protection locked="0"/>
    </xf>
    <xf numFmtId="0" fontId="28" fillId="0" borderId="20" xfId="0" applyFont="1" applyBorder="1" applyAlignment="1" applyProtection="1">
      <alignment horizontal="left" vertical="center" wrapText="1"/>
      <protection locked="0"/>
    </xf>
    <xf numFmtId="0" fontId="26" fillId="2" borderId="0" xfId="0" applyFont="1" applyFill="1" applyAlignment="1" applyProtection="1">
      <alignment vertical="center" wrapText="1"/>
      <protection locked="0"/>
    </xf>
    <xf numFmtId="0" fontId="26" fillId="2" borderId="0" xfId="0" applyFont="1" applyFill="1" applyAlignment="1" applyProtection="1">
      <alignment horizontal="center" vertical="center"/>
      <protection locked="0"/>
    </xf>
    <xf numFmtId="0" fontId="27" fillId="2" borderId="0" xfId="0" applyFont="1" applyFill="1" applyBorder="1" applyAlignment="1" applyProtection="1">
      <alignment horizontal="left" vertical="top" wrapText="1"/>
      <protection locked="0"/>
    </xf>
    <xf numFmtId="0" fontId="27" fillId="0" borderId="0" xfId="0" applyFont="1" applyAlignment="1" applyProtection="1">
      <alignment horizontal="left" vertical="center" wrapText="1" indent="1"/>
      <protection locked="0"/>
    </xf>
    <xf numFmtId="0" fontId="13" fillId="3" borderId="7" xfId="0" applyFont="1" applyFill="1" applyBorder="1" applyAlignment="1" applyProtection="1">
      <alignment horizontal="left" vertical="center" shrinkToFit="1"/>
      <protection locked="0"/>
    </xf>
    <xf numFmtId="0" fontId="13" fillId="3" borderId="9" xfId="0" applyFont="1" applyFill="1" applyBorder="1" applyAlignment="1" applyProtection="1">
      <alignment horizontal="left" vertical="center" shrinkToFit="1"/>
      <protection locked="0"/>
    </xf>
    <xf numFmtId="0" fontId="22" fillId="3" borderId="0" xfId="0" applyFont="1" applyFill="1" applyAlignment="1" applyProtection="1">
      <alignment horizontal="center" vertical="center" wrapText="1"/>
    </xf>
    <xf numFmtId="0" fontId="17" fillId="3" borderId="0" xfId="0" applyFont="1" applyFill="1" applyAlignment="1" applyProtection="1">
      <alignment horizontal="center" vertical="center"/>
    </xf>
    <xf numFmtId="0" fontId="13" fillId="3" borderId="47" xfId="0" applyFont="1" applyFill="1" applyBorder="1" applyAlignment="1" applyProtection="1">
      <alignment horizontal="left" vertical="center" shrinkToFit="1"/>
      <protection locked="0"/>
    </xf>
    <xf numFmtId="0" fontId="13" fillId="3" borderId="48" xfId="0" applyFont="1" applyFill="1" applyBorder="1" applyAlignment="1" applyProtection="1">
      <alignment horizontal="left" vertical="center" shrinkToFit="1"/>
      <protection locked="0"/>
    </xf>
    <xf numFmtId="0" fontId="16" fillId="3" borderId="0" xfId="0" applyFont="1" applyFill="1" applyAlignment="1" applyProtection="1">
      <alignment horizontal="center" vertical="center"/>
    </xf>
    <xf numFmtId="0" fontId="14" fillId="3" borderId="42"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0" fontId="16" fillId="3" borderId="43" xfId="0" applyFont="1" applyFill="1" applyBorder="1" applyAlignment="1" applyProtection="1">
      <alignment horizontal="center" vertical="center" shrinkToFit="1"/>
      <protection locked="0"/>
    </xf>
    <xf numFmtId="0" fontId="16" fillId="3" borderId="28" xfId="0" applyFont="1" applyFill="1" applyBorder="1" applyAlignment="1" applyProtection="1">
      <alignment horizontal="center" vertical="center" shrinkToFit="1"/>
      <protection locked="0"/>
    </xf>
    <xf numFmtId="0" fontId="16" fillId="3" borderId="44" xfId="0" applyFont="1" applyFill="1" applyBorder="1" applyAlignment="1" applyProtection="1">
      <alignment horizontal="center" vertical="center" shrinkToFit="1"/>
      <protection locked="0"/>
    </xf>
    <xf numFmtId="0" fontId="14" fillId="3" borderId="39" xfId="0" applyFont="1" applyFill="1" applyBorder="1" applyAlignment="1" applyProtection="1">
      <alignment horizontal="center" vertical="center" wrapText="1"/>
    </xf>
    <xf numFmtId="0" fontId="14" fillId="3" borderId="29" xfId="0" applyFont="1" applyFill="1" applyBorder="1" applyAlignment="1" applyProtection="1">
      <alignment horizontal="center" vertical="center" wrapText="1"/>
    </xf>
    <xf numFmtId="0" fontId="14" fillId="3" borderId="35" xfId="0" applyFont="1" applyFill="1" applyBorder="1" applyAlignment="1" applyProtection="1">
      <alignment horizontal="center" vertical="center" wrapText="1"/>
    </xf>
    <xf numFmtId="0" fontId="14" fillId="3" borderId="36"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3" borderId="37" xfId="0" applyNumberFormat="1" applyFont="1" applyFill="1" applyBorder="1" applyAlignment="1" applyProtection="1">
      <alignment horizontal="center" vertical="center" shrinkToFit="1"/>
      <protection locked="0"/>
    </xf>
    <xf numFmtId="0" fontId="13" fillId="3" borderId="29" xfId="0" applyNumberFormat="1" applyFont="1" applyFill="1" applyBorder="1" applyAlignment="1" applyProtection="1">
      <alignment horizontal="center" vertical="center" shrinkToFit="1"/>
      <protection locked="0"/>
    </xf>
    <xf numFmtId="0" fontId="13" fillId="3" borderId="38" xfId="0" applyNumberFormat="1" applyFont="1" applyFill="1" applyBorder="1" applyAlignment="1" applyProtection="1">
      <alignment horizontal="center" vertical="center" shrinkToFit="1"/>
      <protection locked="0"/>
    </xf>
    <xf numFmtId="0" fontId="13" fillId="3" borderId="43" xfId="0" applyNumberFormat="1" applyFont="1" applyFill="1" applyBorder="1" applyAlignment="1" applyProtection="1">
      <alignment horizontal="center" vertical="center" shrinkToFit="1"/>
      <protection locked="0"/>
    </xf>
    <xf numFmtId="0" fontId="13" fillId="3" borderId="28" xfId="0" applyNumberFormat="1" applyFont="1" applyFill="1" applyBorder="1" applyAlignment="1" applyProtection="1">
      <alignment horizontal="center" vertical="center" shrinkToFit="1"/>
      <protection locked="0"/>
    </xf>
    <xf numFmtId="0" fontId="13" fillId="3" borderId="44" xfId="0" applyNumberFormat="1" applyFont="1" applyFill="1" applyBorder="1" applyAlignment="1" applyProtection="1">
      <alignment horizontal="center" vertical="center" shrinkToFit="1"/>
      <protection locked="0"/>
    </xf>
    <xf numFmtId="0" fontId="15" fillId="3" borderId="21"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shrinkToFit="1"/>
      <protection locked="0"/>
    </xf>
    <xf numFmtId="0" fontId="15" fillId="3" borderId="37" xfId="0" applyFont="1" applyFill="1" applyBorder="1" applyAlignment="1" applyProtection="1">
      <alignment horizontal="center" vertical="center" shrinkToFit="1"/>
      <protection locked="0"/>
    </xf>
    <xf numFmtId="0" fontId="15" fillId="3" borderId="29" xfId="0" applyFont="1" applyFill="1" applyBorder="1" applyAlignment="1" applyProtection="1">
      <alignment horizontal="center" vertical="center" shrinkToFit="1"/>
      <protection locked="0"/>
    </xf>
    <xf numFmtId="0" fontId="15" fillId="3" borderId="38" xfId="0" applyFont="1" applyFill="1" applyBorder="1" applyAlignment="1" applyProtection="1">
      <alignment horizontal="center" vertical="center" shrinkToFit="1"/>
      <protection locked="0"/>
    </xf>
    <xf numFmtId="0" fontId="13" fillId="3" borderId="40" xfId="0" applyFont="1" applyFill="1" applyBorder="1" applyAlignment="1" applyProtection="1">
      <alignment vertical="center" shrinkToFit="1"/>
    </xf>
    <xf numFmtId="0" fontId="13" fillId="3" borderId="41" xfId="0" applyFont="1" applyFill="1" applyBorder="1" applyAlignment="1" applyProtection="1">
      <alignment vertical="center" shrinkToFit="1"/>
    </xf>
    <xf numFmtId="176" fontId="13" fillId="3" borderId="0" xfId="0" applyNumberFormat="1" applyFont="1" applyFill="1" applyAlignment="1" applyProtection="1">
      <alignment horizontal="right" vertical="center"/>
      <protection locked="0"/>
    </xf>
    <xf numFmtId="0" fontId="13" fillId="3" borderId="30" xfId="0" applyFont="1" applyFill="1" applyBorder="1" applyAlignment="1" applyProtection="1">
      <alignment horizontal="center" vertical="center" shrinkToFit="1"/>
    </xf>
    <xf numFmtId="0" fontId="13" fillId="3" borderId="22" xfId="0" applyFont="1" applyFill="1" applyBorder="1" applyAlignment="1" applyProtection="1">
      <alignment horizontal="center" vertical="center" shrinkToFit="1"/>
    </xf>
    <xf numFmtId="0" fontId="13" fillId="3" borderId="45" xfId="0" applyFont="1" applyFill="1" applyBorder="1" applyAlignment="1" applyProtection="1">
      <alignment horizontal="center" vertical="center" shrinkToFit="1"/>
    </xf>
    <xf numFmtId="0" fontId="13" fillId="3" borderId="46" xfId="0" applyFont="1" applyFill="1" applyBorder="1" applyAlignment="1" applyProtection="1">
      <alignment horizontal="center" vertical="center" shrinkToFit="1"/>
    </xf>
    <xf numFmtId="0" fontId="13" fillId="3" borderId="31" xfId="0" applyFont="1" applyFill="1" applyBorder="1" applyAlignment="1" applyProtection="1">
      <alignment horizontal="center" vertical="center" shrinkToFit="1"/>
    </xf>
    <xf numFmtId="0" fontId="13" fillId="3" borderId="32" xfId="0" applyFont="1" applyFill="1" applyBorder="1" applyAlignment="1" applyProtection="1">
      <alignment horizontal="center" vertical="center" shrinkToFit="1"/>
    </xf>
    <xf numFmtId="0" fontId="13" fillId="3" borderId="33" xfId="0" applyFont="1" applyFill="1" applyBorder="1" applyAlignment="1" applyProtection="1">
      <alignment horizontal="center" vertical="center" shrinkToFit="1"/>
    </xf>
    <xf numFmtId="0" fontId="13" fillId="3" borderId="34" xfId="0" applyFont="1" applyFill="1" applyBorder="1" applyAlignment="1" applyProtection="1">
      <alignment horizontal="center" vertical="center" shrinkToFit="1"/>
    </xf>
    <xf numFmtId="176" fontId="13" fillId="3" borderId="0" xfId="0" applyNumberFormat="1" applyFont="1" applyFill="1" applyAlignment="1" applyProtection="1">
      <alignment horizontal="right" vertical="center"/>
    </xf>
    <xf numFmtId="0" fontId="13" fillId="3" borderId="43" xfId="0" applyNumberFormat="1" applyFont="1" applyFill="1" applyBorder="1" applyAlignment="1" applyProtection="1">
      <alignment horizontal="center" vertical="center" shrinkToFit="1"/>
    </xf>
    <xf numFmtId="0" fontId="13" fillId="3" borderId="28" xfId="0" applyNumberFormat="1" applyFont="1" applyFill="1" applyBorder="1" applyAlignment="1" applyProtection="1">
      <alignment horizontal="center" vertical="center" shrinkToFit="1"/>
    </xf>
    <xf numFmtId="0" fontId="13" fillId="3" borderId="44" xfId="0" applyNumberFormat="1" applyFont="1" applyFill="1" applyBorder="1" applyAlignment="1" applyProtection="1">
      <alignment horizontal="center" vertical="center" shrinkToFit="1"/>
    </xf>
    <xf numFmtId="0" fontId="13" fillId="3" borderId="59" xfId="0" applyFont="1" applyFill="1" applyBorder="1" applyAlignment="1" applyProtection="1">
      <alignment horizontal="center" vertical="center"/>
    </xf>
    <xf numFmtId="0" fontId="13" fillId="3" borderId="53" xfId="0" applyFont="1" applyFill="1" applyBorder="1" applyAlignment="1" applyProtection="1">
      <alignment horizontal="center" vertical="center"/>
    </xf>
    <xf numFmtId="0" fontId="13" fillId="3" borderId="54" xfId="0" applyFont="1" applyFill="1" applyBorder="1" applyAlignment="1" applyProtection="1">
      <alignment horizontal="center" vertical="center"/>
    </xf>
    <xf numFmtId="0" fontId="13" fillId="7" borderId="60" xfId="0" applyFont="1" applyFill="1" applyBorder="1" applyAlignment="1" applyProtection="1">
      <alignment horizontal="center" vertical="center" shrinkToFit="1"/>
    </xf>
    <xf numFmtId="0" fontId="13" fillId="7" borderId="57" xfId="0" applyFont="1" applyFill="1" applyBorder="1" applyAlignment="1" applyProtection="1">
      <alignment horizontal="center" vertical="center" shrinkToFit="1"/>
    </xf>
    <xf numFmtId="0" fontId="13" fillId="7" borderId="58" xfId="0" applyFont="1" applyFill="1" applyBorder="1" applyAlignment="1" applyProtection="1">
      <alignment horizontal="center" vertical="center" shrinkToFit="1"/>
    </xf>
    <xf numFmtId="0" fontId="13" fillId="3" borderId="49" xfId="0" applyFont="1" applyFill="1" applyBorder="1" applyAlignment="1" applyProtection="1">
      <alignment horizontal="center" vertical="center" shrinkToFit="1"/>
    </xf>
    <xf numFmtId="0" fontId="13" fillId="3" borderId="61" xfId="0" applyFont="1" applyFill="1" applyBorder="1" applyAlignment="1" applyProtection="1">
      <alignment horizontal="center" vertical="center" shrinkToFit="1"/>
    </xf>
    <xf numFmtId="0" fontId="13" fillId="7" borderId="30" xfId="0" applyFont="1" applyFill="1" applyBorder="1" applyAlignment="1" applyProtection="1">
      <alignment horizontal="center" vertical="center" shrinkToFit="1"/>
    </xf>
    <xf numFmtId="0" fontId="13" fillId="7" borderId="22" xfId="0" applyFont="1" applyFill="1" applyBorder="1" applyAlignment="1" applyProtection="1">
      <alignment horizontal="center" vertical="center" shrinkToFit="1"/>
    </xf>
    <xf numFmtId="49" fontId="13" fillId="3" borderId="52" xfId="0" applyNumberFormat="1" applyFont="1" applyFill="1" applyBorder="1" applyAlignment="1" applyProtection="1">
      <alignment horizontal="center" vertical="center" shrinkToFit="1"/>
      <protection locked="0"/>
    </xf>
    <xf numFmtId="49" fontId="13" fillId="3" borderId="0" xfId="0" applyNumberFormat="1" applyFont="1" applyFill="1" applyBorder="1" applyAlignment="1" applyProtection="1">
      <alignment horizontal="center" vertical="center" shrinkToFit="1"/>
      <protection locked="0"/>
    </xf>
    <xf numFmtId="49" fontId="13" fillId="3" borderId="19" xfId="0" applyNumberFormat="1" applyFont="1" applyFill="1" applyBorder="1" applyAlignment="1" applyProtection="1">
      <alignment horizontal="center" vertical="center" shrinkToFit="1"/>
      <protection locked="0"/>
    </xf>
    <xf numFmtId="49" fontId="13" fillId="3" borderId="52" xfId="0" applyNumberFormat="1" applyFont="1" applyFill="1" applyBorder="1" applyAlignment="1" applyProtection="1">
      <alignment horizontal="center" vertical="center" shrinkToFit="1"/>
    </xf>
    <xf numFmtId="49" fontId="13" fillId="3" borderId="0" xfId="0" applyNumberFormat="1" applyFont="1" applyFill="1" applyBorder="1" applyAlignment="1" applyProtection="1">
      <alignment horizontal="center" vertical="center" shrinkToFit="1"/>
    </xf>
    <xf numFmtId="49" fontId="13" fillId="3" borderId="19" xfId="0" applyNumberFormat="1" applyFont="1" applyFill="1" applyBorder="1" applyAlignment="1" applyProtection="1">
      <alignment horizontal="center" vertical="center" shrinkToFit="1"/>
    </xf>
    <xf numFmtId="49" fontId="13" fillId="3" borderId="48" xfId="0" applyNumberFormat="1" applyFont="1" applyFill="1" applyBorder="1" applyAlignment="1" applyProtection="1">
      <alignment horizontal="center" vertical="center" shrinkToFit="1"/>
      <protection locked="0"/>
    </xf>
    <xf numFmtId="49" fontId="13" fillId="3" borderId="50" xfId="0" applyNumberFormat="1" applyFont="1" applyFill="1" applyBorder="1" applyAlignment="1" applyProtection="1">
      <alignment horizontal="center" vertical="center" shrinkToFit="1"/>
      <protection locked="0"/>
    </xf>
    <xf numFmtId="49" fontId="13" fillId="3" borderId="51" xfId="0" applyNumberFormat="1" applyFont="1" applyFill="1" applyBorder="1" applyAlignment="1" applyProtection="1">
      <alignment horizontal="center" vertical="center" shrinkToFit="1"/>
      <protection locked="0"/>
    </xf>
    <xf numFmtId="0" fontId="13" fillId="3" borderId="47" xfId="0" applyFont="1" applyFill="1" applyBorder="1" applyAlignment="1" applyProtection="1">
      <alignment horizontal="center" vertical="center" shrinkToFit="1"/>
      <protection locked="0"/>
    </xf>
    <xf numFmtId="0" fontId="13" fillId="3" borderId="48" xfId="0" applyFont="1" applyFill="1" applyBorder="1" applyAlignment="1" applyProtection="1">
      <alignment horizontal="center" vertical="center" shrinkToFit="1"/>
      <protection locked="0"/>
    </xf>
    <xf numFmtId="0" fontId="13" fillId="3" borderId="55" xfId="0" applyFont="1" applyFill="1" applyBorder="1" applyAlignment="1" applyProtection="1">
      <alignment horizontal="center" vertical="center" shrinkToFit="1"/>
      <protection locked="0"/>
    </xf>
    <xf numFmtId="0" fontId="13" fillId="3" borderId="50" xfId="0" applyFont="1" applyFill="1" applyBorder="1" applyAlignment="1" applyProtection="1">
      <alignment horizontal="center" vertical="center" shrinkToFit="1"/>
      <protection locked="0"/>
    </xf>
    <xf numFmtId="0" fontId="13" fillId="3" borderId="56" xfId="0" applyFont="1" applyFill="1" applyBorder="1" applyAlignment="1" applyProtection="1">
      <alignment horizontal="center" vertical="center" shrinkToFit="1"/>
      <protection locked="0"/>
    </xf>
    <xf numFmtId="0" fontId="13" fillId="3" borderId="51" xfId="0" applyFont="1" applyFill="1" applyBorder="1" applyAlignment="1" applyProtection="1">
      <alignment horizontal="center" vertical="center" shrinkToFit="1"/>
      <protection locked="0"/>
    </xf>
    <xf numFmtId="49" fontId="13" fillId="3" borderId="31" xfId="0" applyNumberFormat="1" applyFont="1" applyFill="1" applyBorder="1" applyAlignment="1" applyProtection="1">
      <alignment horizontal="center" vertical="center" shrinkToFit="1"/>
      <protection locked="0"/>
    </xf>
    <xf numFmtId="49" fontId="13" fillId="3" borderId="55" xfId="0" applyNumberFormat="1" applyFont="1" applyFill="1" applyBorder="1" applyAlignment="1" applyProtection="1">
      <alignment horizontal="center" vertical="center" shrinkToFit="1"/>
      <protection locked="0"/>
    </xf>
    <xf numFmtId="49" fontId="13" fillId="3" borderId="56" xfId="0" applyNumberFormat="1" applyFont="1" applyFill="1" applyBorder="1" applyAlignment="1" applyProtection="1">
      <alignment horizontal="center" vertical="center" shrinkToFit="1"/>
      <protection locked="0"/>
    </xf>
    <xf numFmtId="49" fontId="13" fillId="3" borderId="49" xfId="0" applyNumberFormat="1" applyFont="1" applyFill="1" applyBorder="1" applyAlignment="1" applyProtection="1">
      <alignment horizontal="center" vertical="center" shrinkToFit="1"/>
    </xf>
    <xf numFmtId="49" fontId="13" fillId="3" borderId="49" xfId="0" applyNumberFormat="1" applyFont="1" applyFill="1" applyBorder="1" applyAlignment="1" applyProtection="1">
      <alignment horizontal="center" vertical="center" shrinkToFit="1"/>
      <protection locked="0"/>
    </xf>
    <xf numFmtId="0" fontId="24" fillId="3" borderId="0" xfId="0" applyFont="1" applyFill="1" applyAlignment="1" applyProtection="1">
      <alignment horizontal="center" vertical="center" wrapText="1"/>
    </xf>
    <xf numFmtId="0" fontId="25" fillId="3" borderId="0" xfId="0" applyFont="1" applyFill="1" applyAlignment="1" applyProtection="1">
      <alignment horizontal="center" vertical="center"/>
    </xf>
    <xf numFmtId="0" fontId="13" fillId="3" borderId="37" xfId="0" applyNumberFormat="1" applyFont="1" applyFill="1" applyBorder="1" applyAlignment="1" applyProtection="1">
      <alignment horizontal="center" vertical="center" shrinkToFit="1"/>
    </xf>
    <xf numFmtId="0" fontId="13" fillId="3" borderId="29" xfId="0" applyNumberFormat="1" applyFont="1" applyFill="1" applyBorder="1" applyAlignment="1" applyProtection="1">
      <alignment horizontal="center" vertical="center" shrinkToFit="1"/>
    </xf>
    <xf numFmtId="0" fontId="13" fillId="3" borderId="38" xfId="0" applyNumberFormat="1" applyFont="1" applyFill="1" applyBorder="1" applyAlignment="1" applyProtection="1">
      <alignment horizontal="center" vertical="center" shrinkToFit="1"/>
    </xf>
    <xf numFmtId="0" fontId="16" fillId="3" borderId="43" xfId="0" applyFont="1" applyFill="1" applyBorder="1" applyAlignment="1" applyProtection="1">
      <alignment horizontal="center" vertical="center" shrinkToFit="1"/>
    </xf>
    <xf numFmtId="0" fontId="16" fillId="3" borderId="28" xfId="0" applyFont="1" applyFill="1" applyBorder="1" applyAlignment="1" applyProtection="1">
      <alignment horizontal="center" vertical="center" shrinkToFit="1"/>
    </xf>
    <xf numFmtId="0" fontId="16" fillId="3" borderId="44" xfId="0" applyFont="1" applyFill="1" applyBorder="1" applyAlignment="1" applyProtection="1">
      <alignment horizontal="center" vertical="center" shrinkToFit="1"/>
    </xf>
    <xf numFmtId="0" fontId="15" fillId="3" borderId="37" xfId="0" applyFont="1" applyFill="1" applyBorder="1" applyAlignment="1" applyProtection="1">
      <alignment horizontal="center" vertical="center" shrinkToFit="1"/>
    </xf>
    <xf numFmtId="0" fontId="15" fillId="3" borderId="29" xfId="0" applyFont="1" applyFill="1" applyBorder="1" applyAlignment="1" applyProtection="1">
      <alignment horizontal="center" vertical="center" shrinkToFit="1"/>
    </xf>
    <xf numFmtId="0" fontId="15" fillId="3" borderId="38" xfId="0" applyFont="1" applyFill="1" applyBorder="1" applyAlignment="1" applyProtection="1">
      <alignment horizontal="center" vertical="center" shrinkToFit="1"/>
    </xf>
    <xf numFmtId="0" fontId="13" fillId="3" borderId="40" xfId="0" applyFont="1" applyFill="1" applyBorder="1" applyAlignment="1" applyProtection="1">
      <alignment horizontal="center" vertical="center"/>
    </xf>
    <xf numFmtId="0" fontId="13" fillId="3" borderId="31" xfId="0" applyFont="1" applyFill="1" applyBorder="1" applyAlignment="1" applyProtection="1">
      <alignment horizontal="center" vertical="center" shrinkToFit="1"/>
      <protection locked="0"/>
    </xf>
    <xf numFmtId="0" fontId="13" fillId="3" borderId="32" xfId="0" applyFont="1" applyFill="1" applyBorder="1" applyAlignment="1" applyProtection="1">
      <alignment horizontal="center" vertical="center" shrinkToFit="1"/>
      <protection locked="0"/>
    </xf>
    <xf numFmtId="0" fontId="13" fillId="3" borderId="43" xfId="0" applyFont="1" applyFill="1" applyBorder="1" applyAlignment="1" applyProtection="1">
      <alignment horizontal="center" vertical="center" shrinkToFit="1"/>
    </xf>
    <xf numFmtId="0" fontId="13" fillId="3" borderId="28" xfId="0" applyFont="1" applyFill="1" applyBorder="1" applyAlignment="1" applyProtection="1">
      <alignment horizontal="center" vertical="center" shrinkToFit="1"/>
    </xf>
    <xf numFmtId="0" fontId="13" fillId="3" borderId="62" xfId="0" applyFont="1" applyFill="1" applyBorder="1" applyAlignment="1" applyProtection="1">
      <alignment horizontal="center" vertical="center" shrinkToFit="1"/>
    </xf>
    <xf numFmtId="0" fontId="15" fillId="3" borderId="0" xfId="0" applyFont="1" applyFill="1" applyAlignment="1" applyProtection="1">
      <alignment horizontal="center" vertical="center"/>
    </xf>
    <xf numFmtId="0" fontId="16" fillId="3" borderId="0" xfId="0" applyFont="1" applyFill="1" applyAlignment="1" applyProtection="1">
      <alignment horizontal="right" vertical="center"/>
    </xf>
    <xf numFmtId="49" fontId="13" fillId="3" borderId="32"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shrinkToFit="1"/>
    </xf>
    <xf numFmtId="49" fontId="13" fillId="3" borderId="47" xfId="0" applyNumberFormat="1" applyFont="1" applyFill="1" applyBorder="1" applyAlignment="1" applyProtection="1">
      <alignment horizontal="center" vertical="center" shrinkToFit="1"/>
      <protection locked="0"/>
    </xf>
    <xf numFmtId="0" fontId="13" fillId="3" borderId="21" xfId="0" applyFont="1"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66675</xdr:colOff>
      <xdr:row>8</xdr:row>
      <xdr:rowOff>85725</xdr:rowOff>
    </xdr:from>
    <xdr:to>
      <xdr:col>4</xdr:col>
      <xdr:colOff>257175</xdr:colOff>
      <xdr:row>16</xdr:row>
      <xdr:rowOff>219075</xdr:rowOff>
    </xdr:to>
    <xdr:sp macro="" textlink="">
      <xdr:nvSpPr>
        <xdr:cNvPr id="2" name="右中かっこ 1">
          <a:extLst>
            <a:ext uri="{FF2B5EF4-FFF2-40B4-BE49-F238E27FC236}">
              <a16:creationId xmlns="" xmlns:a16="http://schemas.microsoft.com/office/drawing/2014/main" id="{27871EBF-D012-4C14-A0D8-921F8D0AC135}"/>
            </a:ext>
          </a:extLst>
        </xdr:cNvPr>
        <xdr:cNvSpPr/>
      </xdr:nvSpPr>
      <xdr:spPr>
        <a:xfrm>
          <a:off x="5048250" y="1819275"/>
          <a:ext cx="190500" cy="2114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a:extLst>
            <a:ext uri="{FF2B5EF4-FFF2-40B4-BE49-F238E27FC236}">
              <a16:creationId xmlns="" xmlns:a16="http://schemas.microsoft.com/office/drawing/2014/main" id="{00000000-0008-0000-0100-000002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 xmlns:a16="http://schemas.microsoft.com/office/drawing/2014/main"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a:extLst>
            <a:ext uri="{FF2B5EF4-FFF2-40B4-BE49-F238E27FC236}">
              <a16:creationId xmlns="" xmlns:a16="http://schemas.microsoft.com/office/drawing/2014/main" id="{00000000-0008-0000-0100-00000B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38100</xdr:rowOff>
    </xdr:from>
    <xdr:to>
      <xdr:col>12</xdr:col>
      <xdr:colOff>190501</xdr:colOff>
      <xdr:row>79</xdr:row>
      <xdr:rowOff>219075</xdr:rowOff>
    </xdr:to>
    <xdr:sp macro="" textlink="">
      <xdr:nvSpPr>
        <xdr:cNvPr id="12" name="正方形/長方形 11">
          <a:extLst>
            <a:ext uri="{FF2B5EF4-FFF2-40B4-BE49-F238E27FC236}">
              <a16:creationId xmlns="" xmlns:a16="http://schemas.microsoft.com/office/drawing/2014/main" id="{00000000-0008-0000-0100-00000C000000}"/>
            </a:ext>
          </a:extLst>
        </xdr:cNvPr>
        <xdr:cNvSpPr/>
      </xdr:nvSpPr>
      <xdr:spPr>
        <a:xfrm>
          <a:off x="6696076" y="207645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a:extLst>
            <a:ext uri="{FF2B5EF4-FFF2-40B4-BE49-F238E27FC236}">
              <a16:creationId xmlns="" xmlns:a16="http://schemas.microsoft.com/office/drawing/2014/main" id="{00000000-0008-0000-0100-00000D000000}"/>
            </a:ext>
          </a:extLst>
        </xdr:cNvPr>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57150</xdr:rowOff>
    </xdr:from>
    <xdr:to>
      <xdr:col>12</xdr:col>
      <xdr:colOff>190501</xdr:colOff>
      <xdr:row>119</xdr:row>
      <xdr:rowOff>238125</xdr:rowOff>
    </xdr:to>
    <xdr:sp macro="" textlink="">
      <xdr:nvSpPr>
        <xdr:cNvPr id="14" name="正方形/長方形 13">
          <a:extLst>
            <a:ext uri="{FF2B5EF4-FFF2-40B4-BE49-F238E27FC236}">
              <a16:creationId xmlns="" xmlns:a16="http://schemas.microsoft.com/office/drawing/2014/main" id="{00000000-0008-0000-0100-00000E000000}"/>
            </a:ext>
          </a:extLst>
        </xdr:cNvPr>
        <xdr:cNvSpPr/>
      </xdr:nvSpPr>
      <xdr:spPr>
        <a:xfrm>
          <a:off x="6696076" y="3128962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a:extLst>
            <a:ext uri="{FF2B5EF4-FFF2-40B4-BE49-F238E27FC236}">
              <a16:creationId xmlns="" xmlns:a16="http://schemas.microsoft.com/office/drawing/2014/main" id="{00000000-0008-0000-0100-00000F000000}"/>
            </a:ext>
          </a:extLst>
        </xdr:cNvPr>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9526</xdr:colOff>
      <xdr:row>159</xdr:row>
      <xdr:rowOff>47625</xdr:rowOff>
    </xdr:from>
    <xdr:to>
      <xdr:col>12</xdr:col>
      <xdr:colOff>180976</xdr:colOff>
      <xdr:row>159</xdr:row>
      <xdr:rowOff>228600</xdr:rowOff>
    </xdr:to>
    <xdr:sp macro="" textlink="">
      <xdr:nvSpPr>
        <xdr:cNvPr id="16" name="正方形/長方形 15">
          <a:extLst>
            <a:ext uri="{FF2B5EF4-FFF2-40B4-BE49-F238E27FC236}">
              <a16:creationId xmlns="" xmlns:a16="http://schemas.microsoft.com/office/drawing/2014/main" id="{00000000-0008-0000-0100-000010000000}"/>
            </a:ext>
          </a:extLst>
        </xdr:cNvPr>
        <xdr:cNvSpPr/>
      </xdr:nvSpPr>
      <xdr:spPr>
        <a:xfrm>
          <a:off x="668655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180974</xdr:colOff>
      <xdr:row>30</xdr:row>
      <xdr:rowOff>57150</xdr:rowOff>
    </xdr:from>
    <xdr:to>
      <xdr:col>13</xdr:col>
      <xdr:colOff>361949</xdr:colOff>
      <xdr:row>30</xdr:row>
      <xdr:rowOff>228600</xdr:rowOff>
    </xdr:to>
    <xdr:sp macro="" textlink="">
      <xdr:nvSpPr>
        <xdr:cNvPr id="2" name="円/楕円 1">
          <a:extLst>
            <a:ext uri="{FF2B5EF4-FFF2-40B4-BE49-F238E27FC236}">
              <a16:creationId xmlns="" xmlns:a16="http://schemas.microsoft.com/office/drawing/2014/main" id="{00000000-0008-0000-0200-000002000000}"/>
            </a:ext>
          </a:extLst>
        </xdr:cNvPr>
        <xdr:cNvSpPr/>
      </xdr:nvSpPr>
      <xdr:spPr>
        <a:xfrm>
          <a:off x="70865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161925</xdr:colOff>
      <xdr:row>38</xdr:row>
      <xdr:rowOff>47625</xdr:rowOff>
    </xdr:from>
    <xdr:to>
      <xdr:col>12</xdr:col>
      <xdr:colOff>333375</xdr:colOff>
      <xdr:row>38</xdr:row>
      <xdr:rowOff>228600</xdr:rowOff>
    </xdr:to>
    <xdr:sp macro="" textlink="">
      <xdr:nvSpPr>
        <xdr:cNvPr id="10" name="正方形/長方形 9">
          <a:extLst>
            <a:ext uri="{FF2B5EF4-FFF2-40B4-BE49-F238E27FC236}">
              <a16:creationId xmlns="" xmlns:a16="http://schemas.microsoft.com/office/drawing/2014/main" id="{00000000-0008-0000-0200-00000A000000}"/>
            </a:ext>
          </a:extLst>
        </xdr:cNvPr>
        <xdr:cNvSpPr/>
      </xdr:nvSpPr>
      <xdr:spPr>
        <a:xfrm>
          <a:off x="6515100" y="998220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 xmlns:a16="http://schemas.microsoft.com/office/drawing/2014/main" id="{00000000-0008-0000-05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 xmlns:a16="http://schemas.microsoft.com/office/drawing/2014/main" id="{00000000-0008-0000-05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 xmlns:a16="http://schemas.microsoft.com/office/drawing/2014/main" id="{00000000-0008-0000-05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 xmlns:a16="http://schemas.microsoft.com/office/drawing/2014/main" id="{00000000-0008-0000-05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 xmlns:a16="http://schemas.microsoft.com/office/drawing/2014/main" id="{00000000-0008-0000-05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 xmlns:a16="http://schemas.microsoft.com/office/drawing/2014/main" id="{00000000-0008-0000-05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 xmlns:a16="http://schemas.microsoft.com/office/drawing/2014/main" id="{00000000-0008-0000-05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 xmlns:a16="http://schemas.microsoft.com/office/drawing/2014/main" id="{00000000-0008-0000-05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0</xdr:rowOff>
    </xdr:to>
    <xdr:sp macro="" textlink="">
      <xdr:nvSpPr>
        <xdr:cNvPr id="10" name="右中かっこ 9">
          <a:extLst>
            <a:ext uri="{FF2B5EF4-FFF2-40B4-BE49-F238E27FC236}">
              <a16:creationId xmlns="" xmlns:a16="http://schemas.microsoft.com/office/drawing/2014/main" id="{00000000-0008-0000-0500-00000A000000}"/>
            </a:ext>
          </a:extLst>
        </xdr:cNvPr>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a:extLst>
            <a:ext uri="{FF2B5EF4-FFF2-40B4-BE49-F238E27FC236}">
              <a16:creationId xmlns="" xmlns:a16="http://schemas.microsoft.com/office/drawing/2014/main" id="{00000000-0008-0000-0500-00000B000000}"/>
            </a:ext>
          </a:extLst>
        </xdr:cNvPr>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keda/Dropbox/&#38520;&#19978;&#31478;&#25216;&#38306;&#20418;/h30&#22823;&#20250;&#38306;&#20418;/20180706&#30476;&#36984;&#25163;&#27177;&#22269;&#20307;&#20104;&#36984;/Attachments_2018_05_27%20(1)/71_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一覧表（個人）"/>
      <sheetName val="参加申込一覧表（リレー）"/>
      <sheetName val="個票（個人）"/>
      <sheetName val="個票（リレー）"/>
      <sheetName val="参加料納入書"/>
      <sheetName val="宿泊予約金納入書"/>
      <sheetName val="(種目・作業用)"/>
      <sheetName val="(種目資料・作業用)"/>
      <sheetName val="(所属・作業用)"/>
      <sheetName val="kyougisha転記用"/>
      <sheetName val="relay転記用"/>
      <sheetName val="自由シート"/>
    </sheetNames>
    <sheetDataSet>
      <sheetData sheetId="0"/>
      <sheetData sheetId="1"/>
      <sheetData sheetId="2"/>
      <sheetData sheetId="3"/>
      <sheetData sheetId="4"/>
      <sheetData sheetId="5"/>
      <sheetData sheetId="6">
        <row r="102">
          <cell r="A102" t="str">
            <v>100m</v>
          </cell>
        </row>
        <row r="103">
          <cell r="A103" t="str">
            <v>成年 100m</v>
          </cell>
        </row>
        <row r="104">
          <cell r="A104" t="str">
            <v>少年Ａ 100m</v>
          </cell>
        </row>
        <row r="105">
          <cell r="A105" t="str">
            <v>200m</v>
          </cell>
        </row>
        <row r="106">
          <cell r="A106" t="str">
            <v>400m</v>
          </cell>
        </row>
        <row r="107">
          <cell r="A107" t="str">
            <v>成年 400m</v>
          </cell>
        </row>
        <row r="108">
          <cell r="A108" t="str">
            <v>少年Ａ 400m</v>
          </cell>
        </row>
        <row r="109">
          <cell r="A109" t="str">
            <v>800m</v>
          </cell>
        </row>
        <row r="110">
          <cell r="A110" t="str">
            <v>成年 800m</v>
          </cell>
        </row>
        <row r="111">
          <cell r="A111" t="str">
            <v>少年共通 800m</v>
          </cell>
        </row>
        <row r="112">
          <cell r="A112" t="str">
            <v>1500m</v>
          </cell>
        </row>
        <row r="113">
          <cell r="A113" t="str">
            <v>5000m</v>
          </cell>
        </row>
        <row r="114">
          <cell r="A114" t="str">
            <v>少年Ａ 5000m</v>
          </cell>
        </row>
        <row r="115">
          <cell r="A115" t="str">
            <v>10000m</v>
          </cell>
        </row>
        <row r="116">
          <cell r="A116" t="str">
            <v>110mH(1.067m)</v>
          </cell>
        </row>
        <row r="117">
          <cell r="A117" t="str">
            <v>成年 110mH(1.067m)</v>
          </cell>
        </row>
        <row r="118">
          <cell r="A118" t="str">
            <v>400mH</v>
          </cell>
        </row>
        <row r="119">
          <cell r="A119" t="str">
            <v>成年 400mH</v>
          </cell>
        </row>
        <row r="120">
          <cell r="A120" t="str">
            <v>少年Ａ 400mH</v>
          </cell>
        </row>
        <row r="121">
          <cell r="A121" t="str">
            <v>3000mSC</v>
          </cell>
        </row>
        <row r="122">
          <cell r="A122" t="str">
            <v>5000mW</v>
          </cell>
        </row>
        <row r="123">
          <cell r="A123" t="str">
            <v>成年 5000mW</v>
          </cell>
        </row>
        <row r="124">
          <cell r="A124" t="str">
            <v>少年共通 5000mW</v>
          </cell>
        </row>
        <row r="125">
          <cell r="A125" t="str">
            <v>走高跳</v>
          </cell>
        </row>
        <row r="126">
          <cell r="A126" t="str">
            <v>成年 走高跳</v>
          </cell>
        </row>
        <row r="127">
          <cell r="A127" t="str">
            <v>少年共通 走高跳</v>
          </cell>
        </row>
        <row r="128">
          <cell r="A128" t="str">
            <v>棒高跳</v>
          </cell>
        </row>
        <row r="129">
          <cell r="A129" t="str">
            <v>少年Ａ 棒高跳</v>
          </cell>
        </row>
        <row r="130">
          <cell r="A130" t="str">
            <v>走幅跳</v>
          </cell>
        </row>
        <row r="131">
          <cell r="A131" t="str">
            <v>成年 走幅跳</v>
          </cell>
        </row>
        <row r="132">
          <cell r="A132" t="str">
            <v>少年Ａ 走幅跳</v>
          </cell>
        </row>
        <row r="133">
          <cell r="A133" t="str">
            <v>三段跳</v>
          </cell>
        </row>
        <row r="134">
          <cell r="A134" t="str">
            <v>少年共通 三段跳</v>
          </cell>
        </row>
        <row r="135">
          <cell r="A135" t="str">
            <v>砲丸投(7.260kg)</v>
          </cell>
        </row>
        <row r="136">
          <cell r="A136" t="str">
            <v>円盤投(2.0kg)</v>
          </cell>
        </row>
        <row r="137">
          <cell r="A137" t="str">
            <v>成年 円盤投(2.0kg)</v>
          </cell>
        </row>
        <row r="138">
          <cell r="A138" t="str">
            <v>ハンマー投(7.260kg)</v>
          </cell>
        </row>
        <row r="139">
          <cell r="A139" t="str">
            <v>やり投</v>
          </cell>
        </row>
        <row r="140">
          <cell r="A140" t="str">
            <v>成年 やり投</v>
          </cell>
        </row>
        <row r="141">
          <cell r="A141" t="str">
            <v>少年Ａ やり投</v>
          </cell>
        </row>
        <row r="142">
          <cell r="A142" t="str">
            <v>少年Ａ ハンマー投(6.0kg)</v>
          </cell>
        </row>
        <row r="143">
          <cell r="A143" t="str">
            <v>少年Ｂ 100m</v>
          </cell>
        </row>
        <row r="144">
          <cell r="A144" t="str">
            <v>少年Ｂ 3000m</v>
          </cell>
        </row>
        <row r="145">
          <cell r="A145" t="str">
            <v>少年Ｂ 走幅跳</v>
          </cell>
        </row>
        <row r="146">
          <cell r="A146" t="str">
            <v>少年Ｂ 砲丸投(5.0kg)</v>
          </cell>
        </row>
        <row r="147">
          <cell r="A147" t="str">
            <v>少年共通 110mH(0.991m)</v>
          </cell>
        </row>
        <row r="148">
          <cell r="A148" t="str">
            <v>少年共通 円盤投(1.75kg)</v>
          </cell>
        </row>
        <row r="152">
          <cell r="A152" t="str">
            <v>100m</v>
          </cell>
        </row>
        <row r="153">
          <cell r="A153" t="str">
            <v>成年 100m</v>
          </cell>
        </row>
        <row r="154">
          <cell r="A154" t="str">
            <v>少年Ａ 100m</v>
          </cell>
        </row>
        <row r="155">
          <cell r="A155" t="str">
            <v>200m</v>
          </cell>
        </row>
        <row r="156">
          <cell r="A156" t="str">
            <v>400m</v>
          </cell>
        </row>
        <row r="157">
          <cell r="A157" t="str">
            <v>成年 400m</v>
          </cell>
        </row>
        <row r="158">
          <cell r="A158" t="str">
            <v>少年Ａ 400m</v>
          </cell>
        </row>
        <row r="159">
          <cell r="A159" t="str">
            <v>800m</v>
          </cell>
        </row>
        <row r="160">
          <cell r="A160" t="str">
            <v>成年 800m</v>
          </cell>
        </row>
        <row r="161">
          <cell r="A161" t="str">
            <v>1500m</v>
          </cell>
        </row>
        <row r="162">
          <cell r="A162" t="str">
            <v>少年共通 1500m</v>
          </cell>
        </row>
        <row r="163">
          <cell r="A163" t="str">
            <v>5000m</v>
          </cell>
        </row>
        <row r="164">
          <cell r="A164" t="str">
            <v>成年 5000m</v>
          </cell>
        </row>
        <row r="165">
          <cell r="A165" t="str">
            <v>100mH</v>
          </cell>
        </row>
        <row r="166">
          <cell r="A166" t="str">
            <v>成年 100mH</v>
          </cell>
        </row>
        <row r="167">
          <cell r="A167" t="str">
            <v>400mH</v>
          </cell>
        </row>
        <row r="168">
          <cell r="A168" t="str">
            <v>少年Ａ 400mH</v>
          </cell>
        </row>
        <row r="169">
          <cell r="A169" t="str">
            <v>3000mSC</v>
          </cell>
        </row>
        <row r="170">
          <cell r="A170" t="str">
            <v>5000mW</v>
          </cell>
        </row>
        <row r="171">
          <cell r="A171" t="str">
            <v>成年 5000mW</v>
          </cell>
        </row>
        <row r="172">
          <cell r="A172" t="str">
            <v>走高跳</v>
          </cell>
        </row>
        <row r="173">
          <cell r="A173" t="str">
            <v>成年 走高跳</v>
          </cell>
        </row>
        <row r="174">
          <cell r="A174" t="str">
            <v>棒高跳</v>
          </cell>
        </row>
        <row r="175">
          <cell r="A175" t="str">
            <v>成年 棒高跳</v>
          </cell>
        </row>
        <row r="176">
          <cell r="A176" t="str">
            <v>少年共通 棒高跳</v>
          </cell>
        </row>
        <row r="177">
          <cell r="A177" t="str">
            <v>走幅跳</v>
          </cell>
        </row>
        <row r="178">
          <cell r="A178" t="str">
            <v>少年Ａ 走幅跳</v>
          </cell>
        </row>
        <row r="179">
          <cell r="A179" t="str">
            <v>三段跳</v>
          </cell>
        </row>
        <row r="180">
          <cell r="A180" t="str">
            <v>成年 三段跳</v>
          </cell>
        </row>
        <row r="181">
          <cell r="A181" t="str">
            <v>少年共通 三段跳</v>
          </cell>
        </row>
        <row r="182">
          <cell r="A182" t="str">
            <v>砲丸投(4.0kg)</v>
          </cell>
        </row>
        <row r="183">
          <cell r="A183" t="str">
            <v>円盤投(1.0kg)</v>
          </cell>
        </row>
        <row r="184">
          <cell r="A184" t="str">
            <v>少年共通 円盤投(1.0kg)</v>
          </cell>
        </row>
        <row r="185">
          <cell r="A185" t="str">
            <v>ハンマー投(4.0kg)</v>
          </cell>
        </row>
        <row r="186">
          <cell r="A186" t="str">
            <v>成年 ハンマー投(4.0kg)</v>
          </cell>
        </row>
        <row r="187">
          <cell r="A187" t="str">
            <v>やり投</v>
          </cell>
        </row>
        <row r="188">
          <cell r="A188" t="str">
            <v>成年 やり投</v>
          </cell>
        </row>
        <row r="189">
          <cell r="A189" t="str">
            <v>少年共通 やり投</v>
          </cell>
        </row>
        <row r="190">
          <cell r="A190" t="str">
            <v>少年Ａ 3000m</v>
          </cell>
        </row>
        <row r="191">
          <cell r="A191" t="str">
            <v>少年Ｂ 100m</v>
          </cell>
        </row>
        <row r="192">
          <cell r="A192" t="str">
            <v>少年Ｂ 800m</v>
          </cell>
        </row>
        <row r="193">
          <cell r="A193" t="str">
            <v>少年Ｂ 100mH</v>
          </cell>
        </row>
        <row r="194">
          <cell r="A194" t="str">
            <v>少年Ｂ 走幅跳</v>
          </cell>
        </row>
        <row r="195">
          <cell r="A195" t="str">
            <v>少年Ｂ 砲丸投(4.0kg)</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2"/>
  <sheetViews>
    <sheetView tabSelected="1" zoomScale="90" zoomScaleNormal="90" workbookViewId="0">
      <selection activeCell="A2" sqref="A2:B2"/>
    </sheetView>
  </sheetViews>
  <sheetFormatPr defaultRowHeight="13.5"/>
  <cols>
    <col min="1" max="1" width="26.375" style="98" customWidth="1"/>
    <col min="2" max="2" width="13.25" style="98" customWidth="1"/>
    <col min="3" max="3" width="37.375" style="98" customWidth="1"/>
    <col min="4" max="4" width="7.125" style="98" customWidth="1"/>
    <col min="5" max="5" width="23.875" style="98" customWidth="1"/>
    <col min="6" max="6" width="17.25" style="98" customWidth="1"/>
    <col min="7" max="7" width="28.25" style="98" customWidth="1"/>
    <col min="8" max="16384" width="9" style="98"/>
  </cols>
  <sheetData>
    <row r="1" spans="1:7" ht="19.5" customHeight="1">
      <c r="A1" s="115" t="s">
        <v>902</v>
      </c>
      <c r="B1" s="115"/>
      <c r="C1" s="115"/>
      <c r="F1" s="114" t="s">
        <v>903</v>
      </c>
      <c r="G1" s="114"/>
    </row>
    <row r="2" spans="1:7" ht="22.5" customHeight="1">
      <c r="A2" s="112" t="s">
        <v>1191</v>
      </c>
      <c r="B2" s="112"/>
      <c r="C2" s="99"/>
      <c r="F2" s="114"/>
      <c r="G2" s="114"/>
    </row>
    <row r="3" spans="1:7" ht="22.5" customHeight="1">
      <c r="A3" s="112" t="s">
        <v>1192</v>
      </c>
      <c r="B3" s="112"/>
      <c r="C3" s="99"/>
      <c r="F3" s="114"/>
      <c r="G3" s="114"/>
    </row>
    <row r="4" spans="1:7" ht="22.5" customHeight="1">
      <c r="A4" s="112" t="s">
        <v>1035</v>
      </c>
      <c r="B4" s="112"/>
      <c r="C4" s="99"/>
      <c r="F4" s="99" t="s">
        <v>2</v>
      </c>
      <c r="G4" s="99" t="s">
        <v>904</v>
      </c>
    </row>
    <row r="5" spans="1:7" ht="22.5" customHeight="1">
      <c r="A5" s="112" t="s">
        <v>910</v>
      </c>
      <c r="B5" s="112"/>
      <c r="C5" s="99"/>
      <c r="F5" s="100"/>
      <c r="G5" s="100"/>
    </row>
    <row r="6" spans="1:7" ht="22.5" customHeight="1">
      <c r="A6" s="112" t="s">
        <v>1193</v>
      </c>
      <c r="B6" s="112"/>
      <c r="C6" s="99"/>
      <c r="F6" s="100"/>
      <c r="G6" s="100"/>
    </row>
    <row r="7" spans="1:7" ht="22.5" customHeight="1">
      <c r="A7" s="112" t="s">
        <v>1194</v>
      </c>
      <c r="B7" s="112"/>
      <c r="C7" s="99"/>
      <c r="F7" s="100"/>
      <c r="G7" s="100"/>
    </row>
    <row r="8" spans="1:7" ht="22.5" customHeight="1">
      <c r="A8" s="112" t="s">
        <v>1195</v>
      </c>
      <c r="B8" s="112"/>
      <c r="C8" s="101"/>
      <c r="D8" s="102"/>
      <c r="E8" s="103"/>
      <c r="F8" s="100"/>
      <c r="G8" s="100"/>
    </row>
    <row r="9" spans="1:7" ht="22.5" customHeight="1">
      <c r="A9" s="113" t="s">
        <v>1052</v>
      </c>
      <c r="B9" s="99" t="s">
        <v>905</v>
      </c>
      <c r="C9" s="104"/>
      <c r="D9" s="105">
        <f>kyougisha転記用!P2</f>
        <v>0</v>
      </c>
      <c r="E9" s="117" t="s">
        <v>909</v>
      </c>
      <c r="F9" s="100"/>
      <c r="G9" s="100"/>
    </row>
    <row r="10" spans="1:7" ht="22.5" customHeight="1">
      <c r="A10" s="112"/>
      <c r="B10" s="99" t="s">
        <v>906</v>
      </c>
      <c r="C10" s="104"/>
      <c r="D10" s="105">
        <f>kyougisha転記用!S2</f>
        <v>0</v>
      </c>
      <c r="E10" s="117"/>
    </row>
    <row r="11" spans="1:7" ht="22.5" customHeight="1">
      <c r="A11" s="112"/>
      <c r="B11" s="99" t="s">
        <v>907</v>
      </c>
      <c r="C11" s="106">
        <f>C9+C10</f>
        <v>0</v>
      </c>
      <c r="D11" s="105">
        <f>D9+D10</f>
        <v>0</v>
      </c>
      <c r="E11" s="117"/>
      <c r="F11" s="107"/>
      <c r="G11" s="107"/>
    </row>
    <row r="12" spans="1:7" ht="22.5" customHeight="1">
      <c r="A12" s="113" t="s">
        <v>1051</v>
      </c>
      <c r="B12" s="99" t="s">
        <v>905</v>
      </c>
      <c r="C12" s="104"/>
      <c r="D12" s="105">
        <f>'申込一覧表（個人種目）'!Q3+'申込一覧表（個人種目）'!Q43+'申込一覧表（個人種目）'!Q83+'申込一覧表（個人種目）'!Q123</f>
        <v>0</v>
      </c>
      <c r="E12" s="117"/>
      <c r="F12" s="107"/>
      <c r="G12" s="107"/>
    </row>
    <row r="13" spans="1:7" ht="22.5" customHeight="1">
      <c r="A13" s="112"/>
      <c r="B13" s="99" t="s">
        <v>906</v>
      </c>
      <c r="C13" s="104"/>
      <c r="D13" s="105">
        <f>'申込一覧表（個人種目）'!Q4+'申込一覧表（個人種目）'!Q44+'申込一覧表（個人種目）'!Q84+'申込一覧表（個人種目）'!Q124</f>
        <v>0</v>
      </c>
      <c r="E13" s="117"/>
      <c r="F13" s="108"/>
      <c r="G13" s="108"/>
    </row>
    <row r="14" spans="1:7" ht="22.5" customHeight="1">
      <c r="A14" s="112"/>
      <c r="B14" s="99" t="s">
        <v>907</v>
      </c>
      <c r="C14" s="106">
        <f>C12+C13</f>
        <v>0</v>
      </c>
      <c r="D14" s="105">
        <f>D12+D13</f>
        <v>0</v>
      </c>
      <c r="E14" s="117"/>
      <c r="F14" s="108"/>
      <c r="G14" s="108"/>
    </row>
    <row r="15" spans="1:7" ht="22.5" customHeight="1">
      <c r="A15" s="113" t="s">
        <v>1034</v>
      </c>
      <c r="B15" s="99" t="s">
        <v>905</v>
      </c>
      <c r="C15" s="104"/>
      <c r="D15" s="105">
        <f>'申込一覧表（リレー種目）'!Q3</f>
        <v>0</v>
      </c>
      <c r="E15" s="117"/>
      <c r="F15" s="107"/>
      <c r="G15" s="107"/>
    </row>
    <row r="16" spans="1:7" ht="22.5" customHeight="1">
      <c r="A16" s="112"/>
      <c r="B16" s="99" t="s">
        <v>906</v>
      </c>
      <c r="C16" s="104"/>
      <c r="D16" s="105">
        <f>'申込一覧表（リレー種目）'!Q4</f>
        <v>0</v>
      </c>
      <c r="E16" s="117"/>
      <c r="F16" s="108"/>
      <c r="G16" s="108"/>
    </row>
    <row r="17" spans="1:7" ht="22.5" customHeight="1">
      <c r="A17" s="112"/>
      <c r="B17" s="99" t="s">
        <v>907</v>
      </c>
      <c r="C17" s="106">
        <f>C15+C16</f>
        <v>0</v>
      </c>
      <c r="D17" s="105">
        <f>D15+D16</f>
        <v>0</v>
      </c>
      <c r="E17" s="117"/>
      <c r="F17" s="108"/>
      <c r="G17" s="108"/>
    </row>
    <row r="18" spans="1:7" ht="19.5" customHeight="1">
      <c r="C18" s="109" t="s">
        <v>908</v>
      </c>
      <c r="D18" s="116" t="s">
        <v>1033</v>
      </c>
      <c r="E18" s="116"/>
      <c r="F18" s="108"/>
    </row>
    <row r="19" spans="1:7">
      <c r="D19" s="116"/>
      <c r="E19" s="116"/>
    </row>
    <row r="20" spans="1:7">
      <c r="D20" s="116"/>
      <c r="E20" s="116"/>
    </row>
    <row r="21" spans="1:7">
      <c r="D21" s="116"/>
      <c r="E21" s="116"/>
    </row>
    <row r="25" spans="1:7">
      <c r="C25" s="110"/>
    </row>
    <row r="26" spans="1:7">
      <c r="C26" s="111" t="s">
        <v>31</v>
      </c>
    </row>
    <row r="27" spans="1:7">
      <c r="C27" s="111" t="s">
        <v>76</v>
      </c>
    </row>
    <row r="28" spans="1:7">
      <c r="C28" s="111" t="s">
        <v>28</v>
      </c>
    </row>
    <row r="29" spans="1:7">
      <c r="C29" s="111" t="s">
        <v>40</v>
      </c>
    </row>
    <row r="30" spans="1:7">
      <c r="C30" s="111" t="s">
        <v>43</v>
      </c>
    </row>
    <row r="31" spans="1:7">
      <c r="C31" s="111" t="s">
        <v>54</v>
      </c>
    </row>
    <row r="32" spans="1:7">
      <c r="C32" s="111" t="s">
        <v>34</v>
      </c>
    </row>
    <row r="33" spans="3:3">
      <c r="C33" s="111" t="s">
        <v>48</v>
      </c>
    </row>
    <row r="34" spans="3:3">
      <c r="C34" s="111" t="s">
        <v>51</v>
      </c>
    </row>
    <row r="35" spans="3:3">
      <c r="C35" s="111" t="s">
        <v>59</v>
      </c>
    </row>
    <row r="36" spans="3:3">
      <c r="C36" s="111" t="s">
        <v>45</v>
      </c>
    </row>
    <row r="37" spans="3:3">
      <c r="C37" s="111" t="s">
        <v>67</v>
      </c>
    </row>
    <row r="38" spans="3:3">
      <c r="C38" s="111" t="s">
        <v>813</v>
      </c>
    </row>
    <row r="39" spans="3:3">
      <c r="C39" s="111" t="s">
        <v>62</v>
      </c>
    </row>
    <row r="40" spans="3:3">
      <c r="C40" s="111" t="s">
        <v>73</v>
      </c>
    </row>
    <row r="41" spans="3:3">
      <c r="C41" s="111" t="s">
        <v>814</v>
      </c>
    </row>
    <row r="42" spans="3:3">
      <c r="C42" s="111" t="s">
        <v>81</v>
      </c>
    </row>
    <row r="43" spans="3:3">
      <c r="C43" s="111" t="s">
        <v>815</v>
      </c>
    </row>
    <row r="44" spans="3:3">
      <c r="C44" s="111" t="s">
        <v>816</v>
      </c>
    </row>
    <row r="45" spans="3:3">
      <c r="C45" s="111" t="s">
        <v>817</v>
      </c>
    </row>
    <row r="46" spans="3:3">
      <c r="C46" s="111" t="s">
        <v>70</v>
      </c>
    </row>
    <row r="47" spans="3:3">
      <c r="C47" s="111" t="s">
        <v>818</v>
      </c>
    </row>
    <row r="48" spans="3:3">
      <c r="C48" s="111" t="s">
        <v>819</v>
      </c>
    </row>
    <row r="49" spans="3:3">
      <c r="C49" s="111" t="s">
        <v>37</v>
      </c>
    </row>
    <row r="50" spans="3:3">
      <c r="C50" s="111" t="s">
        <v>820</v>
      </c>
    </row>
    <row r="51" spans="3:3">
      <c r="C51" s="111" t="s">
        <v>603</v>
      </c>
    </row>
    <row r="52" spans="3:3">
      <c r="C52" s="111" t="s">
        <v>823</v>
      </c>
    </row>
    <row r="53" spans="3:3">
      <c r="C53" s="111" t="s">
        <v>228</v>
      </c>
    </row>
    <row r="54" spans="3:3">
      <c r="C54" s="111" t="s">
        <v>97</v>
      </c>
    </row>
    <row r="55" spans="3:3">
      <c r="C55" s="111" t="s">
        <v>100</v>
      </c>
    </row>
    <row r="56" spans="3:3">
      <c r="C56" s="111" t="s">
        <v>466</v>
      </c>
    </row>
    <row r="57" spans="3:3">
      <c r="C57" s="111" t="s">
        <v>469</v>
      </c>
    </row>
    <row r="58" spans="3:3">
      <c r="C58" s="111" t="s">
        <v>103</v>
      </c>
    </row>
    <row r="59" spans="3:3">
      <c r="C59" s="111" t="s">
        <v>106</v>
      </c>
    </row>
    <row r="60" spans="3:3">
      <c r="C60" s="111" t="s">
        <v>109</v>
      </c>
    </row>
    <row r="61" spans="3:3">
      <c r="C61" s="111" t="s">
        <v>125</v>
      </c>
    </row>
    <row r="62" spans="3:3">
      <c r="C62" s="111" t="s">
        <v>112</v>
      </c>
    </row>
    <row r="63" spans="3:3">
      <c r="C63" s="111" t="s">
        <v>115</v>
      </c>
    </row>
    <row r="64" spans="3:3">
      <c r="C64" s="111" t="s">
        <v>118</v>
      </c>
    </row>
    <row r="65" spans="3:3">
      <c r="C65" s="111" t="s">
        <v>121</v>
      </c>
    </row>
    <row r="66" spans="3:3">
      <c r="C66" s="111" t="s">
        <v>827</v>
      </c>
    </row>
    <row r="67" spans="3:3">
      <c r="C67" s="111" t="s">
        <v>724</v>
      </c>
    </row>
    <row r="68" spans="3:3">
      <c r="C68" s="111" t="s">
        <v>152</v>
      </c>
    </row>
    <row r="69" spans="3:3">
      <c r="C69" s="111" t="s">
        <v>154</v>
      </c>
    </row>
    <row r="70" spans="3:3">
      <c r="C70" s="111" t="s">
        <v>163</v>
      </c>
    </row>
    <row r="71" spans="3:3">
      <c r="C71" s="111" t="s">
        <v>160</v>
      </c>
    </row>
    <row r="72" spans="3:3">
      <c r="C72" s="111" t="s">
        <v>157</v>
      </c>
    </row>
    <row r="73" spans="3:3">
      <c r="C73" s="111" t="s">
        <v>725</v>
      </c>
    </row>
    <row r="74" spans="3:3">
      <c r="C74" s="111" t="s">
        <v>173</v>
      </c>
    </row>
    <row r="75" spans="3:3">
      <c r="C75" s="111" t="s">
        <v>176</v>
      </c>
    </row>
    <row r="76" spans="3:3">
      <c r="C76" s="111" t="s">
        <v>208</v>
      </c>
    </row>
    <row r="77" spans="3:3">
      <c r="C77" s="111" t="s">
        <v>199</v>
      </c>
    </row>
    <row r="78" spans="3:3">
      <c r="C78" s="111" t="s">
        <v>182</v>
      </c>
    </row>
    <row r="79" spans="3:3">
      <c r="C79" s="111" t="s">
        <v>187</v>
      </c>
    </row>
    <row r="80" spans="3:3">
      <c r="C80" s="111" t="s">
        <v>184</v>
      </c>
    </row>
    <row r="81" spans="3:3">
      <c r="C81" s="111" t="s">
        <v>190</v>
      </c>
    </row>
    <row r="82" spans="3:3">
      <c r="C82" s="111" t="s">
        <v>193</v>
      </c>
    </row>
    <row r="83" spans="3:3">
      <c r="C83" s="111" t="s">
        <v>205</v>
      </c>
    </row>
    <row r="84" spans="3:3">
      <c r="C84" s="111" t="s">
        <v>196</v>
      </c>
    </row>
    <row r="85" spans="3:3">
      <c r="C85" s="111" t="s">
        <v>211</v>
      </c>
    </row>
    <row r="86" spans="3:3">
      <c r="C86" s="111" t="s">
        <v>472</v>
      </c>
    </row>
    <row r="87" spans="3:3">
      <c r="C87" s="111" t="s">
        <v>216</v>
      </c>
    </row>
    <row r="88" spans="3:3">
      <c r="C88" s="111" t="s">
        <v>213</v>
      </c>
    </row>
    <row r="89" spans="3:3">
      <c r="C89" s="111" t="s">
        <v>222</v>
      </c>
    </row>
    <row r="90" spans="3:3">
      <c r="C90" s="111" t="s">
        <v>219</v>
      </c>
    </row>
    <row r="91" spans="3:3">
      <c r="C91" s="111" t="s">
        <v>243</v>
      </c>
    </row>
    <row r="92" spans="3:3">
      <c r="C92" s="111" t="s">
        <v>240</v>
      </c>
    </row>
    <row r="93" spans="3:3">
      <c r="C93" s="111" t="s">
        <v>237</v>
      </c>
    </row>
    <row r="94" spans="3:3">
      <c r="C94" s="111" t="s">
        <v>234</v>
      </c>
    </row>
    <row r="95" spans="3:3">
      <c r="C95" s="111" t="s">
        <v>128</v>
      </c>
    </row>
    <row r="96" spans="3:3">
      <c r="C96" s="111" t="s">
        <v>130</v>
      </c>
    </row>
    <row r="97" spans="3:3">
      <c r="C97" s="111" t="s">
        <v>133</v>
      </c>
    </row>
    <row r="98" spans="3:3">
      <c r="C98" s="111" t="s">
        <v>136</v>
      </c>
    </row>
    <row r="99" spans="3:3">
      <c r="C99" s="111" t="s">
        <v>139</v>
      </c>
    </row>
    <row r="100" spans="3:3">
      <c r="C100" s="111" t="s">
        <v>1036</v>
      </c>
    </row>
    <row r="101" spans="3:3">
      <c r="C101" s="111" t="s">
        <v>145</v>
      </c>
    </row>
    <row r="102" spans="3:3">
      <c r="C102" s="111" t="s">
        <v>148</v>
      </c>
    </row>
    <row r="103" spans="3:3">
      <c r="C103" s="111" t="s">
        <v>166</v>
      </c>
    </row>
    <row r="104" spans="3:3">
      <c r="C104" s="111" t="s">
        <v>179</v>
      </c>
    </row>
    <row r="105" spans="3:3">
      <c r="C105" s="111" t="s">
        <v>202</v>
      </c>
    </row>
    <row r="106" spans="3:3">
      <c r="C106" s="111" t="s">
        <v>225</v>
      </c>
    </row>
    <row r="107" spans="3:3">
      <c r="C107" s="111" t="s">
        <v>249</v>
      </c>
    </row>
    <row r="108" spans="3:3">
      <c r="C108" s="111" t="s">
        <v>246</v>
      </c>
    </row>
    <row r="109" spans="3:3">
      <c r="C109" s="111" t="s">
        <v>834</v>
      </c>
    </row>
    <row r="110" spans="3:3">
      <c r="C110" s="111" t="s">
        <v>258</v>
      </c>
    </row>
    <row r="111" spans="3:3">
      <c r="C111" s="111" t="s">
        <v>170</v>
      </c>
    </row>
    <row r="112" spans="3:3">
      <c r="C112" s="111" t="s">
        <v>253</v>
      </c>
    </row>
    <row r="113" spans="3:3">
      <c r="C113" s="111" t="s">
        <v>231</v>
      </c>
    </row>
    <row r="114" spans="3:3">
      <c r="C114" s="111" t="s">
        <v>251</v>
      </c>
    </row>
    <row r="115" spans="3:3">
      <c r="C115" s="111" t="s">
        <v>313</v>
      </c>
    </row>
    <row r="116" spans="3:3">
      <c r="C116" s="111" t="s">
        <v>316</v>
      </c>
    </row>
    <row r="117" spans="3:3">
      <c r="C117" s="111" t="s">
        <v>319</v>
      </c>
    </row>
    <row r="118" spans="3:3">
      <c r="C118" s="111" t="s">
        <v>322</v>
      </c>
    </row>
    <row r="119" spans="3:3">
      <c r="C119" s="111" t="s">
        <v>325</v>
      </c>
    </row>
    <row r="120" spans="3:3">
      <c r="C120" s="111" t="s">
        <v>328</v>
      </c>
    </row>
    <row r="121" spans="3:3">
      <c r="C121" s="111" t="s">
        <v>331</v>
      </c>
    </row>
    <row r="122" spans="3:3">
      <c r="C122" s="111" t="s">
        <v>747</v>
      </c>
    </row>
    <row r="123" spans="3:3">
      <c r="C123" s="111" t="s">
        <v>476</v>
      </c>
    </row>
    <row r="124" spans="3:3">
      <c r="C124" s="111" t="s">
        <v>334</v>
      </c>
    </row>
    <row r="125" spans="3:3">
      <c r="C125" s="111" t="s">
        <v>726</v>
      </c>
    </row>
    <row r="126" spans="3:3">
      <c r="C126" s="111" t="s">
        <v>727</v>
      </c>
    </row>
    <row r="127" spans="3:3">
      <c r="C127" s="111" t="s">
        <v>728</v>
      </c>
    </row>
    <row r="128" spans="3:3">
      <c r="C128" s="111" t="s">
        <v>729</v>
      </c>
    </row>
    <row r="129" spans="3:3">
      <c r="C129" s="111" t="s">
        <v>730</v>
      </c>
    </row>
    <row r="130" spans="3:3">
      <c r="C130" s="111" t="s">
        <v>345</v>
      </c>
    </row>
    <row r="131" spans="3:3">
      <c r="C131" s="111" t="s">
        <v>481</v>
      </c>
    </row>
    <row r="132" spans="3:3">
      <c r="C132" s="111" t="s">
        <v>305</v>
      </c>
    </row>
    <row r="133" spans="3:3">
      <c r="C133" s="111" t="s">
        <v>308</v>
      </c>
    </row>
    <row r="134" spans="3:3">
      <c r="C134" s="111" t="s">
        <v>838</v>
      </c>
    </row>
    <row r="135" spans="3:3">
      <c r="C135" s="111" t="s">
        <v>731</v>
      </c>
    </row>
    <row r="136" spans="3:3">
      <c r="C136" s="111" t="s">
        <v>348</v>
      </c>
    </row>
    <row r="137" spans="3:3">
      <c r="C137" s="111" t="s">
        <v>351</v>
      </c>
    </row>
    <row r="138" spans="3:3">
      <c r="C138" s="111" t="s">
        <v>354</v>
      </c>
    </row>
    <row r="139" spans="3:3">
      <c r="C139" s="111" t="s">
        <v>357</v>
      </c>
    </row>
    <row r="140" spans="3:3">
      <c r="C140" s="111" t="s">
        <v>748</v>
      </c>
    </row>
    <row r="141" spans="3:3">
      <c r="C141" s="111" t="s">
        <v>360</v>
      </c>
    </row>
    <row r="142" spans="3:3">
      <c r="C142" s="111" t="s">
        <v>732</v>
      </c>
    </row>
    <row r="143" spans="3:3">
      <c r="C143" s="111" t="s">
        <v>733</v>
      </c>
    </row>
    <row r="144" spans="3:3">
      <c r="C144" s="111" t="s">
        <v>734</v>
      </c>
    </row>
    <row r="145" spans="3:3">
      <c r="C145" s="111" t="s">
        <v>369</v>
      </c>
    </row>
    <row r="146" spans="3:3">
      <c r="C146" s="111" t="s">
        <v>483</v>
      </c>
    </row>
    <row r="147" spans="3:3">
      <c r="C147" s="111" t="s">
        <v>749</v>
      </c>
    </row>
    <row r="148" spans="3:3">
      <c r="C148" s="111" t="s">
        <v>372</v>
      </c>
    </row>
    <row r="149" spans="3:3">
      <c r="C149" s="111" t="s">
        <v>735</v>
      </c>
    </row>
    <row r="150" spans="3:3">
      <c r="C150" s="111" t="s">
        <v>736</v>
      </c>
    </row>
    <row r="151" spans="3:3">
      <c r="C151" s="111" t="s">
        <v>379</v>
      </c>
    </row>
    <row r="152" spans="3:3">
      <c r="C152" s="111" t="s">
        <v>842</v>
      </c>
    </row>
    <row r="153" spans="3:3">
      <c r="C153" s="111" t="s">
        <v>750</v>
      </c>
    </row>
    <row r="154" spans="3:3">
      <c r="C154" s="111" t="s">
        <v>737</v>
      </c>
    </row>
    <row r="155" spans="3:3">
      <c r="C155" s="111" t="s">
        <v>738</v>
      </c>
    </row>
    <row r="156" spans="3:3">
      <c r="C156" s="111" t="s">
        <v>844</v>
      </c>
    </row>
    <row r="157" spans="3:3">
      <c r="C157" s="111" t="s">
        <v>388</v>
      </c>
    </row>
    <row r="158" spans="3:3">
      <c r="C158" s="111" t="s">
        <v>845</v>
      </c>
    </row>
    <row r="159" spans="3:3">
      <c r="C159" s="111" t="s">
        <v>393</v>
      </c>
    </row>
    <row r="160" spans="3:3">
      <c r="C160" s="111" t="s">
        <v>398</v>
      </c>
    </row>
    <row r="161" spans="3:3">
      <c r="C161" s="111" t="s">
        <v>739</v>
      </c>
    </row>
    <row r="162" spans="3:3">
      <c r="C162" s="111" t="s">
        <v>751</v>
      </c>
    </row>
    <row r="163" spans="3:3">
      <c r="C163" s="111" t="s">
        <v>847</v>
      </c>
    </row>
    <row r="164" spans="3:3">
      <c r="C164" s="111" t="s">
        <v>752</v>
      </c>
    </row>
    <row r="165" spans="3:3">
      <c r="C165" s="111" t="s">
        <v>753</v>
      </c>
    </row>
    <row r="166" spans="3:3">
      <c r="C166" s="111" t="s">
        <v>403</v>
      </c>
    </row>
    <row r="167" spans="3:3">
      <c r="C167" s="111" t="s">
        <v>487</v>
      </c>
    </row>
    <row r="168" spans="3:3">
      <c r="C168" s="111" t="s">
        <v>406</v>
      </c>
    </row>
    <row r="169" spans="3:3">
      <c r="C169" s="111" t="s">
        <v>754</v>
      </c>
    </row>
    <row r="170" spans="3:3">
      <c r="C170" s="111" t="s">
        <v>755</v>
      </c>
    </row>
    <row r="171" spans="3:3">
      <c r="C171" s="111" t="s">
        <v>756</v>
      </c>
    </row>
    <row r="172" spans="3:3">
      <c r="C172" s="111" t="s">
        <v>261</v>
      </c>
    </row>
    <row r="173" spans="3:3">
      <c r="C173" s="111" t="s">
        <v>264</v>
      </c>
    </row>
    <row r="174" spans="3:3">
      <c r="C174" s="111" t="s">
        <v>267</v>
      </c>
    </row>
    <row r="175" spans="3:3">
      <c r="C175" s="111" t="s">
        <v>270</v>
      </c>
    </row>
    <row r="176" spans="3:3">
      <c r="C176" s="111" t="s">
        <v>273</v>
      </c>
    </row>
    <row r="177" spans="3:3">
      <c r="C177" s="111" t="s">
        <v>276</v>
      </c>
    </row>
    <row r="178" spans="3:3">
      <c r="C178" s="111" t="s">
        <v>757</v>
      </c>
    </row>
    <row r="179" spans="3:3">
      <c r="C179" s="111" t="s">
        <v>855</v>
      </c>
    </row>
    <row r="180" spans="3:3">
      <c r="C180" s="111" t="s">
        <v>856</v>
      </c>
    </row>
    <row r="181" spans="3:3">
      <c r="C181" s="111" t="s">
        <v>857</v>
      </c>
    </row>
    <row r="182" spans="3:3">
      <c r="C182" s="111" t="s">
        <v>758</v>
      </c>
    </row>
    <row r="183" spans="3:3">
      <c r="C183" s="111" t="s">
        <v>859</v>
      </c>
    </row>
    <row r="184" spans="3:3">
      <c r="C184" s="111" t="s">
        <v>284</v>
      </c>
    </row>
    <row r="185" spans="3:3">
      <c r="C185" s="111" t="s">
        <v>291</v>
      </c>
    </row>
    <row r="186" spans="3:3">
      <c r="C186" s="111" t="s">
        <v>294</v>
      </c>
    </row>
    <row r="187" spans="3:3">
      <c r="C187" s="111" t="s">
        <v>861</v>
      </c>
    </row>
    <row r="188" spans="3:3">
      <c r="C188" s="111" t="s">
        <v>300</v>
      </c>
    </row>
    <row r="189" spans="3:3">
      <c r="C189" s="111" t="s">
        <v>862</v>
      </c>
    </row>
    <row r="190" spans="3:3">
      <c r="C190" s="111" t="s">
        <v>297</v>
      </c>
    </row>
    <row r="191" spans="3:3">
      <c r="C191" s="111" t="s">
        <v>409</v>
      </c>
    </row>
    <row r="192" spans="3:3">
      <c r="C192" s="111" t="s">
        <v>412</v>
      </c>
    </row>
    <row r="193" spans="3:3">
      <c r="C193" s="111" t="s">
        <v>415</v>
      </c>
    </row>
    <row r="194" spans="3:3">
      <c r="C194" s="111" t="s">
        <v>418</v>
      </c>
    </row>
    <row r="195" spans="3:3">
      <c r="C195" s="111" t="s">
        <v>421</v>
      </c>
    </row>
    <row r="196" spans="3:3">
      <c r="C196" s="111" t="s">
        <v>740</v>
      </c>
    </row>
    <row r="197" spans="3:3">
      <c r="C197" s="111" t="s">
        <v>741</v>
      </c>
    </row>
    <row r="198" spans="3:3">
      <c r="C198" s="111" t="s">
        <v>742</v>
      </c>
    </row>
    <row r="199" spans="3:3">
      <c r="C199" s="111" t="s">
        <v>743</v>
      </c>
    </row>
    <row r="200" spans="3:3">
      <c r="C200" s="111" t="s">
        <v>864</v>
      </c>
    </row>
    <row r="201" spans="3:3">
      <c r="C201" s="111" t="s">
        <v>744</v>
      </c>
    </row>
    <row r="202" spans="3:3">
      <c r="C202" s="111" t="s">
        <v>458</v>
      </c>
    </row>
    <row r="203" spans="3:3">
      <c r="C203" s="111" t="s">
        <v>745</v>
      </c>
    </row>
    <row r="204" spans="3:3">
      <c r="C204" s="111" t="s">
        <v>746</v>
      </c>
    </row>
    <row r="205" spans="3:3">
      <c r="C205" s="111" t="s">
        <v>428</v>
      </c>
    </row>
    <row r="206" spans="3:3">
      <c r="C206" s="111" t="s">
        <v>431</v>
      </c>
    </row>
    <row r="207" spans="3:3">
      <c r="C207" s="111" t="s">
        <v>434</v>
      </c>
    </row>
    <row r="208" spans="3:3">
      <c r="C208" s="111" t="s">
        <v>437</v>
      </c>
    </row>
    <row r="209" spans="3:3">
      <c r="C209" s="111" t="s">
        <v>440</v>
      </c>
    </row>
    <row r="210" spans="3:3">
      <c r="C210" s="111" t="s">
        <v>865</v>
      </c>
    </row>
    <row r="211" spans="3:3">
      <c r="C211" s="111" t="s">
        <v>866</v>
      </c>
    </row>
    <row r="212" spans="3:3">
      <c r="C212" s="111" t="s">
        <v>867</v>
      </c>
    </row>
    <row r="213" spans="3:3">
      <c r="C213" s="111" t="s">
        <v>447</v>
      </c>
    </row>
    <row r="214" spans="3:3">
      <c r="C214" s="111" t="s">
        <v>868</v>
      </c>
    </row>
    <row r="215" spans="3:3">
      <c r="C215" s="111" t="s">
        <v>916</v>
      </c>
    </row>
    <row r="216" spans="3:3">
      <c r="C216" s="111" t="s">
        <v>1037</v>
      </c>
    </row>
    <row r="217" spans="3:3">
      <c r="C217" s="111" t="s">
        <v>1038</v>
      </c>
    </row>
    <row r="218" spans="3:3">
      <c r="C218" s="111" t="s">
        <v>606</v>
      </c>
    </row>
    <row r="219" spans="3:3">
      <c r="C219" s="111" t="s">
        <v>607</v>
      </c>
    </row>
    <row r="220" spans="3:3">
      <c r="C220" s="111" t="s">
        <v>91</v>
      </c>
    </row>
    <row r="221" spans="3:3">
      <c r="C221" s="111" t="s">
        <v>611</v>
      </c>
    </row>
    <row r="222" spans="3:3">
      <c r="C222" s="111" t="s">
        <v>613</v>
      </c>
    </row>
    <row r="223" spans="3:3">
      <c r="C223" s="111" t="s">
        <v>1039</v>
      </c>
    </row>
    <row r="224" spans="3:3">
      <c r="C224" s="111" t="s">
        <v>626</v>
      </c>
    </row>
    <row r="225" spans="3:3">
      <c r="C225" s="111" t="s">
        <v>642</v>
      </c>
    </row>
    <row r="226" spans="3:3">
      <c r="C226" s="111" t="s">
        <v>639</v>
      </c>
    </row>
    <row r="227" spans="3:3">
      <c r="C227" s="111" t="s">
        <v>869</v>
      </c>
    </row>
    <row r="228" spans="3:3">
      <c r="C228" s="111" t="s">
        <v>653</v>
      </c>
    </row>
    <row r="229" spans="3:3">
      <c r="C229" s="111" t="s">
        <v>656</v>
      </c>
    </row>
    <row r="230" spans="3:3">
      <c r="C230" s="111" t="s">
        <v>1040</v>
      </c>
    </row>
    <row r="231" spans="3:3">
      <c r="C231" s="111" t="s">
        <v>615</v>
      </c>
    </row>
    <row r="232" spans="3:3">
      <c r="C232" s="111" t="s">
        <v>604</v>
      </c>
    </row>
    <row r="233" spans="3:3">
      <c r="C233" s="111" t="s">
        <v>605</v>
      </c>
    </row>
    <row r="234" spans="3:3">
      <c r="C234" s="111" t="s">
        <v>1041</v>
      </c>
    </row>
    <row r="235" spans="3:3">
      <c r="C235" s="111" t="s">
        <v>1042</v>
      </c>
    </row>
    <row r="236" spans="3:3">
      <c r="C236" s="111" t="s">
        <v>871</v>
      </c>
    </row>
    <row r="237" spans="3:3">
      <c r="C237" s="111" t="s">
        <v>619</v>
      </c>
    </row>
    <row r="238" spans="3:3">
      <c r="C238" s="111" t="s">
        <v>616</v>
      </c>
    </row>
    <row r="239" spans="3:3">
      <c r="C239" s="111" t="s">
        <v>627</v>
      </c>
    </row>
    <row r="240" spans="3:3">
      <c r="C240" s="111" t="s">
        <v>628</v>
      </c>
    </row>
    <row r="241" spans="3:3">
      <c r="C241" s="111" t="s">
        <v>630</v>
      </c>
    </row>
    <row r="242" spans="3:3">
      <c r="C242" s="111" t="s">
        <v>921</v>
      </c>
    </row>
    <row r="243" spans="3:3">
      <c r="C243" s="111" t="s">
        <v>631</v>
      </c>
    </row>
    <row r="244" spans="3:3">
      <c r="C244" s="111" t="s">
        <v>632</v>
      </c>
    </row>
    <row r="245" spans="3:3">
      <c r="C245" s="111" t="s">
        <v>625</v>
      </c>
    </row>
    <row r="246" spans="3:3">
      <c r="C246" s="111" t="s">
        <v>1043</v>
      </c>
    </row>
    <row r="247" spans="3:3">
      <c r="C247" s="111" t="s">
        <v>633</v>
      </c>
    </row>
    <row r="248" spans="3:3">
      <c r="C248" s="111" t="s">
        <v>618</v>
      </c>
    </row>
    <row r="249" spans="3:3">
      <c r="C249" s="111" t="s">
        <v>635</v>
      </c>
    </row>
    <row r="250" spans="3:3">
      <c r="C250" s="111" t="s">
        <v>651</v>
      </c>
    </row>
    <row r="251" spans="3:3">
      <c r="C251" s="111" t="s">
        <v>640</v>
      </c>
    </row>
    <row r="252" spans="3:3">
      <c r="C252" s="111" t="s">
        <v>641</v>
      </c>
    </row>
    <row r="253" spans="3:3">
      <c r="C253" s="111" t="s">
        <v>643</v>
      </c>
    </row>
    <row r="254" spans="3:3">
      <c r="C254" s="111" t="s">
        <v>644</v>
      </c>
    </row>
    <row r="255" spans="3:3">
      <c r="C255" s="111" t="s">
        <v>620</v>
      </c>
    </row>
    <row r="256" spans="3:3">
      <c r="C256" s="111" t="s">
        <v>645</v>
      </c>
    </row>
    <row r="257" spans="3:3">
      <c r="C257" s="111" t="s">
        <v>1044</v>
      </c>
    </row>
    <row r="258" spans="3:3">
      <c r="C258" s="111" t="s">
        <v>652</v>
      </c>
    </row>
    <row r="259" spans="3:3">
      <c r="C259" s="111" t="s">
        <v>647</v>
      </c>
    </row>
    <row r="260" spans="3:3">
      <c r="C260" s="111" t="s">
        <v>658</v>
      </c>
    </row>
    <row r="261" spans="3:3">
      <c r="C261" s="111" t="s">
        <v>923</v>
      </c>
    </row>
    <row r="262" spans="3:3">
      <c r="C262" s="111" t="s">
        <v>1045</v>
      </c>
    </row>
    <row r="263" spans="3:3">
      <c r="C263" s="111" t="s">
        <v>624</v>
      </c>
    </row>
    <row r="264" spans="3:3">
      <c r="C264" s="111" t="s">
        <v>1046</v>
      </c>
    </row>
    <row r="265" spans="3:3">
      <c r="C265" s="111" t="s">
        <v>617</v>
      </c>
    </row>
    <row r="266" spans="3:3">
      <c r="C266" s="111" t="s">
        <v>1047</v>
      </c>
    </row>
    <row r="267" spans="3:3">
      <c r="C267" s="111" t="s">
        <v>1048</v>
      </c>
    </row>
    <row r="268" spans="3:3">
      <c r="C268" s="111" t="s">
        <v>621</v>
      </c>
    </row>
    <row r="269" spans="3:3">
      <c r="C269" s="111" t="s">
        <v>1049</v>
      </c>
    </row>
    <row r="270" spans="3:3">
      <c r="C270" s="111" t="s">
        <v>655</v>
      </c>
    </row>
    <row r="271" spans="3:3">
      <c r="C271" s="111" t="s">
        <v>622</v>
      </c>
    </row>
    <row r="272" spans="3:3">
      <c r="C272" s="111" t="s">
        <v>1050</v>
      </c>
    </row>
  </sheetData>
  <sheetProtection password="E95D" sheet="1" objects="1" scenarios="1"/>
  <mergeCells count="14">
    <mergeCell ref="A12:A14"/>
    <mergeCell ref="D18:E21"/>
    <mergeCell ref="A15:A17"/>
    <mergeCell ref="E9:E17"/>
    <mergeCell ref="A6:B6"/>
    <mergeCell ref="A2:B2"/>
    <mergeCell ref="A7:B7"/>
    <mergeCell ref="A8:B8"/>
    <mergeCell ref="A9:A11"/>
    <mergeCell ref="F1:G3"/>
    <mergeCell ref="A1:C1"/>
    <mergeCell ref="A3:B3"/>
    <mergeCell ref="A4:B4"/>
    <mergeCell ref="A5:B5"/>
  </mergeCells>
  <phoneticPr fontId="18"/>
  <dataValidations count="2">
    <dataValidation type="list" allowBlank="1" showInputMessage="1" showErrorMessage="1" prompt="リストから選んでください。_x000a_リストに無い場合はこのシートの「Ｃ２５」のセルに全角７文字以内で入力してください。" sqref="C3">
      <formula1>$C$25:$C$283</formula1>
    </dataValidation>
    <dataValidation imeMode="disabled" allowBlank="1" showInputMessage="1" showErrorMessage="1" sqref="C6:C8"/>
  </dataValidation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548"/>
  <sheetViews>
    <sheetView view="pageBreakPreview" zoomScale="90" zoomScaleNormal="80" zoomScaleSheetLayoutView="90" workbookViewId="0">
      <selection activeCell="B7" sqref="B7"/>
    </sheetView>
  </sheetViews>
  <sheetFormatPr defaultColWidth="3.625" defaultRowHeight="13.5"/>
  <cols>
    <col min="1" max="1" width="4.625" style="56" bestFit="1" customWidth="1"/>
    <col min="2" max="2" width="7.625" style="56" customWidth="1"/>
    <col min="3" max="3" width="13.75" style="56" customWidth="1"/>
    <col min="4" max="4" width="12.25" style="56" customWidth="1"/>
    <col min="5" max="5" width="5.25" style="56" customWidth="1"/>
    <col min="6" max="6" width="4.5" style="56" customWidth="1"/>
    <col min="7" max="7" width="19.875" style="56" customWidth="1"/>
    <col min="8" max="8" width="9.25" style="56" customWidth="1"/>
    <col min="9" max="9" width="3.125" style="56" customWidth="1"/>
    <col min="10" max="10" width="2.5" style="56" customWidth="1"/>
    <col min="11" max="11" width="3.125" style="56" customWidth="1"/>
    <col min="12" max="12" width="2.5" style="56" customWidth="1"/>
    <col min="13" max="13" width="3.125" style="56" customWidth="1"/>
    <col min="14" max="14" width="6.875" style="56" customWidth="1"/>
    <col min="15" max="17" width="3.625" style="56"/>
    <col min="18" max="18" width="10.5" style="21" bestFit="1" customWidth="1"/>
    <col min="19" max="19" width="29" style="22" customWidth="1"/>
    <col min="20" max="22" width="9.5" style="21" bestFit="1" customWidth="1"/>
    <col min="23" max="23" width="8.5" style="21" bestFit="1" customWidth="1"/>
    <col min="24" max="24" width="15" style="21" bestFit="1" customWidth="1"/>
    <col min="25" max="25" width="7" style="21" customWidth="1"/>
    <col min="26" max="26" width="19.375" style="21" bestFit="1" customWidth="1"/>
    <col min="27" max="27" width="12.25" style="21" customWidth="1"/>
    <col min="28" max="28" width="5.5" style="21" bestFit="1" customWidth="1"/>
    <col min="29" max="29" width="7.5" style="21" bestFit="1" customWidth="1"/>
    <col min="30" max="30" width="6.375" style="21" customWidth="1"/>
    <col min="31" max="31" width="6.75" style="21" customWidth="1"/>
    <col min="32" max="32" width="13" style="21" customWidth="1"/>
    <col min="33" max="33" width="7.5" style="53" bestFit="1" customWidth="1"/>
    <col min="34" max="34" width="6.25" style="53" customWidth="1"/>
    <col min="35" max="35" width="14.25" style="57" customWidth="1"/>
    <col min="36" max="37" width="6.25" style="57" customWidth="1"/>
    <col min="38" max="16384" width="3.625" style="56"/>
  </cols>
  <sheetData>
    <row r="1" spans="1:35" ht="53.25" customHeight="1">
      <c r="A1" s="120" t="s">
        <v>1189</v>
      </c>
      <c r="B1" s="121"/>
      <c r="C1" s="121"/>
      <c r="D1" s="121"/>
      <c r="E1" s="121"/>
      <c r="F1" s="121"/>
      <c r="G1" s="121"/>
      <c r="H1" s="121"/>
      <c r="I1" s="121"/>
      <c r="J1" s="121"/>
      <c r="K1" s="121"/>
      <c r="L1" s="121"/>
      <c r="M1" s="121"/>
      <c r="N1" s="121"/>
    </row>
    <row r="2" spans="1:35" ht="7.5" customHeight="1">
      <c r="A2" s="52"/>
      <c r="B2" s="52"/>
      <c r="C2" s="52"/>
      <c r="D2" s="52"/>
      <c r="E2" s="52"/>
      <c r="F2" s="52"/>
      <c r="G2" s="52"/>
      <c r="H2" s="52"/>
      <c r="I2" s="52"/>
      <c r="J2" s="52"/>
      <c r="K2" s="52"/>
      <c r="L2" s="52"/>
      <c r="M2" s="52"/>
      <c r="N2" s="52"/>
    </row>
    <row r="3" spans="1:35" ht="22.5" customHeight="1">
      <c r="A3" s="125" t="s">
        <v>0</v>
      </c>
      <c r="B3" s="126"/>
      <c r="C3" s="127">
        <f>'基礎データ（必ず先に記入してください）'!$C$2</f>
        <v>0</v>
      </c>
      <c r="D3" s="128"/>
      <c r="E3" s="128"/>
      <c r="F3" s="128"/>
      <c r="G3" s="129"/>
      <c r="H3" s="125" t="s">
        <v>12</v>
      </c>
      <c r="I3" s="126"/>
      <c r="J3" s="138">
        <f>'基礎データ（必ず先に記入してください）'!$C$6</f>
        <v>0</v>
      </c>
      <c r="K3" s="139"/>
      <c r="L3" s="139"/>
      <c r="M3" s="139"/>
      <c r="N3" s="140"/>
      <c r="P3" s="56" t="s">
        <v>1023</v>
      </c>
      <c r="Q3" s="56">
        <f>COUNTIF(F7:F31,"男")</f>
        <v>0</v>
      </c>
      <c r="Y3" s="134"/>
      <c r="Z3" s="134"/>
      <c r="AA3" s="92" t="s">
        <v>494</v>
      </c>
      <c r="AB3" s="92" t="s">
        <v>503</v>
      </c>
      <c r="AC3" s="92" t="s">
        <v>496</v>
      </c>
      <c r="AD3" s="58"/>
    </row>
    <row r="4" spans="1:35" ht="22.5" customHeight="1">
      <c r="A4" s="132" t="s">
        <v>13</v>
      </c>
      <c r="B4" s="133"/>
      <c r="C4" s="143">
        <f>'基礎データ（必ず先に記入してください）'!$C$8</f>
        <v>0</v>
      </c>
      <c r="D4" s="144"/>
      <c r="E4" s="144"/>
      <c r="F4" s="144"/>
      <c r="G4" s="145"/>
      <c r="H4" s="130" t="s">
        <v>16</v>
      </c>
      <c r="I4" s="131"/>
      <c r="J4" s="135">
        <f>'基礎データ（必ず先に記入してください）'!$C$7</f>
        <v>0</v>
      </c>
      <c r="K4" s="136"/>
      <c r="L4" s="136"/>
      <c r="M4" s="136"/>
      <c r="N4" s="137"/>
      <c r="P4" s="56" t="s">
        <v>1024</v>
      </c>
      <c r="Q4" s="56">
        <f>COUNTIF(F7:F31,"女")</f>
        <v>0</v>
      </c>
      <c r="Y4" s="142"/>
      <c r="Z4" s="142"/>
      <c r="AA4" s="92">
        <f>'基礎データ（必ず先に記入してください）'!$C$3</f>
        <v>0</v>
      </c>
      <c r="AB4" s="92" t="e">
        <f>VLOOKUP(AA4,shozoku1,4,FALSE)</f>
        <v>#N/A</v>
      </c>
      <c r="AC4" s="92" t="e">
        <f>VLOOKUP(AA4,shozoku1,3,FALSE)</f>
        <v>#N/A</v>
      </c>
      <c r="AD4" s="58"/>
    </row>
    <row r="5" spans="1:35" ht="17.25" customHeight="1">
      <c r="A5" s="146"/>
      <c r="B5" s="149" t="s">
        <v>1</v>
      </c>
      <c r="C5" s="149" t="s">
        <v>2</v>
      </c>
      <c r="D5" s="149"/>
      <c r="E5" s="149" t="s">
        <v>3</v>
      </c>
      <c r="F5" s="149" t="s">
        <v>4</v>
      </c>
      <c r="G5" s="153" t="s">
        <v>520</v>
      </c>
      <c r="H5" s="154"/>
      <c r="I5" s="149" t="s">
        <v>9</v>
      </c>
      <c r="J5" s="149"/>
      <c r="K5" s="149"/>
      <c r="L5" s="149"/>
      <c r="M5" s="149"/>
      <c r="N5" s="151" t="s">
        <v>6</v>
      </c>
    </row>
    <row r="6" spans="1:35" ht="17.25" customHeight="1" thickBot="1">
      <c r="A6" s="147"/>
      <c r="B6" s="150"/>
      <c r="C6" s="59" t="s">
        <v>11</v>
      </c>
      <c r="D6" s="59" t="s">
        <v>10</v>
      </c>
      <c r="E6" s="150"/>
      <c r="F6" s="150"/>
      <c r="G6" s="155"/>
      <c r="H6" s="156"/>
      <c r="I6" s="150"/>
      <c r="J6" s="150"/>
      <c r="K6" s="150"/>
      <c r="L6" s="150"/>
      <c r="M6" s="150"/>
      <c r="N6" s="152"/>
      <c r="R6" s="19" t="s">
        <v>18</v>
      </c>
      <c r="S6" s="20" t="s">
        <v>498</v>
      </c>
      <c r="T6" s="19" t="s">
        <v>542</v>
      </c>
      <c r="U6" s="19" t="s">
        <v>522</v>
      </c>
      <c r="V6" s="19" t="s">
        <v>523</v>
      </c>
      <c r="W6" s="19" t="s">
        <v>19</v>
      </c>
      <c r="X6" s="19" t="s">
        <v>20</v>
      </c>
      <c r="Y6" s="19" t="s">
        <v>21</v>
      </c>
      <c r="Z6" s="19" t="s">
        <v>22</v>
      </c>
      <c r="AA6" s="19" t="s">
        <v>23</v>
      </c>
      <c r="AB6" s="19" t="s">
        <v>493</v>
      </c>
      <c r="AC6" s="19" t="s">
        <v>24</v>
      </c>
      <c r="AD6" s="19" t="s">
        <v>803</v>
      </c>
      <c r="AE6" s="19" t="s">
        <v>497</v>
      </c>
      <c r="AF6" s="19" t="s">
        <v>799</v>
      </c>
      <c r="AG6" s="53" t="s">
        <v>600</v>
      </c>
      <c r="AI6" s="60" t="s">
        <v>802</v>
      </c>
    </row>
    <row r="7" spans="1:35" ht="22.5" customHeight="1" thickTop="1">
      <c r="A7" s="61">
        <v>1</v>
      </c>
      <c r="B7" s="7"/>
      <c r="C7" s="7"/>
      <c r="D7" s="7"/>
      <c r="E7" s="7"/>
      <c r="F7" s="7"/>
      <c r="G7" s="122"/>
      <c r="H7" s="123"/>
      <c r="I7" s="8"/>
      <c r="J7" s="9" t="s">
        <v>502</v>
      </c>
      <c r="K7" s="9"/>
      <c r="L7" s="9" t="s">
        <v>501</v>
      </c>
      <c r="M7" s="10"/>
      <c r="N7" s="11"/>
      <c r="R7" s="2" t="str">
        <f>IF(ISBLANK(B7),"",VLOOKUP(CONCATENATE($AB$4,F7),$R$202:$S$211,2,FALSE)+B7*100)</f>
        <v/>
      </c>
      <c r="S7" s="24" t="str">
        <f>IF(ISBLANK(G7),"",G7)</f>
        <v/>
      </c>
      <c r="T7" s="1" t="str">
        <f>IF($S7="","",VLOOKUP($S7,'(種目・作業用)'!$A$2:$D$54,2,FALSE))</f>
        <v/>
      </c>
      <c r="U7" s="1" t="str">
        <f>IF($S7="","",VLOOKUP($S7,'(種目・作業用)'!$A$2:$D$54,3,FALSE))</f>
        <v/>
      </c>
      <c r="V7" s="1" t="str">
        <f>IF($S7="","",VLOOKUP($S7,'(種目・作業用)'!$A$2:$D$54,4,FALSE))</f>
        <v/>
      </c>
      <c r="W7" s="25" t="str">
        <f>IF(ISNUMBER(R7),IF(LEN(I7)=2,CONCATENATE("0",I7,K7,M7),IF(LEN(I7)=1,CONCATENATE("00",I7,K7,M7),CONCATENATE("000",K7,M7))),"")</f>
        <v/>
      </c>
      <c r="X7" s="2" t="str">
        <f>IF(W7="000",V7,CONCATENATE(V7," ",W7))</f>
        <v xml:space="preserve"> </v>
      </c>
      <c r="Y7" s="2" t="str">
        <f>IF(ISBLANK(B7),"",B7)</f>
        <v/>
      </c>
      <c r="Z7" s="2" t="str">
        <f t="shared" ref="Z7:Z70" si="0">IF(ISNUMBER(Y7),IF(ISBLANK(E7),AI7,CONCATENATE(AI7,"(",E7,")")),"")</f>
        <v/>
      </c>
      <c r="AA7" s="2" t="str">
        <f>IF(ISNUMBER(Y7),D7,"")</f>
        <v/>
      </c>
      <c r="AB7" s="3" t="str">
        <f>IF(ISNUMBER(Y7),VLOOKUP(AG7,$AG$201:$AH$248,2,FALSE),"")</f>
        <v/>
      </c>
      <c r="AC7" s="2" t="str">
        <f>IF(ISNUMBER(Y7),$AC$4,"")</f>
        <v/>
      </c>
      <c r="AD7" s="2" t="str">
        <f>IF(ISBLANK(F7),"",IF(F7="男",1,2))</f>
        <v/>
      </c>
      <c r="AE7" s="2"/>
      <c r="AF7" s="2" t="str">
        <f>IF(ISNUMBER(Y7),$AA$4,"")</f>
        <v/>
      </c>
      <c r="AG7" s="62" t="s">
        <v>560</v>
      </c>
      <c r="AI7" s="60" t="str">
        <f>IF(LEN(C7)&gt;6,SUBSTITUTE(C7,"　",""),IF(LEN(C7)=6,C7,IF(LEN(C7)=5,CONCATENATE(C7,"　"),IF(LEN(C7)=4,CONCATENATE(SUBSTITUTE(C7,"　","　　"),"　"),CONCATENATE(SUBSTITUTE(C7,"　","　　　"),"　")))))</f>
        <v>　</v>
      </c>
    </row>
    <row r="8" spans="1:35" ht="22.5" customHeight="1">
      <c r="A8" s="63">
        <v>2</v>
      </c>
      <c r="B8" s="12"/>
      <c r="C8" s="12"/>
      <c r="D8" s="12"/>
      <c r="E8" s="7"/>
      <c r="F8" s="12"/>
      <c r="G8" s="118"/>
      <c r="H8" s="119"/>
      <c r="I8" s="13"/>
      <c r="J8" s="14"/>
      <c r="K8" s="14"/>
      <c r="L8" s="14"/>
      <c r="M8" s="15"/>
      <c r="N8" s="16"/>
      <c r="R8" s="2" t="str">
        <f t="shared" ref="R8:R31" si="1">IF(ISBLANK(B8),"",VLOOKUP(CONCATENATE($AB$4,F8),$R$202:$S$211,2,FALSE)+B8*100)</f>
        <v/>
      </c>
      <c r="S8" s="24" t="str">
        <f t="shared" ref="S8:S31" si="2">IF(ISBLANK(G8),"",G8)</f>
        <v/>
      </c>
      <c r="T8" s="1" t="str">
        <f>IF($S8="","",VLOOKUP($S8,'(種目・作業用)'!$A$2:$D$54,2,FALSE))</f>
        <v/>
      </c>
      <c r="U8" s="1" t="str">
        <f>IF($S8="","",VLOOKUP($S8,'(種目・作業用)'!$A$2:$D$54,3,FALSE))</f>
        <v/>
      </c>
      <c r="V8" s="1" t="str">
        <f>IF($S8="","",VLOOKUP($S8,'(種目・作業用)'!$A$2:$D$54,4,FALSE))</f>
        <v/>
      </c>
      <c r="W8" s="25" t="str">
        <f t="shared" ref="W8:W31" si="3">IF(ISNUMBER(R8),IF(LEN(I8)=2,CONCATENATE("0",I8,K8,M8),IF(LEN(I8)=1,CONCATENATE("00",I8,K8,M8),CONCATENATE("000",K8,M8))),"")</f>
        <v/>
      </c>
      <c r="X8" s="2" t="str">
        <f t="shared" ref="X8:X31" si="4">IF(W8="000",V8,CONCATENATE(V8," ",W8))</f>
        <v xml:space="preserve"> </v>
      </c>
      <c r="Y8" s="2" t="str">
        <f t="shared" ref="Y8:Y31" si="5">IF(ISBLANK(B8),"",B8)</f>
        <v/>
      </c>
      <c r="Z8" s="2" t="str">
        <f t="shared" si="0"/>
        <v/>
      </c>
      <c r="AA8" s="2" t="str">
        <f t="shared" ref="AA8:AA31" si="6">IF(ISNUMBER(Y8),D8,"")</f>
        <v/>
      </c>
      <c r="AB8" s="3" t="str">
        <f t="shared" ref="AB8:AB31" si="7">IF(ISNUMBER(Y8),VLOOKUP(AG8,$AG$201:$AH$248,2,FALSE),"")</f>
        <v/>
      </c>
      <c r="AC8" s="2" t="str">
        <f t="shared" ref="AC8:AC31" si="8">IF(ISNUMBER(Y8),$AC$4,"")</f>
        <v/>
      </c>
      <c r="AD8" s="2" t="str">
        <f t="shared" ref="AD8:AD71" si="9">IF(ISBLANK(F8),"",IF(F8="男",1,2))</f>
        <v/>
      </c>
      <c r="AE8" s="2"/>
      <c r="AF8" s="2" t="str">
        <f t="shared" ref="AF8:AF31" si="10">IF(ISNUMBER(Y8),$AA$4,"")</f>
        <v/>
      </c>
      <c r="AG8" s="62" t="s">
        <v>560</v>
      </c>
      <c r="AI8" s="60" t="str">
        <f t="shared" ref="AI8:AI71" si="11">IF(LEN(C8)&gt;6,SUBSTITUTE(C8,"　",""),IF(LEN(C8)=6,C8,IF(LEN(C8)=5,CONCATENATE(C8,"　"),IF(LEN(C8)=4,CONCATENATE(SUBSTITUTE(C8,"　","　　"),"　"),CONCATENATE(SUBSTITUTE(C8,"　","　　　"),"　")))))</f>
        <v>　</v>
      </c>
    </row>
    <row r="9" spans="1:35" ht="22.5" customHeight="1">
      <c r="A9" s="63">
        <v>3</v>
      </c>
      <c r="B9" s="12"/>
      <c r="C9" s="12"/>
      <c r="D9" s="12"/>
      <c r="E9" s="7"/>
      <c r="F9" s="12"/>
      <c r="G9" s="118"/>
      <c r="H9" s="119"/>
      <c r="I9" s="13"/>
      <c r="J9" s="14"/>
      <c r="K9" s="14"/>
      <c r="L9" s="14"/>
      <c r="M9" s="15"/>
      <c r="N9" s="16"/>
      <c r="R9" s="2" t="str">
        <f t="shared" si="1"/>
        <v/>
      </c>
      <c r="S9" s="24" t="str">
        <f t="shared" si="2"/>
        <v/>
      </c>
      <c r="T9" s="1" t="str">
        <f>IF($S9="","",VLOOKUP($S9,'(種目・作業用)'!$A$2:$D$54,2,FALSE))</f>
        <v/>
      </c>
      <c r="U9" s="1" t="str">
        <f>IF($S9="","",VLOOKUP($S9,'(種目・作業用)'!$A$2:$D$54,3,FALSE))</f>
        <v/>
      </c>
      <c r="V9" s="1" t="str">
        <f>IF($S9="","",VLOOKUP($S9,'(種目・作業用)'!$A$2:$D$54,4,FALSE))</f>
        <v/>
      </c>
      <c r="W9" s="25" t="str">
        <f t="shared" si="3"/>
        <v/>
      </c>
      <c r="X9" s="2" t="str">
        <f t="shared" si="4"/>
        <v xml:space="preserve"> </v>
      </c>
      <c r="Y9" s="2" t="str">
        <f t="shared" si="5"/>
        <v/>
      </c>
      <c r="Z9" s="2" t="str">
        <f t="shared" si="0"/>
        <v/>
      </c>
      <c r="AA9" s="2" t="str">
        <f t="shared" si="6"/>
        <v/>
      </c>
      <c r="AB9" s="3" t="str">
        <f t="shared" si="7"/>
        <v/>
      </c>
      <c r="AC9" s="2" t="str">
        <f t="shared" si="8"/>
        <v/>
      </c>
      <c r="AD9" s="2" t="str">
        <f t="shared" si="9"/>
        <v/>
      </c>
      <c r="AE9" s="2"/>
      <c r="AF9" s="2" t="str">
        <f t="shared" si="10"/>
        <v/>
      </c>
      <c r="AG9" s="62" t="s">
        <v>560</v>
      </c>
      <c r="AI9" s="60" t="str">
        <f t="shared" si="11"/>
        <v>　</v>
      </c>
    </row>
    <row r="10" spans="1:35" ht="22.5" customHeight="1">
      <c r="A10" s="63">
        <v>4</v>
      </c>
      <c r="B10" s="12"/>
      <c r="C10" s="12"/>
      <c r="D10" s="12"/>
      <c r="E10" s="7"/>
      <c r="F10" s="12"/>
      <c r="G10" s="118"/>
      <c r="H10" s="119"/>
      <c r="I10" s="13"/>
      <c r="J10" s="14"/>
      <c r="K10" s="14"/>
      <c r="L10" s="14"/>
      <c r="M10" s="15"/>
      <c r="N10" s="16"/>
      <c r="R10" s="2" t="str">
        <f t="shared" si="1"/>
        <v/>
      </c>
      <c r="S10" s="24" t="str">
        <f t="shared" si="2"/>
        <v/>
      </c>
      <c r="T10" s="1" t="str">
        <f>IF($S10="","",VLOOKUP($S10,'(種目・作業用)'!$A$2:$D$54,2,FALSE))</f>
        <v/>
      </c>
      <c r="U10" s="1" t="str">
        <f>IF($S10="","",VLOOKUP($S10,'(種目・作業用)'!$A$2:$D$54,3,FALSE))</f>
        <v/>
      </c>
      <c r="V10" s="1" t="str">
        <f>IF($S10="","",VLOOKUP($S10,'(種目・作業用)'!$A$2:$D$54,4,FALSE))</f>
        <v/>
      </c>
      <c r="W10" s="25" t="str">
        <f t="shared" si="3"/>
        <v/>
      </c>
      <c r="X10" s="2" t="str">
        <f t="shared" si="4"/>
        <v xml:space="preserve"> </v>
      </c>
      <c r="Y10" s="2" t="str">
        <f t="shared" si="5"/>
        <v/>
      </c>
      <c r="Z10" s="2" t="str">
        <f t="shared" si="0"/>
        <v/>
      </c>
      <c r="AA10" s="2" t="str">
        <f t="shared" si="6"/>
        <v/>
      </c>
      <c r="AB10" s="3" t="str">
        <f t="shared" si="7"/>
        <v/>
      </c>
      <c r="AC10" s="2" t="str">
        <f t="shared" si="8"/>
        <v/>
      </c>
      <c r="AD10" s="2" t="str">
        <f t="shared" si="9"/>
        <v/>
      </c>
      <c r="AE10" s="2"/>
      <c r="AF10" s="2" t="str">
        <f t="shared" si="10"/>
        <v/>
      </c>
      <c r="AG10" s="62" t="s">
        <v>560</v>
      </c>
      <c r="AI10" s="60" t="str">
        <f t="shared" si="11"/>
        <v>　</v>
      </c>
    </row>
    <row r="11" spans="1:35" ht="22.5" customHeight="1">
      <c r="A11" s="63">
        <v>5</v>
      </c>
      <c r="B11" s="12"/>
      <c r="C11" s="12"/>
      <c r="D11" s="12"/>
      <c r="E11" s="7"/>
      <c r="F11" s="12"/>
      <c r="G11" s="118"/>
      <c r="H11" s="119"/>
      <c r="I11" s="13"/>
      <c r="J11" s="14"/>
      <c r="K11" s="14"/>
      <c r="L11" s="14"/>
      <c r="M11" s="15"/>
      <c r="N11" s="16"/>
      <c r="R11" s="2" t="str">
        <f t="shared" si="1"/>
        <v/>
      </c>
      <c r="S11" s="24" t="str">
        <f t="shared" si="2"/>
        <v/>
      </c>
      <c r="T11" s="1" t="str">
        <f>IF($S11="","",VLOOKUP($S11,'(種目・作業用)'!$A$2:$D$54,2,FALSE))</f>
        <v/>
      </c>
      <c r="U11" s="1" t="str">
        <f>IF($S11="","",VLOOKUP($S11,'(種目・作業用)'!$A$2:$D$54,3,FALSE))</f>
        <v/>
      </c>
      <c r="V11" s="1" t="str">
        <f>IF($S11="","",VLOOKUP($S11,'(種目・作業用)'!$A$2:$D$54,4,FALSE))</f>
        <v/>
      </c>
      <c r="W11" s="25" t="str">
        <f t="shared" si="3"/>
        <v/>
      </c>
      <c r="X11" s="2" t="str">
        <f t="shared" si="4"/>
        <v xml:space="preserve"> </v>
      </c>
      <c r="Y11" s="2" t="str">
        <f t="shared" si="5"/>
        <v/>
      </c>
      <c r="Z11" s="2" t="str">
        <f t="shared" si="0"/>
        <v/>
      </c>
      <c r="AA11" s="2" t="str">
        <f t="shared" si="6"/>
        <v/>
      </c>
      <c r="AB11" s="3" t="str">
        <f t="shared" si="7"/>
        <v/>
      </c>
      <c r="AC11" s="2" t="str">
        <f t="shared" si="8"/>
        <v/>
      </c>
      <c r="AD11" s="2" t="str">
        <f t="shared" si="9"/>
        <v/>
      </c>
      <c r="AE11" s="2"/>
      <c r="AF11" s="2" t="str">
        <f t="shared" si="10"/>
        <v/>
      </c>
      <c r="AG11" s="62" t="s">
        <v>560</v>
      </c>
      <c r="AI11" s="60" t="str">
        <f t="shared" si="11"/>
        <v>　</v>
      </c>
    </row>
    <row r="12" spans="1:35" ht="22.5" customHeight="1">
      <c r="A12" s="63">
        <v>6</v>
      </c>
      <c r="B12" s="12"/>
      <c r="C12" s="12"/>
      <c r="D12" s="12"/>
      <c r="E12" s="7"/>
      <c r="F12" s="12"/>
      <c r="G12" s="118"/>
      <c r="H12" s="119"/>
      <c r="I12" s="13"/>
      <c r="J12" s="14"/>
      <c r="K12" s="14"/>
      <c r="L12" s="14"/>
      <c r="M12" s="15"/>
      <c r="N12" s="16"/>
      <c r="R12" s="2" t="str">
        <f t="shared" si="1"/>
        <v/>
      </c>
      <c r="S12" s="24" t="str">
        <f t="shared" si="2"/>
        <v/>
      </c>
      <c r="T12" s="1" t="str">
        <f>IF($S12="","",VLOOKUP($S12,'(種目・作業用)'!$A$2:$D$54,2,FALSE))</f>
        <v/>
      </c>
      <c r="U12" s="1" t="str">
        <f>IF($S12="","",VLOOKUP($S12,'(種目・作業用)'!$A$2:$D$54,3,FALSE))</f>
        <v/>
      </c>
      <c r="V12" s="1" t="str">
        <f>IF($S12="","",VLOOKUP($S12,'(種目・作業用)'!$A$2:$D$54,4,FALSE))</f>
        <v/>
      </c>
      <c r="W12" s="25" t="str">
        <f t="shared" si="3"/>
        <v/>
      </c>
      <c r="X12" s="2" t="str">
        <f t="shared" si="4"/>
        <v xml:space="preserve"> </v>
      </c>
      <c r="Y12" s="2" t="str">
        <f t="shared" si="5"/>
        <v/>
      </c>
      <c r="Z12" s="2" t="str">
        <f t="shared" si="0"/>
        <v/>
      </c>
      <c r="AA12" s="2" t="str">
        <f t="shared" si="6"/>
        <v/>
      </c>
      <c r="AB12" s="3" t="str">
        <f t="shared" si="7"/>
        <v/>
      </c>
      <c r="AC12" s="2" t="str">
        <f t="shared" si="8"/>
        <v/>
      </c>
      <c r="AD12" s="2" t="str">
        <f t="shared" si="9"/>
        <v/>
      </c>
      <c r="AE12" s="2"/>
      <c r="AF12" s="2" t="str">
        <f t="shared" si="10"/>
        <v/>
      </c>
      <c r="AG12" s="62" t="s">
        <v>560</v>
      </c>
      <c r="AI12" s="60" t="str">
        <f t="shared" si="11"/>
        <v>　</v>
      </c>
    </row>
    <row r="13" spans="1:35" ht="22.5" customHeight="1">
      <c r="A13" s="63">
        <v>7</v>
      </c>
      <c r="B13" s="12"/>
      <c r="C13" s="12"/>
      <c r="D13" s="12"/>
      <c r="E13" s="7"/>
      <c r="F13" s="12"/>
      <c r="G13" s="118"/>
      <c r="H13" s="119"/>
      <c r="I13" s="13"/>
      <c r="J13" s="14"/>
      <c r="K13" s="14"/>
      <c r="L13" s="14"/>
      <c r="M13" s="15"/>
      <c r="N13" s="16"/>
      <c r="R13" s="2" t="str">
        <f t="shared" si="1"/>
        <v/>
      </c>
      <c r="S13" s="24" t="str">
        <f t="shared" si="2"/>
        <v/>
      </c>
      <c r="T13" s="1" t="str">
        <f>IF($S13="","",VLOOKUP($S13,'(種目・作業用)'!$A$2:$D$54,2,FALSE))</f>
        <v/>
      </c>
      <c r="U13" s="1" t="str">
        <f>IF($S13="","",VLOOKUP($S13,'(種目・作業用)'!$A$2:$D$54,3,FALSE))</f>
        <v/>
      </c>
      <c r="V13" s="1" t="str">
        <f>IF($S13="","",VLOOKUP($S13,'(種目・作業用)'!$A$2:$D$54,4,FALSE))</f>
        <v/>
      </c>
      <c r="W13" s="25" t="str">
        <f t="shared" si="3"/>
        <v/>
      </c>
      <c r="X13" s="2" t="str">
        <f t="shared" si="4"/>
        <v xml:space="preserve"> </v>
      </c>
      <c r="Y13" s="2" t="str">
        <f t="shared" si="5"/>
        <v/>
      </c>
      <c r="Z13" s="2" t="str">
        <f t="shared" si="0"/>
        <v/>
      </c>
      <c r="AA13" s="2" t="str">
        <f t="shared" si="6"/>
        <v/>
      </c>
      <c r="AB13" s="3" t="str">
        <f t="shared" si="7"/>
        <v/>
      </c>
      <c r="AC13" s="2" t="str">
        <f t="shared" si="8"/>
        <v/>
      </c>
      <c r="AD13" s="2" t="str">
        <f t="shared" si="9"/>
        <v/>
      </c>
      <c r="AE13" s="2"/>
      <c r="AF13" s="2" t="str">
        <f t="shared" si="10"/>
        <v/>
      </c>
      <c r="AG13" s="62" t="s">
        <v>560</v>
      </c>
      <c r="AI13" s="60" t="str">
        <f t="shared" si="11"/>
        <v>　</v>
      </c>
    </row>
    <row r="14" spans="1:35" ht="22.5" customHeight="1">
      <c r="A14" s="63">
        <v>8</v>
      </c>
      <c r="B14" s="12"/>
      <c r="C14" s="12"/>
      <c r="D14" s="12"/>
      <c r="E14" s="7"/>
      <c r="F14" s="12"/>
      <c r="G14" s="118"/>
      <c r="H14" s="119"/>
      <c r="I14" s="13"/>
      <c r="J14" s="14"/>
      <c r="K14" s="14"/>
      <c r="L14" s="14"/>
      <c r="M14" s="15"/>
      <c r="N14" s="16"/>
      <c r="R14" s="2" t="str">
        <f t="shared" si="1"/>
        <v/>
      </c>
      <c r="S14" s="24" t="str">
        <f t="shared" si="2"/>
        <v/>
      </c>
      <c r="T14" s="1" t="str">
        <f>IF($S14="","",VLOOKUP($S14,'(種目・作業用)'!$A$2:$D$54,2,FALSE))</f>
        <v/>
      </c>
      <c r="U14" s="1" t="str">
        <f>IF($S14="","",VLOOKUP($S14,'(種目・作業用)'!$A$2:$D$54,3,FALSE))</f>
        <v/>
      </c>
      <c r="V14" s="1" t="str">
        <f>IF($S14="","",VLOOKUP($S14,'(種目・作業用)'!$A$2:$D$54,4,FALSE))</f>
        <v/>
      </c>
      <c r="W14" s="25" t="str">
        <f t="shared" si="3"/>
        <v/>
      </c>
      <c r="X14" s="2" t="str">
        <f t="shared" si="4"/>
        <v xml:space="preserve"> </v>
      </c>
      <c r="Y14" s="2" t="str">
        <f t="shared" si="5"/>
        <v/>
      </c>
      <c r="Z14" s="2" t="str">
        <f t="shared" si="0"/>
        <v/>
      </c>
      <c r="AA14" s="2" t="str">
        <f t="shared" si="6"/>
        <v/>
      </c>
      <c r="AB14" s="3" t="str">
        <f t="shared" si="7"/>
        <v/>
      </c>
      <c r="AC14" s="2" t="str">
        <f t="shared" si="8"/>
        <v/>
      </c>
      <c r="AD14" s="2" t="str">
        <f t="shared" si="9"/>
        <v/>
      </c>
      <c r="AE14" s="2"/>
      <c r="AF14" s="2" t="str">
        <f t="shared" si="10"/>
        <v/>
      </c>
      <c r="AG14" s="62" t="s">
        <v>560</v>
      </c>
      <c r="AI14" s="60" t="str">
        <f t="shared" si="11"/>
        <v>　</v>
      </c>
    </row>
    <row r="15" spans="1:35" ht="22.5" customHeight="1">
      <c r="A15" s="63">
        <v>9</v>
      </c>
      <c r="B15" s="12"/>
      <c r="C15" s="12"/>
      <c r="D15" s="12"/>
      <c r="E15" s="7"/>
      <c r="F15" s="12"/>
      <c r="G15" s="118"/>
      <c r="H15" s="119"/>
      <c r="I15" s="13"/>
      <c r="J15" s="14"/>
      <c r="K15" s="14"/>
      <c r="L15" s="14"/>
      <c r="M15" s="15"/>
      <c r="N15" s="16"/>
      <c r="R15" s="2" t="str">
        <f t="shared" si="1"/>
        <v/>
      </c>
      <c r="S15" s="24" t="str">
        <f t="shared" si="2"/>
        <v/>
      </c>
      <c r="T15" s="1" t="str">
        <f>IF($S15="","",VLOOKUP($S15,'(種目・作業用)'!$A$2:$D$54,2,FALSE))</f>
        <v/>
      </c>
      <c r="U15" s="1" t="str">
        <f>IF($S15="","",VLOOKUP($S15,'(種目・作業用)'!$A$2:$D$54,3,FALSE))</f>
        <v/>
      </c>
      <c r="V15" s="1" t="str">
        <f>IF($S15="","",VLOOKUP($S15,'(種目・作業用)'!$A$2:$D$54,4,FALSE))</f>
        <v/>
      </c>
      <c r="W15" s="25" t="str">
        <f t="shared" si="3"/>
        <v/>
      </c>
      <c r="X15" s="2" t="str">
        <f t="shared" si="4"/>
        <v xml:space="preserve"> </v>
      </c>
      <c r="Y15" s="2" t="str">
        <f t="shared" si="5"/>
        <v/>
      </c>
      <c r="Z15" s="2" t="str">
        <f t="shared" si="0"/>
        <v/>
      </c>
      <c r="AA15" s="2" t="str">
        <f t="shared" si="6"/>
        <v/>
      </c>
      <c r="AB15" s="3" t="str">
        <f t="shared" si="7"/>
        <v/>
      </c>
      <c r="AC15" s="2" t="str">
        <f t="shared" si="8"/>
        <v/>
      </c>
      <c r="AD15" s="2" t="str">
        <f t="shared" si="9"/>
        <v/>
      </c>
      <c r="AE15" s="2"/>
      <c r="AF15" s="2" t="str">
        <f t="shared" si="10"/>
        <v/>
      </c>
      <c r="AG15" s="62" t="s">
        <v>560</v>
      </c>
      <c r="AI15" s="60" t="str">
        <f t="shared" si="11"/>
        <v>　</v>
      </c>
    </row>
    <row r="16" spans="1:35" ht="22.5" customHeight="1">
      <c r="A16" s="63">
        <v>10</v>
      </c>
      <c r="B16" s="12"/>
      <c r="C16" s="12"/>
      <c r="D16" s="12"/>
      <c r="E16" s="7"/>
      <c r="F16" s="12"/>
      <c r="G16" s="118"/>
      <c r="H16" s="119"/>
      <c r="I16" s="13"/>
      <c r="J16" s="14"/>
      <c r="K16" s="14"/>
      <c r="L16" s="14"/>
      <c r="M16" s="15"/>
      <c r="N16" s="16"/>
      <c r="R16" s="2" t="str">
        <f t="shared" si="1"/>
        <v/>
      </c>
      <c r="S16" s="24" t="str">
        <f t="shared" si="2"/>
        <v/>
      </c>
      <c r="T16" s="1" t="str">
        <f>IF($S16="","",VLOOKUP($S16,'(種目・作業用)'!$A$2:$D$54,2,FALSE))</f>
        <v/>
      </c>
      <c r="U16" s="1" t="str">
        <f>IF($S16="","",VLOOKUP($S16,'(種目・作業用)'!$A$2:$D$54,3,FALSE))</f>
        <v/>
      </c>
      <c r="V16" s="1" t="str">
        <f>IF($S16="","",VLOOKUP($S16,'(種目・作業用)'!$A$2:$D$54,4,FALSE))</f>
        <v/>
      </c>
      <c r="W16" s="25" t="str">
        <f t="shared" si="3"/>
        <v/>
      </c>
      <c r="X16" s="2" t="str">
        <f t="shared" si="4"/>
        <v xml:space="preserve"> </v>
      </c>
      <c r="Y16" s="2" t="str">
        <f t="shared" si="5"/>
        <v/>
      </c>
      <c r="Z16" s="2" t="str">
        <f t="shared" si="0"/>
        <v/>
      </c>
      <c r="AA16" s="2" t="str">
        <f t="shared" si="6"/>
        <v/>
      </c>
      <c r="AB16" s="3" t="str">
        <f t="shared" si="7"/>
        <v/>
      </c>
      <c r="AC16" s="2" t="str">
        <f t="shared" si="8"/>
        <v/>
      </c>
      <c r="AD16" s="2" t="str">
        <f t="shared" si="9"/>
        <v/>
      </c>
      <c r="AE16" s="2"/>
      <c r="AF16" s="2" t="str">
        <f t="shared" si="10"/>
        <v/>
      </c>
      <c r="AG16" s="62" t="s">
        <v>560</v>
      </c>
      <c r="AI16" s="60" t="str">
        <f t="shared" si="11"/>
        <v>　</v>
      </c>
    </row>
    <row r="17" spans="1:35" ht="22.5" customHeight="1">
      <c r="A17" s="63">
        <v>11</v>
      </c>
      <c r="B17" s="12"/>
      <c r="C17" s="12"/>
      <c r="D17" s="12"/>
      <c r="E17" s="7"/>
      <c r="F17" s="12"/>
      <c r="G17" s="118"/>
      <c r="H17" s="119"/>
      <c r="I17" s="13"/>
      <c r="J17" s="14"/>
      <c r="K17" s="14"/>
      <c r="L17" s="14"/>
      <c r="M17" s="15"/>
      <c r="N17" s="16"/>
      <c r="R17" s="2" t="str">
        <f t="shared" si="1"/>
        <v/>
      </c>
      <c r="S17" s="24" t="str">
        <f t="shared" si="2"/>
        <v/>
      </c>
      <c r="T17" s="1" t="str">
        <f>IF($S17="","",VLOOKUP($S17,'(種目・作業用)'!$A$2:$D$54,2,FALSE))</f>
        <v/>
      </c>
      <c r="U17" s="1" t="str">
        <f>IF($S17="","",VLOOKUP($S17,'(種目・作業用)'!$A$2:$D$54,3,FALSE))</f>
        <v/>
      </c>
      <c r="V17" s="1" t="str">
        <f>IF($S17="","",VLOOKUP($S17,'(種目・作業用)'!$A$2:$D$54,4,FALSE))</f>
        <v/>
      </c>
      <c r="W17" s="25" t="str">
        <f t="shared" si="3"/>
        <v/>
      </c>
      <c r="X17" s="2" t="str">
        <f t="shared" si="4"/>
        <v xml:space="preserve"> </v>
      </c>
      <c r="Y17" s="2" t="str">
        <f t="shared" si="5"/>
        <v/>
      </c>
      <c r="Z17" s="2" t="str">
        <f t="shared" si="0"/>
        <v/>
      </c>
      <c r="AA17" s="2" t="str">
        <f t="shared" si="6"/>
        <v/>
      </c>
      <c r="AB17" s="3" t="str">
        <f t="shared" si="7"/>
        <v/>
      </c>
      <c r="AC17" s="2" t="str">
        <f t="shared" si="8"/>
        <v/>
      </c>
      <c r="AD17" s="2" t="str">
        <f t="shared" si="9"/>
        <v/>
      </c>
      <c r="AE17" s="2"/>
      <c r="AF17" s="2" t="str">
        <f t="shared" si="10"/>
        <v/>
      </c>
      <c r="AG17" s="62" t="s">
        <v>560</v>
      </c>
      <c r="AI17" s="60" t="str">
        <f t="shared" si="11"/>
        <v>　</v>
      </c>
    </row>
    <row r="18" spans="1:35" ht="22.5" customHeight="1">
      <c r="A18" s="63">
        <v>12</v>
      </c>
      <c r="B18" s="12"/>
      <c r="C18" s="12"/>
      <c r="D18" s="12"/>
      <c r="E18" s="7"/>
      <c r="F18" s="12"/>
      <c r="G18" s="118"/>
      <c r="H18" s="119"/>
      <c r="I18" s="13"/>
      <c r="J18" s="14"/>
      <c r="K18" s="14"/>
      <c r="L18" s="14"/>
      <c r="M18" s="15"/>
      <c r="N18" s="16"/>
      <c r="R18" s="2" t="str">
        <f t="shared" si="1"/>
        <v/>
      </c>
      <c r="S18" s="24" t="str">
        <f t="shared" si="2"/>
        <v/>
      </c>
      <c r="T18" s="1" t="str">
        <f>IF($S18="","",VLOOKUP($S18,'(種目・作業用)'!$A$2:$D$54,2,FALSE))</f>
        <v/>
      </c>
      <c r="U18" s="1" t="str">
        <f>IF($S18="","",VLOOKUP($S18,'(種目・作業用)'!$A$2:$D$54,3,FALSE))</f>
        <v/>
      </c>
      <c r="V18" s="1" t="str">
        <f>IF($S18="","",VLOOKUP($S18,'(種目・作業用)'!$A$2:$D$54,4,FALSE))</f>
        <v/>
      </c>
      <c r="W18" s="25" t="str">
        <f t="shared" si="3"/>
        <v/>
      </c>
      <c r="X18" s="2" t="str">
        <f t="shared" si="4"/>
        <v xml:space="preserve"> </v>
      </c>
      <c r="Y18" s="2" t="str">
        <f t="shared" si="5"/>
        <v/>
      </c>
      <c r="Z18" s="2" t="str">
        <f t="shared" si="0"/>
        <v/>
      </c>
      <c r="AA18" s="2" t="str">
        <f t="shared" si="6"/>
        <v/>
      </c>
      <c r="AB18" s="3" t="str">
        <f t="shared" si="7"/>
        <v/>
      </c>
      <c r="AC18" s="2" t="str">
        <f t="shared" si="8"/>
        <v/>
      </c>
      <c r="AD18" s="2" t="str">
        <f t="shared" si="9"/>
        <v/>
      </c>
      <c r="AE18" s="2"/>
      <c r="AF18" s="2" t="str">
        <f t="shared" si="10"/>
        <v/>
      </c>
      <c r="AG18" s="62" t="s">
        <v>560</v>
      </c>
      <c r="AI18" s="60" t="str">
        <f t="shared" si="11"/>
        <v>　</v>
      </c>
    </row>
    <row r="19" spans="1:35" ht="22.5" customHeight="1">
      <c r="A19" s="63">
        <v>13</v>
      </c>
      <c r="B19" s="12"/>
      <c r="C19" s="12"/>
      <c r="D19" s="12"/>
      <c r="E19" s="7"/>
      <c r="F19" s="12"/>
      <c r="G19" s="118"/>
      <c r="H19" s="119"/>
      <c r="I19" s="13"/>
      <c r="J19" s="14"/>
      <c r="K19" s="14"/>
      <c r="L19" s="14"/>
      <c r="M19" s="15"/>
      <c r="N19" s="16"/>
      <c r="R19" s="2" t="str">
        <f t="shared" si="1"/>
        <v/>
      </c>
      <c r="S19" s="24" t="str">
        <f t="shared" si="2"/>
        <v/>
      </c>
      <c r="T19" s="1" t="str">
        <f>IF($S19="","",VLOOKUP($S19,'(種目・作業用)'!$A$2:$D$54,2,FALSE))</f>
        <v/>
      </c>
      <c r="U19" s="1" t="str">
        <f>IF($S19="","",VLOOKUP($S19,'(種目・作業用)'!$A$2:$D$54,3,FALSE))</f>
        <v/>
      </c>
      <c r="V19" s="1" t="str">
        <f>IF($S19="","",VLOOKUP($S19,'(種目・作業用)'!$A$2:$D$54,4,FALSE))</f>
        <v/>
      </c>
      <c r="W19" s="25" t="str">
        <f t="shared" si="3"/>
        <v/>
      </c>
      <c r="X19" s="2" t="str">
        <f t="shared" si="4"/>
        <v xml:space="preserve"> </v>
      </c>
      <c r="Y19" s="2" t="str">
        <f t="shared" si="5"/>
        <v/>
      </c>
      <c r="Z19" s="2" t="str">
        <f t="shared" si="0"/>
        <v/>
      </c>
      <c r="AA19" s="2" t="str">
        <f t="shared" si="6"/>
        <v/>
      </c>
      <c r="AB19" s="3" t="str">
        <f t="shared" si="7"/>
        <v/>
      </c>
      <c r="AC19" s="2" t="str">
        <f t="shared" si="8"/>
        <v/>
      </c>
      <c r="AD19" s="2" t="str">
        <f t="shared" si="9"/>
        <v/>
      </c>
      <c r="AE19" s="2"/>
      <c r="AF19" s="2" t="str">
        <f t="shared" si="10"/>
        <v/>
      </c>
      <c r="AG19" s="62" t="s">
        <v>560</v>
      </c>
      <c r="AI19" s="60" t="str">
        <f t="shared" si="11"/>
        <v>　</v>
      </c>
    </row>
    <row r="20" spans="1:35" ht="22.5" customHeight="1">
      <c r="A20" s="63">
        <v>14</v>
      </c>
      <c r="B20" s="12"/>
      <c r="C20" s="12"/>
      <c r="D20" s="12"/>
      <c r="E20" s="7"/>
      <c r="F20" s="12"/>
      <c r="G20" s="118"/>
      <c r="H20" s="119"/>
      <c r="I20" s="13"/>
      <c r="J20" s="14"/>
      <c r="K20" s="14"/>
      <c r="L20" s="14"/>
      <c r="M20" s="15"/>
      <c r="N20" s="16"/>
      <c r="R20" s="2" t="str">
        <f t="shared" si="1"/>
        <v/>
      </c>
      <c r="S20" s="24" t="str">
        <f t="shared" si="2"/>
        <v/>
      </c>
      <c r="T20" s="1" t="str">
        <f>IF($S20="","",VLOOKUP($S20,'(種目・作業用)'!$A$2:$D$54,2,FALSE))</f>
        <v/>
      </c>
      <c r="U20" s="1" t="str">
        <f>IF($S20="","",VLOOKUP($S20,'(種目・作業用)'!$A$2:$D$54,3,FALSE))</f>
        <v/>
      </c>
      <c r="V20" s="1" t="str">
        <f>IF($S20="","",VLOOKUP($S20,'(種目・作業用)'!$A$2:$D$54,4,FALSE))</f>
        <v/>
      </c>
      <c r="W20" s="25" t="str">
        <f t="shared" si="3"/>
        <v/>
      </c>
      <c r="X20" s="2" t="str">
        <f t="shared" si="4"/>
        <v xml:space="preserve"> </v>
      </c>
      <c r="Y20" s="2" t="str">
        <f t="shared" si="5"/>
        <v/>
      </c>
      <c r="Z20" s="2" t="str">
        <f t="shared" si="0"/>
        <v/>
      </c>
      <c r="AA20" s="2" t="str">
        <f t="shared" si="6"/>
        <v/>
      </c>
      <c r="AB20" s="3" t="str">
        <f t="shared" si="7"/>
        <v/>
      </c>
      <c r="AC20" s="2" t="str">
        <f t="shared" si="8"/>
        <v/>
      </c>
      <c r="AD20" s="2" t="str">
        <f t="shared" si="9"/>
        <v/>
      </c>
      <c r="AE20" s="2"/>
      <c r="AF20" s="2" t="str">
        <f t="shared" si="10"/>
        <v/>
      </c>
      <c r="AG20" s="62" t="s">
        <v>560</v>
      </c>
      <c r="AI20" s="60" t="str">
        <f t="shared" si="11"/>
        <v>　</v>
      </c>
    </row>
    <row r="21" spans="1:35" ht="22.5" customHeight="1">
      <c r="A21" s="63">
        <v>15</v>
      </c>
      <c r="B21" s="12"/>
      <c r="C21" s="12"/>
      <c r="D21" s="12"/>
      <c r="E21" s="7"/>
      <c r="F21" s="12"/>
      <c r="G21" s="118"/>
      <c r="H21" s="119"/>
      <c r="I21" s="13"/>
      <c r="J21" s="14"/>
      <c r="K21" s="14"/>
      <c r="L21" s="14"/>
      <c r="M21" s="15"/>
      <c r="N21" s="16"/>
      <c r="R21" s="2" t="str">
        <f t="shared" si="1"/>
        <v/>
      </c>
      <c r="S21" s="24" t="str">
        <f t="shared" si="2"/>
        <v/>
      </c>
      <c r="T21" s="1" t="str">
        <f>IF($S21="","",VLOOKUP($S21,'(種目・作業用)'!$A$2:$D$54,2,FALSE))</f>
        <v/>
      </c>
      <c r="U21" s="1" t="str">
        <f>IF($S21="","",VLOOKUP($S21,'(種目・作業用)'!$A$2:$D$54,3,FALSE))</f>
        <v/>
      </c>
      <c r="V21" s="1" t="str">
        <f>IF($S21="","",VLOOKUP($S21,'(種目・作業用)'!$A$2:$D$54,4,FALSE))</f>
        <v/>
      </c>
      <c r="W21" s="25" t="str">
        <f t="shared" si="3"/>
        <v/>
      </c>
      <c r="X21" s="2" t="str">
        <f t="shared" si="4"/>
        <v xml:space="preserve"> </v>
      </c>
      <c r="Y21" s="2" t="str">
        <f t="shared" si="5"/>
        <v/>
      </c>
      <c r="Z21" s="2" t="str">
        <f t="shared" si="0"/>
        <v/>
      </c>
      <c r="AA21" s="2" t="str">
        <f t="shared" si="6"/>
        <v/>
      </c>
      <c r="AB21" s="3" t="str">
        <f t="shared" si="7"/>
        <v/>
      </c>
      <c r="AC21" s="2" t="str">
        <f t="shared" si="8"/>
        <v/>
      </c>
      <c r="AD21" s="2" t="str">
        <f t="shared" si="9"/>
        <v/>
      </c>
      <c r="AE21" s="2"/>
      <c r="AF21" s="2" t="str">
        <f t="shared" si="10"/>
        <v/>
      </c>
      <c r="AG21" s="62" t="s">
        <v>560</v>
      </c>
      <c r="AI21" s="60" t="str">
        <f t="shared" si="11"/>
        <v>　</v>
      </c>
    </row>
    <row r="22" spans="1:35" ht="22.5" customHeight="1">
      <c r="A22" s="63">
        <v>16</v>
      </c>
      <c r="B22" s="12"/>
      <c r="C22" s="12"/>
      <c r="D22" s="12"/>
      <c r="E22" s="7"/>
      <c r="F22" s="12"/>
      <c r="G22" s="118"/>
      <c r="H22" s="119"/>
      <c r="I22" s="13"/>
      <c r="J22" s="14"/>
      <c r="K22" s="14"/>
      <c r="L22" s="14"/>
      <c r="M22" s="15"/>
      <c r="N22" s="16"/>
      <c r="R22" s="2" t="str">
        <f t="shared" si="1"/>
        <v/>
      </c>
      <c r="S22" s="24" t="str">
        <f t="shared" si="2"/>
        <v/>
      </c>
      <c r="T22" s="1" t="str">
        <f>IF($S22="","",VLOOKUP($S22,'(種目・作業用)'!$A$2:$D$54,2,FALSE))</f>
        <v/>
      </c>
      <c r="U22" s="1" t="str">
        <f>IF($S22="","",VLOOKUP($S22,'(種目・作業用)'!$A$2:$D$54,3,FALSE))</f>
        <v/>
      </c>
      <c r="V22" s="1" t="str">
        <f>IF($S22="","",VLOOKUP($S22,'(種目・作業用)'!$A$2:$D$54,4,FALSE))</f>
        <v/>
      </c>
      <c r="W22" s="25" t="str">
        <f t="shared" si="3"/>
        <v/>
      </c>
      <c r="X22" s="2" t="str">
        <f t="shared" si="4"/>
        <v xml:space="preserve"> </v>
      </c>
      <c r="Y22" s="2" t="str">
        <f t="shared" si="5"/>
        <v/>
      </c>
      <c r="Z22" s="2" t="str">
        <f t="shared" si="0"/>
        <v/>
      </c>
      <c r="AA22" s="2" t="str">
        <f t="shared" si="6"/>
        <v/>
      </c>
      <c r="AB22" s="3" t="str">
        <f t="shared" si="7"/>
        <v/>
      </c>
      <c r="AC22" s="2" t="str">
        <f t="shared" si="8"/>
        <v/>
      </c>
      <c r="AD22" s="2" t="str">
        <f t="shared" si="9"/>
        <v/>
      </c>
      <c r="AE22" s="2"/>
      <c r="AF22" s="2" t="str">
        <f t="shared" si="10"/>
        <v/>
      </c>
      <c r="AG22" s="62" t="s">
        <v>560</v>
      </c>
      <c r="AI22" s="60" t="str">
        <f t="shared" si="11"/>
        <v>　</v>
      </c>
    </row>
    <row r="23" spans="1:35" ht="22.5" customHeight="1">
      <c r="A23" s="63">
        <v>17</v>
      </c>
      <c r="B23" s="12"/>
      <c r="C23" s="12"/>
      <c r="D23" s="12"/>
      <c r="E23" s="7"/>
      <c r="F23" s="12"/>
      <c r="G23" s="118"/>
      <c r="H23" s="119"/>
      <c r="I23" s="13"/>
      <c r="J23" s="14"/>
      <c r="K23" s="14"/>
      <c r="L23" s="14"/>
      <c r="M23" s="15"/>
      <c r="N23" s="16"/>
      <c r="R23" s="2" t="str">
        <f t="shared" si="1"/>
        <v/>
      </c>
      <c r="S23" s="24" t="str">
        <f t="shared" si="2"/>
        <v/>
      </c>
      <c r="T23" s="1" t="str">
        <f>IF($S23="","",VLOOKUP($S23,'(種目・作業用)'!$A$2:$D$54,2,FALSE))</f>
        <v/>
      </c>
      <c r="U23" s="1" t="str">
        <f>IF($S23="","",VLOOKUP($S23,'(種目・作業用)'!$A$2:$D$54,3,FALSE))</f>
        <v/>
      </c>
      <c r="V23" s="1" t="str">
        <f>IF($S23="","",VLOOKUP($S23,'(種目・作業用)'!$A$2:$D$54,4,FALSE))</f>
        <v/>
      </c>
      <c r="W23" s="25" t="str">
        <f t="shared" si="3"/>
        <v/>
      </c>
      <c r="X23" s="2" t="str">
        <f t="shared" si="4"/>
        <v xml:space="preserve"> </v>
      </c>
      <c r="Y23" s="2" t="str">
        <f t="shared" si="5"/>
        <v/>
      </c>
      <c r="Z23" s="2" t="str">
        <f t="shared" si="0"/>
        <v/>
      </c>
      <c r="AA23" s="2" t="str">
        <f t="shared" si="6"/>
        <v/>
      </c>
      <c r="AB23" s="3" t="str">
        <f t="shared" si="7"/>
        <v/>
      </c>
      <c r="AC23" s="2" t="str">
        <f t="shared" si="8"/>
        <v/>
      </c>
      <c r="AD23" s="2" t="str">
        <f t="shared" si="9"/>
        <v/>
      </c>
      <c r="AE23" s="2"/>
      <c r="AF23" s="2" t="str">
        <f t="shared" si="10"/>
        <v/>
      </c>
      <c r="AG23" s="62" t="s">
        <v>560</v>
      </c>
      <c r="AI23" s="60" t="str">
        <f t="shared" si="11"/>
        <v>　</v>
      </c>
    </row>
    <row r="24" spans="1:35" ht="22.5" customHeight="1">
      <c r="A24" s="63">
        <v>18</v>
      </c>
      <c r="B24" s="12"/>
      <c r="C24" s="93"/>
      <c r="D24" s="12"/>
      <c r="E24" s="7"/>
      <c r="F24" s="12"/>
      <c r="G24" s="118"/>
      <c r="H24" s="119"/>
      <c r="I24" s="13"/>
      <c r="J24" s="14"/>
      <c r="K24" s="14"/>
      <c r="L24" s="14"/>
      <c r="M24" s="15"/>
      <c r="N24" s="16"/>
      <c r="R24" s="2" t="str">
        <f t="shared" si="1"/>
        <v/>
      </c>
      <c r="S24" s="24" t="str">
        <f t="shared" si="2"/>
        <v/>
      </c>
      <c r="T24" s="1" t="str">
        <f>IF($S24="","",VLOOKUP($S24,'(種目・作業用)'!$A$2:$D$54,2,FALSE))</f>
        <v/>
      </c>
      <c r="U24" s="1" t="str">
        <f>IF($S24="","",VLOOKUP($S24,'(種目・作業用)'!$A$2:$D$54,3,FALSE))</f>
        <v/>
      </c>
      <c r="V24" s="1" t="str">
        <f>IF($S24="","",VLOOKUP($S24,'(種目・作業用)'!$A$2:$D$54,4,FALSE))</f>
        <v/>
      </c>
      <c r="W24" s="25" t="str">
        <f t="shared" si="3"/>
        <v/>
      </c>
      <c r="X24" s="2" t="str">
        <f t="shared" si="4"/>
        <v xml:space="preserve"> </v>
      </c>
      <c r="Y24" s="2" t="str">
        <f t="shared" si="5"/>
        <v/>
      </c>
      <c r="Z24" s="2" t="str">
        <f t="shared" si="0"/>
        <v/>
      </c>
      <c r="AA24" s="2" t="str">
        <f t="shared" si="6"/>
        <v/>
      </c>
      <c r="AB24" s="3" t="str">
        <f t="shared" si="7"/>
        <v/>
      </c>
      <c r="AC24" s="2" t="str">
        <f t="shared" si="8"/>
        <v/>
      </c>
      <c r="AD24" s="2" t="str">
        <f t="shared" si="9"/>
        <v/>
      </c>
      <c r="AE24" s="2"/>
      <c r="AF24" s="2" t="str">
        <f t="shared" si="10"/>
        <v/>
      </c>
      <c r="AG24" s="62" t="s">
        <v>560</v>
      </c>
      <c r="AI24" s="60" t="str">
        <f t="shared" si="11"/>
        <v>　</v>
      </c>
    </row>
    <row r="25" spans="1:35" ht="22.5" customHeight="1">
      <c r="A25" s="63">
        <v>19</v>
      </c>
      <c r="B25" s="12"/>
      <c r="C25" s="12"/>
      <c r="D25" s="12"/>
      <c r="E25" s="7"/>
      <c r="F25" s="12"/>
      <c r="G25" s="118"/>
      <c r="H25" s="119"/>
      <c r="I25" s="13"/>
      <c r="J25" s="14"/>
      <c r="K25" s="14"/>
      <c r="L25" s="14"/>
      <c r="M25" s="15"/>
      <c r="N25" s="16"/>
      <c r="R25" s="2" t="str">
        <f t="shared" si="1"/>
        <v/>
      </c>
      <c r="S25" s="24" t="str">
        <f t="shared" si="2"/>
        <v/>
      </c>
      <c r="T25" s="1" t="str">
        <f>IF($S25="","",VLOOKUP($S25,'(種目・作業用)'!$A$2:$D$54,2,FALSE))</f>
        <v/>
      </c>
      <c r="U25" s="1" t="str">
        <f>IF($S25="","",VLOOKUP($S25,'(種目・作業用)'!$A$2:$D$54,3,FALSE))</f>
        <v/>
      </c>
      <c r="V25" s="1" t="str">
        <f>IF($S25="","",VLOOKUP($S25,'(種目・作業用)'!$A$2:$D$54,4,FALSE))</f>
        <v/>
      </c>
      <c r="W25" s="25" t="str">
        <f t="shared" si="3"/>
        <v/>
      </c>
      <c r="X25" s="2" t="str">
        <f t="shared" si="4"/>
        <v xml:space="preserve"> </v>
      </c>
      <c r="Y25" s="2" t="str">
        <f t="shared" si="5"/>
        <v/>
      </c>
      <c r="Z25" s="2" t="str">
        <f t="shared" si="0"/>
        <v/>
      </c>
      <c r="AA25" s="2" t="str">
        <f t="shared" si="6"/>
        <v/>
      </c>
      <c r="AB25" s="3" t="str">
        <f t="shared" si="7"/>
        <v/>
      </c>
      <c r="AC25" s="2" t="str">
        <f t="shared" si="8"/>
        <v/>
      </c>
      <c r="AD25" s="2" t="str">
        <f t="shared" si="9"/>
        <v/>
      </c>
      <c r="AE25" s="2"/>
      <c r="AF25" s="2" t="str">
        <f t="shared" si="10"/>
        <v/>
      </c>
      <c r="AG25" s="62" t="s">
        <v>560</v>
      </c>
      <c r="AI25" s="60" t="str">
        <f t="shared" si="11"/>
        <v>　</v>
      </c>
    </row>
    <row r="26" spans="1:35" ht="22.5" customHeight="1">
      <c r="A26" s="63">
        <v>20</v>
      </c>
      <c r="B26" s="12"/>
      <c r="C26" s="12"/>
      <c r="D26" s="12"/>
      <c r="E26" s="7"/>
      <c r="F26" s="12"/>
      <c r="G26" s="118"/>
      <c r="H26" s="119"/>
      <c r="I26" s="13"/>
      <c r="J26" s="14"/>
      <c r="K26" s="14"/>
      <c r="L26" s="14"/>
      <c r="M26" s="15"/>
      <c r="N26" s="16"/>
      <c r="R26" s="2" t="str">
        <f t="shared" si="1"/>
        <v/>
      </c>
      <c r="S26" s="24" t="str">
        <f t="shared" si="2"/>
        <v/>
      </c>
      <c r="T26" s="1" t="str">
        <f>IF($S26="","",VLOOKUP($S26,'(種目・作業用)'!$A$2:$D$54,2,FALSE))</f>
        <v/>
      </c>
      <c r="U26" s="1" t="str">
        <f>IF($S26="","",VLOOKUP($S26,'(種目・作業用)'!$A$2:$D$54,3,FALSE))</f>
        <v/>
      </c>
      <c r="V26" s="1" t="str">
        <f>IF($S26="","",VLOOKUP($S26,'(種目・作業用)'!$A$2:$D$54,4,FALSE))</f>
        <v/>
      </c>
      <c r="W26" s="25" t="str">
        <f t="shared" si="3"/>
        <v/>
      </c>
      <c r="X26" s="2" t="str">
        <f t="shared" si="4"/>
        <v xml:space="preserve"> </v>
      </c>
      <c r="Y26" s="2" t="str">
        <f t="shared" si="5"/>
        <v/>
      </c>
      <c r="Z26" s="2" t="str">
        <f t="shared" si="0"/>
        <v/>
      </c>
      <c r="AA26" s="2" t="str">
        <f t="shared" si="6"/>
        <v/>
      </c>
      <c r="AB26" s="3" t="str">
        <f t="shared" si="7"/>
        <v/>
      </c>
      <c r="AC26" s="2" t="str">
        <f t="shared" si="8"/>
        <v/>
      </c>
      <c r="AD26" s="2" t="str">
        <f t="shared" si="9"/>
        <v/>
      </c>
      <c r="AE26" s="2"/>
      <c r="AF26" s="2" t="str">
        <f t="shared" si="10"/>
        <v/>
      </c>
      <c r="AG26" s="62" t="s">
        <v>560</v>
      </c>
      <c r="AI26" s="60" t="str">
        <f t="shared" si="11"/>
        <v>　</v>
      </c>
    </row>
    <row r="27" spans="1:35" ht="22.5" customHeight="1">
      <c r="A27" s="63">
        <v>21</v>
      </c>
      <c r="B27" s="12"/>
      <c r="C27" s="12"/>
      <c r="D27" s="12"/>
      <c r="E27" s="7"/>
      <c r="F27" s="12"/>
      <c r="G27" s="118"/>
      <c r="H27" s="119"/>
      <c r="I27" s="13"/>
      <c r="J27" s="14"/>
      <c r="K27" s="14"/>
      <c r="L27" s="14"/>
      <c r="M27" s="15"/>
      <c r="N27" s="16"/>
      <c r="R27" s="2" t="str">
        <f t="shared" si="1"/>
        <v/>
      </c>
      <c r="S27" s="24" t="str">
        <f t="shared" si="2"/>
        <v/>
      </c>
      <c r="T27" s="1" t="str">
        <f>IF($S27="","",VLOOKUP($S27,'(種目・作業用)'!$A$2:$D$54,2,FALSE))</f>
        <v/>
      </c>
      <c r="U27" s="1" t="str">
        <f>IF($S27="","",VLOOKUP($S27,'(種目・作業用)'!$A$2:$D$54,3,FALSE))</f>
        <v/>
      </c>
      <c r="V27" s="1" t="str">
        <f>IF($S27="","",VLOOKUP($S27,'(種目・作業用)'!$A$2:$D$54,4,FALSE))</f>
        <v/>
      </c>
      <c r="W27" s="25" t="str">
        <f t="shared" si="3"/>
        <v/>
      </c>
      <c r="X27" s="2" t="str">
        <f t="shared" si="4"/>
        <v xml:space="preserve"> </v>
      </c>
      <c r="Y27" s="2" t="str">
        <f t="shared" si="5"/>
        <v/>
      </c>
      <c r="Z27" s="2" t="str">
        <f t="shared" si="0"/>
        <v/>
      </c>
      <c r="AA27" s="2" t="str">
        <f t="shared" si="6"/>
        <v/>
      </c>
      <c r="AB27" s="3" t="str">
        <f t="shared" si="7"/>
        <v/>
      </c>
      <c r="AC27" s="2" t="str">
        <f t="shared" si="8"/>
        <v/>
      </c>
      <c r="AD27" s="2" t="str">
        <f t="shared" si="9"/>
        <v/>
      </c>
      <c r="AE27" s="2"/>
      <c r="AF27" s="2" t="str">
        <f t="shared" si="10"/>
        <v/>
      </c>
      <c r="AG27" s="62" t="s">
        <v>560</v>
      </c>
      <c r="AI27" s="60" t="str">
        <f t="shared" si="11"/>
        <v>　</v>
      </c>
    </row>
    <row r="28" spans="1:35" ht="22.5" customHeight="1">
      <c r="A28" s="63">
        <v>22</v>
      </c>
      <c r="B28" s="12"/>
      <c r="C28" s="12"/>
      <c r="D28" s="12"/>
      <c r="E28" s="7"/>
      <c r="F28" s="12"/>
      <c r="G28" s="118"/>
      <c r="H28" s="119"/>
      <c r="I28" s="13"/>
      <c r="J28" s="14"/>
      <c r="K28" s="14"/>
      <c r="L28" s="14"/>
      <c r="M28" s="15"/>
      <c r="N28" s="16"/>
      <c r="R28" s="2" t="str">
        <f t="shared" si="1"/>
        <v/>
      </c>
      <c r="S28" s="24" t="str">
        <f t="shared" si="2"/>
        <v/>
      </c>
      <c r="T28" s="1" t="str">
        <f>IF($S28="","",VLOOKUP($S28,'(種目・作業用)'!$A$2:$D$54,2,FALSE))</f>
        <v/>
      </c>
      <c r="U28" s="1" t="str">
        <f>IF($S28="","",VLOOKUP($S28,'(種目・作業用)'!$A$2:$D$54,3,FALSE))</f>
        <v/>
      </c>
      <c r="V28" s="1" t="str">
        <f>IF($S28="","",VLOOKUP($S28,'(種目・作業用)'!$A$2:$D$54,4,FALSE))</f>
        <v/>
      </c>
      <c r="W28" s="25" t="str">
        <f t="shared" si="3"/>
        <v/>
      </c>
      <c r="X28" s="2" t="str">
        <f t="shared" si="4"/>
        <v xml:space="preserve"> </v>
      </c>
      <c r="Y28" s="2" t="str">
        <f t="shared" si="5"/>
        <v/>
      </c>
      <c r="Z28" s="2" t="str">
        <f t="shared" si="0"/>
        <v/>
      </c>
      <c r="AA28" s="2" t="str">
        <f t="shared" si="6"/>
        <v/>
      </c>
      <c r="AB28" s="3" t="str">
        <f t="shared" si="7"/>
        <v/>
      </c>
      <c r="AC28" s="2" t="str">
        <f t="shared" si="8"/>
        <v/>
      </c>
      <c r="AD28" s="2" t="str">
        <f t="shared" si="9"/>
        <v/>
      </c>
      <c r="AE28" s="2"/>
      <c r="AF28" s="2" t="str">
        <f t="shared" si="10"/>
        <v/>
      </c>
      <c r="AG28" s="62" t="s">
        <v>560</v>
      </c>
      <c r="AI28" s="60" t="str">
        <f t="shared" si="11"/>
        <v>　</v>
      </c>
    </row>
    <row r="29" spans="1:35" ht="22.5" customHeight="1">
      <c r="A29" s="63">
        <v>23</v>
      </c>
      <c r="B29" s="12"/>
      <c r="C29" s="12"/>
      <c r="D29" s="12"/>
      <c r="E29" s="7"/>
      <c r="F29" s="12"/>
      <c r="G29" s="118"/>
      <c r="H29" s="119"/>
      <c r="I29" s="13"/>
      <c r="J29" s="14"/>
      <c r="K29" s="14"/>
      <c r="L29" s="14"/>
      <c r="M29" s="15"/>
      <c r="N29" s="16"/>
      <c r="R29" s="2" t="str">
        <f t="shared" si="1"/>
        <v/>
      </c>
      <c r="S29" s="24" t="str">
        <f t="shared" si="2"/>
        <v/>
      </c>
      <c r="T29" s="1" t="str">
        <f>IF($S29="","",VLOOKUP($S29,'(種目・作業用)'!$A$2:$D$54,2,FALSE))</f>
        <v/>
      </c>
      <c r="U29" s="1" t="str">
        <f>IF($S29="","",VLOOKUP($S29,'(種目・作業用)'!$A$2:$D$54,3,FALSE))</f>
        <v/>
      </c>
      <c r="V29" s="1" t="str">
        <f>IF($S29="","",VLOOKUP($S29,'(種目・作業用)'!$A$2:$D$54,4,FALSE))</f>
        <v/>
      </c>
      <c r="W29" s="25" t="str">
        <f t="shared" si="3"/>
        <v/>
      </c>
      <c r="X29" s="2" t="str">
        <f t="shared" si="4"/>
        <v xml:space="preserve"> </v>
      </c>
      <c r="Y29" s="2" t="str">
        <f t="shared" si="5"/>
        <v/>
      </c>
      <c r="Z29" s="2" t="str">
        <f t="shared" si="0"/>
        <v/>
      </c>
      <c r="AA29" s="2" t="str">
        <f t="shared" si="6"/>
        <v/>
      </c>
      <c r="AB29" s="3" t="str">
        <f t="shared" si="7"/>
        <v/>
      </c>
      <c r="AC29" s="2" t="str">
        <f t="shared" si="8"/>
        <v/>
      </c>
      <c r="AD29" s="2" t="str">
        <f t="shared" si="9"/>
        <v/>
      </c>
      <c r="AE29" s="2"/>
      <c r="AF29" s="2" t="str">
        <f t="shared" si="10"/>
        <v/>
      </c>
      <c r="AG29" s="62" t="s">
        <v>560</v>
      </c>
      <c r="AI29" s="60" t="str">
        <f t="shared" si="11"/>
        <v>　</v>
      </c>
    </row>
    <row r="30" spans="1:35" ht="22.5" customHeight="1">
      <c r="A30" s="63">
        <v>24</v>
      </c>
      <c r="B30" s="12"/>
      <c r="C30" s="12"/>
      <c r="D30" s="12"/>
      <c r="E30" s="7"/>
      <c r="F30" s="12"/>
      <c r="G30" s="118"/>
      <c r="H30" s="119"/>
      <c r="I30" s="13"/>
      <c r="J30" s="14"/>
      <c r="K30" s="14"/>
      <c r="L30" s="14"/>
      <c r="M30" s="15"/>
      <c r="N30" s="16"/>
      <c r="R30" s="2" t="str">
        <f t="shared" si="1"/>
        <v/>
      </c>
      <c r="S30" s="24" t="str">
        <f t="shared" si="2"/>
        <v/>
      </c>
      <c r="T30" s="1" t="str">
        <f>IF($S30="","",VLOOKUP($S30,'(種目・作業用)'!$A$2:$D$54,2,FALSE))</f>
        <v/>
      </c>
      <c r="U30" s="1" t="str">
        <f>IF($S30="","",VLOOKUP($S30,'(種目・作業用)'!$A$2:$D$54,3,FALSE))</f>
        <v/>
      </c>
      <c r="V30" s="1" t="str">
        <f>IF($S30="","",VLOOKUP($S30,'(種目・作業用)'!$A$2:$D$54,4,FALSE))</f>
        <v/>
      </c>
      <c r="W30" s="25" t="str">
        <f t="shared" si="3"/>
        <v/>
      </c>
      <c r="X30" s="2" t="str">
        <f t="shared" si="4"/>
        <v xml:space="preserve"> </v>
      </c>
      <c r="Y30" s="2" t="str">
        <f t="shared" si="5"/>
        <v/>
      </c>
      <c r="Z30" s="2" t="str">
        <f t="shared" si="0"/>
        <v/>
      </c>
      <c r="AA30" s="2" t="str">
        <f t="shared" si="6"/>
        <v/>
      </c>
      <c r="AB30" s="3" t="str">
        <f t="shared" si="7"/>
        <v/>
      </c>
      <c r="AC30" s="2" t="str">
        <f t="shared" si="8"/>
        <v/>
      </c>
      <c r="AD30" s="2" t="str">
        <f t="shared" si="9"/>
        <v/>
      </c>
      <c r="AE30" s="2"/>
      <c r="AF30" s="2" t="str">
        <f t="shared" si="10"/>
        <v/>
      </c>
      <c r="AG30" s="62" t="s">
        <v>560</v>
      </c>
      <c r="AI30" s="60" t="str">
        <f t="shared" si="11"/>
        <v>　</v>
      </c>
    </row>
    <row r="31" spans="1:35" ht="22.5" customHeight="1">
      <c r="A31" s="64">
        <v>25</v>
      </c>
      <c r="B31" s="12"/>
      <c r="C31" s="12"/>
      <c r="D31" s="12"/>
      <c r="E31" s="7"/>
      <c r="F31" s="12"/>
      <c r="G31" s="118"/>
      <c r="H31" s="119"/>
      <c r="I31" s="13"/>
      <c r="J31" s="14"/>
      <c r="K31" s="14"/>
      <c r="L31" s="14"/>
      <c r="M31" s="15"/>
      <c r="N31" s="16"/>
      <c r="R31" s="2" t="str">
        <f t="shared" si="1"/>
        <v/>
      </c>
      <c r="S31" s="24" t="str">
        <f t="shared" si="2"/>
        <v/>
      </c>
      <c r="T31" s="1" t="str">
        <f>IF($S31="","",VLOOKUP($S31,'(種目・作業用)'!$A$2:$D$54,2,FALSE))</f>
        <v/>
      </c>
      <c r="U31" s="1" t="str">
        <f>IF($S31="","",VLOOKUP($S31,'(種目・作業用)'!$A$2:$D$54,3,FALSE))</f>
        <v/>
      </c>
      <c r="V31" s="1" t="str">
        <f>IF($S31="","",VLOOKUP($S31,'(種目・作業用)'!$A$2:$D$54,4,FALSE))</f>
        <v/>
      </c>
      <c r="W31" s="25" t="str">
        <f t="shared" si="3"/>
        <v/>
      </c>
      <c r="X31" s="2" t="str">
        <f t="shared" si="4"/>
        <v xml:space="preserve"> </v>
      </c>
      <c r="Y31" s="2" t="str">
        <f t="shared" si="5"/>
        <v/>
      </c>
      <c r="Z31" s="2" t="str">
        <f t="shared" si="0"/>
        <v/>
      </c>
      <c r="AA31" s="2" t="str">
        <f t="shared" si="6"/>
        <v/>
      </c>
      <c r="AB31" s="3" t="str">
        <f t="shared" si="7"/>
        <v/>
      </c>
      <c r="AC31" s="2" t="str">
        <f t="shared" si="8"/>
        <v/>
      </c>
      <c r="AD31" s="2" t="str">
        <f t="shared" si="9"/>
        <v/>
      </c>
      <c r="AE31" s="2"/>
      <c r="AF31" s="2" t="str">
        <f t="shared" si="10"/>
        <v/>
      </c>
      <c r="AG31" s="62" t="s">
        <v>560</v>
      </c>
      <c r="AI31" s="60" t="str">
        <f t="shared" si="11"/>
        <v>　</v>
      </c>
    </row>
    <row r="32" spans="1:35" ht="22.5" customHeight="1">
      <c r="A32" s="65"/>
      <c r="B32" s="66"/>
      <c r="C32" s="66"/>
      <c r="D32" s="66"/>
      <c r="E32" s="66"/>
      <c r="F32" s="66"/>
      <c r="G32" s="67" t="s">
        <v>911</v>
      </c>
      <c r="H32" s="141">
        <f>'基礎データ（必ず先に記入してください）'!$C$5</f>
        <v>0</v>
      </c>
      <c r="I32" s="141"/>
      <c r="J32" s="141"/>
      <c r="K32" s="141"/>
      <c r="L32" s="141"/>
      <c r="M32" s="141"/>
      <c r="N32" s="68" t="s">
        <v>14</v>
      </c>
      <c r="Z32" s="2"/>
      <c r="AB32" s="23"/>
      <c r="AD32" s="2"/>
      <c r="AI32" s="60"/>
    </row>
    <row r="33" spans="1:35" ht="7.5" customHeight="1">
      <c r="A33" s="48"/>
      <c r="B33" s="48"/>
      <c r="C33" s="48"/>
      <c r="D33" s="48"/>
      <c r="E33" s="48"/>
      <c r="F33" s="48"/>
      <c r="G33" s="49"/>
      <c r="H33" s="50"/>
      <c r="I33" s="50"/>
      <c r="J33" s="50"/>
      <c r="K33" s="50"/>
      <c r="L33" s="50"/>
      <c r="M33" s="50"/>
      <c r="N33" s="51"/>
      <c r="Z33" s="2"/>
      <c r="AB33" s="23"/>
      <c r="AD33" s="2"/>
      <c r="AI33" s="60"/>
    </row>
    <row r="34" spans="1:35" ht="22.5" customHeight="1">
      <c r="A34" s="124" t="s">
        <v>770</v>
      </c>
      <c r="B34" s="124"/>
      <c r="C34" s="124"/>
      <c r="D34" s="124"/>
      <c r="E34" s="124"/>
      <c r="F34" s="124"/>
      <c r="G34" s="124"/>
      <c r="H34" s="124"/>
      <c r="I34" s="124"/>
      <c r="J34" s="124"/>
      <c r="K34" s="124"/>
      <c r="L34" s="124"/>
      <c r="M34" s="124"/>
      <c r="N34" s="124"/>
      <c r="Z34" s="2"/>
      <c r="AB34" s="23"/>
      <c r="AD34" s="2"/>
      <c r="AI34" s="60"/>
    </row>
    <row r="35" spans="1:35" ht="7.5" customHeight="1">
      <c r="A35" s="52"/>
      <c r="B35" s="52"/>
      <c r="C35" s="52"/>
      <c r="D35" s="52"/>
      <c r="E35" s="52"/>
      <c r="F35" s="52"/>
      <c r="G35" s="52"/>
      <c r="H35" s="52"/>
      <c r="I35" s="52"/>
      <c r="J35" s="52"/>
      <c r="K35" s="52"/>
      <c r="L35" s="52"/>
      <c r="M35" s="52"/>
      <c r="N35" s="52"/>
      <c r="Z35" s="2"/>
      <c r="AB35" s="23"/>
      <c r="AD35" s="2"/>
      <c r="AI35" s="60"/>
    </row>
    <row r="36" spans="1:35">
      <c r="A36" s="52"/>
      <c r="B36" s="52"/>
      <c r="C36" s="52" t="s">
        <v>15</v>
      </c>
      <c r="D36" s="52"/>
      <c r="E36" s="52"/>
      <c r="F36" s="52"/>
      <c r="G36" s="52"/>
      <c r="H36" s="52"/>
      <c r="I36" s="52"/>
      <c r="J36" s="52"/>
      <c r="K36" s="52"/>
      <c r="L36" s="52"/>
      <c r="M36" s="52"/>
      <c r="N36" s="52"/>
      <c r="Z36" s="2"/>
      <c r="AB36" s="23"/>
      <c r="AD36" s="2"/>
      <c r="AI36" s="60"/>
    </row>
    <row r="37" spans="1:35">
      <c r="A37" s="52"/>
      <c r="B37" s="52"/>
      <c r="C37" s="52"/>
      <c r="D37" s="52"/>
      <c r="E37" s="52"/>
      <c r="F37" s="52"/>
      <c r="G37" s="52"/>
      <c r="H37" s="52"/>
      <c r="I37" s="52"/>
      <c r="J37" s="52"/>
      <c r="K37" s="52"/>
      <c r="L37" s="52"/>
      <c r="M37" s="52"/>
      <c r="N37" s="52"/>
      <c r="Z37" s="2"/>
      <c r="AB37" s="23"/>
      <c r="AD37" s="2"/>
      <c r="AI37" s="60"/>
    </row>
    <row r="38" spans="1:35">
      <c r="A38" s="52"/>
      <c r="B38" s="52"/>
      <c r="C38" s="148" t="s">
        <v>1196</v>
      </c>
      <c r="D38" s="148"/>
      <c r="E38" s="52"/>
      <c r="F38" s="52"/>
      <c r="G38" s="52"/>
      <c r="H38" s="52"/>
      <c r="I38" s="52"/>
      <c r="J38" s="52"/>
      <c r="K38" s="52"/>
      <c r="L38" s="52"/>
      <c r="M38" s="52"/>
      <c r="N38" s="52"/>
      <c r="Z38" s="2"/>
      <c r="AB38" s="23"/>
      <c r="AD38" s="2"/>
      <c r="AI38" s="60"/>
    </row>
    <row r="39" spans="1:35" ht="22.5" customHeight="1">
      <c r="A39" s="52"/>
      <c r="B39" s="52"/>
      <c r="C39" s="52"/>
      <c r="D39" s="52"/>
      <c r="E39" s="124">
        <f>'基礎データ（必ず先に記入してください）'!$C$2</f>
        <v>0</v>
      </c>
      <c r="F39" s="124"/>
      <c r="G39" s="124"/>
      <c r="H39" s="124"/>
      <c r="I39" s="124"/>
      <c r="J39" s="124"/>
      <c r="K39" s="124"/>
      <c r="L39" s="124"/>
      <c r="M39" s="52"/>
      <c r="N39" s="52"/>
      <c r="Z39" s="2"/>
      <c r="AB39" s="23"/>
      <c r="AD39" s="2"/>
      <c r="AI39" s="60"/>
    </row>
    <row r="40" spans="1:35" ht="22.5" customHeight="1">
      <c r="A40" s="52"/>
      <c r="B40" s="52"/>
      <c r="C40" s="52"/>
      <c r="D40" s="52"/>
      <c r="E40" s="52"/>
      <c r="F40" s="52"/>
      <c r="G40" s="69" t="s">
        <v>17</v>
      </c>
      <c r="H40" s="124">
        <f>'基礎データ（必ず先に記入してください）'!$C$4</f>
        <v>0</v>
      </c>
      <c r="I40" s="124"/>
      <c r="J40" s="124"/>
      <c r="K40" s="124"/>
      <c r="L40" s="124"/>
      <c r="M40" s="70" t="s">
        <v>14</v>
      </c>
      <c r="N40" s="52"/>
      <c r="Z40" s="2"/>
      <c r="AB40" s="23"/>
      <c r="AD40" s="2"/>
      <c r="AI40" s="60"/>
    </row>
    <row r="41" spans="1:35" ht="53.25" customHeight="1">
      <c r="A41" s="120" t="s">
        <v>1053</v>
      </c>
      <c r="B41" s="121"/>
      <c r="C41" s="121"/>
      <c r="D41" s="121"/>
      <c r="E41" s="121"/>
      <c r="F41" s="121"/>
      <c r="G41" s="121"/>
      <c r="H41" s="121"/>
      <c r="I41" s="121"/>
      <c r="J41" s="121"/>
      <c r="K41" s="121"/>
      <c r="L41" s="121"/>
      <c r="M41" s="121"/>
      <c r="N41" s="121"/>
    </row>
    <row r="42" spans="1:35" ht="7.5" customHeight="1">
      <c r="A42" s="52"/>
      <c r="B42" s="52"/>
      <c r="C42" s="52"/>
      <c r="D42" s="52"/>
      <c r="E42" s="52"/>
      <c r="F42" s="52"/>
      <c r="G42" s="52"/>
      <c r="H42" s="52"/>
      <c r="I42" s="52"/>
      <c r="J42" s="52"/>
      <c r="K42" s="52"/>
      <c r="L42" s="52"/>
      <c r="M42" s="52"/>
      <c r="N42" s="52"/>
      <c r="Z42" s="2"/>
      <c r="AB42" s="23"/>
      <c r="AD42" s="2"/>
      <c r="AI42" s="60"/>
    </row>
    <row r="43" spans="1:35" ht="22.5" customHeight="1">
      <c r="A43" s="125" t="s">
        <v>0</v>
      </c>
      <c r="B43" s="126"/>
      <c r="C43" s="127">
        <f>'基礎データ（必ず先に記入してください）'!$C$2</f>
        <v>0</v>
      </c>
      <c r="D43" s="128"/>
      <c r="E43" s="128"/>
      <c r="F43" s="128"/>
      <c r="G43" s="129"/>
      <c r="H43" s="125" t="s">
        <v>12</v>
      </c>
      <c r="I43" s="126"/>
      <c r="J43" s="138">
        <f>'基礎データ（必ず先に記入してください）'!$C$6</f>
        <v>0</v>
      </c>
      <c r="K43" s="139"/>
      <c r="L43" s="139"/>
      <c r="M43" s="139"/>
      <c r="N43" s="140"/>
      <c r="P43" s="56" t="s">
        <v>1023</v>
      </c>
      <c r="Q43" s="56">
        <f>COUNTIF(F47:F71,"男")</f>
        <v>0</v>
      </c>
      <c r="Z43" s="2"/>
      <c r="AB43" s="23"/>
      <c r="AD43" s="2"/>
      <c r="AI43" s="60"/>
    </row>
    <row r="44" spans="1:35" ht="22.5" customHeight="1">
      <c r="A44" s="132" t="s">
        <v>883</v>
      </c>
      <c r="B44" s="133"/>
      <c r="C44" s="143">
        <f>'基礎データ（必ず先に記入してください）'!$C$8</f>
        <v>0</v>
      </c>
      <c r="D44" s="144"/>
      <c r="E44" s="144"/>
      <c r="F44" s="144"/>
      <c r="G44" s="145"/>
      <c r="H44" s="130" t="s">
        <v>16</v>
      </c>
      <c r="I44" s="131"/>
      <c r="J44" s="135">
        <f>'基礎データ（必ず先に記入してください）'!$C$7</f>
        <v>0</v>
      </c>
      <c r="K44" s="136"/>
      <c r="L44" s="136"/>
      <c r="M44" s="136"/>
      <c r="N44" s="137"/>
      <c r="P44" s="56" t="s">
        <v>1024</v>
      </c>
      <c r="Q44" s="56">
        <f>COUNTIF(F47:F71,"女")</f>
        <v>0</v>
      </c>
      <c r="Z44" s="2"/>
      <c r="AB44" s="23"/>
      <c r="AD44" s="2"/>
      <c r="AI44" s="60"/>
    </row>
    <row r="45" spans="1:35" ht="17.25" customHeight="1">
      <c r="A45" s="146"/>
      <c r="B45" s="149" t="s">
        <v>1</v>
      </c>
      <c r="C45" s="149" t="s">
        <v>2</v>
      </c>
      <c r="D45" s="149"/>
      <c r="E45" s="149" t="s">
        <v>3</v>
      </c>
      <c r="F45" s="149" t="s">
        <v>4</v>
      </c>
      <c r="G45" s="153" t="s">
        <v>520</v>
      </c>
      <c r="H45" s="154"/>
      <c r="I45" s="149" t="s">
        <v>9</v>
      </c>
      <c r="J45" s="149"/>
      <c r="K45" s="149"/>
      <c r="L45" s="149"/>
      <c r="M45" s="149"/>
      <c r="N45" s="151" t="s">
        <v>6</v>
      </c>
      <c r="Z45" s="2"/>
      <c r="AB45" s="23"/>
      <c r="AD45" s="2"/>
      <c r="AI45" s="60"/>
    </row>
    <row r="46" spans="1:35" ht="17.25" customHeight="1" thickBot="1">
      <c r="A46" s="147"/>
      <c r="B46" s="150"/>
      <c r="C46" s="59" t="s">
        <v>11</v>
      </c>
      <c r="D46" s="59" t="s">
        <v>10</v>
      </c>
      <c r="E46" s="150"/>
      <c r="F46" s="150"/>
      <c r="G46" s="155"/>
      <c r="H46" s="156"/>
      <c r="I46" s="150"/>
      <c r="J46" s="150"/>
      <c r="K46" s="150"/>
      <c r="L46" s="150"/>
      <c r="M46" s="150"/>
      <c r="N46" s="152"/>
      <c r="Z46" s="2"/>
      <c r="AB46" s="23"/>
      <c r="AD46" s="2"/>
      <c r="AI46" s="60"/>
    </row>
    <row r="47" spans="1:35" ht="22.5" customHeight="1" thickTop="1">
      <c r="A47" s="61">
        <v>26</v>
      </c>
      <c r="B47" s="7"/>
      <c r="C47" s="7"/>
      <c r="D47" s="7"/>
      <c r="E47" s="7"/>
      <c r="F47" s="7"/>
      <c r="G47" s="122"/>
      <c r="H47" s="123"/>
      <c r="I47" s="8"/>
      <c r="J47" s="9"/>
      <c r="K47" s="9"/>
      <c r="L47" s="9"/>
      <c r="M47" s="10"/>
      <c r="N47" s="11"/>
      <c r="R47" s="2" t="str">
        <f t="shared" ref="R47:R71" si="12">IF(ISBLANK(B47),"",VLOOKUP(CONCATENATE($AB$4,F47),$R$202:$S$211,2,FALSE)+B47*100)</f>
        <v/>
      </c>
      <c r="S47" s="24" t="str">
        <f t="shared" ref="S47:S71" si="13">IF(ISBLANK(G47),"",G47)</f>
        <v/>
      </c>
      <c r="T47" s="1" t="str">
        <f>IF($S47="","",VLOOKUP($S47,'(種目・作業用)'!$A$2:$D$54,2,FALSE))</f>
        <v/>
      </c>
      <c r="U47" s="1" t="str">
        <f>IF($S47="","",VLOOKUP($S47,'(種目・作業用)'!$A$2:$D$54,3,FALSE))</f>
        <v/>
      </c>
      <c r="V47" s="1" t="str">
        <f>IF($S47="","",VLOOKUP($S47,'(種目・作業用)'!$A$2:$D$54,4,FALSE))</f>
        <v/>
      </c>
      <c r="W47" s="25" t="str">
        <f t="shared" ref="W47:W71" si="14">IF(ISNUMBER(R47),IF(LEN(I47)=2,CONCATENATE("0",I47,K47,M47),IF(LEN(I47)=1,CONCATENATE("00",I47,K47,M47),CONCATENATE("000",K47,M47))),"")</f>
        <v/>
      </c>
      <c r="X47" s="2" t="str">
        <f t="shared" ref="X47:X71" si="15">IF(W47="000",V47,CONCATENATE(V47," ",W47))</f>
        <v xml:space="preserve"> </v>
      </c>
      <c r="Y47" s="2" t="str">
        <f t="shared" ref="Y47:Y71" si="16">IF(ISBLANK(B47),"",B47)</f>
        <v/>
      </c>
      <c r="Z47" s="2" t="str">
        <f t="shared" si="0"/>
        <v/>
      </c>
      <c r="AA47" s="2" t="str">
        <f t="shared" ref="AA47:AA71" si="17">IF(ISNUMBER(Y47),D47,"")</f>
        <v/>
      </c>
      <c r="AB47" s="3" t="str">
        <f>IF(ISNUMBER(Y47),VLOOKUP(AG47,$AG$201:$AH$248,2,FALSE),"")</f>
        <v/>
      </c>
      <c r="AC47" s="2" t="str">
        <f t="shared" ref="AC47:AC71" si="18">IF(ISNUMBER(Y47),$AC$4,"")</f>
        <v/>
      </c>
      <c r="AD47" s="2" t="str">
        <f t="shared" si="9"/>
        <v/>
      </c>
      <c r="AE47" s="2"/>
      <c r="AF47" s="2" t="str">
        <f t="shared" ref="AF47:AF71" si="19">IF(ISNUMBER(Y47),$AA$4,"")</f>
        <v/>
      </c>
      <c r="AG47" s="62" t="s">
        <v>560</v>
      </c>
      <c r="AI47" s="60" t="str">
        <f t="shared" si="11"/>
        <v>　</v>
      </c>
    </row>
    <row r="48" spans="1:35" ht="22.5" customHeight="1">
      <c r="A48" s="63">
        <v>27</v>
      </c>
      <c r="B48" s="12"/>
      <c r="C48" s="12"/>
      <c r="D48" s="12"/>
      <c r="E48" s="7"/>
      <c r="F48" s="12"/>
      <c r="G48" s="118"/>
      <c r="H48" s="119"/>
      <c r="I48" s="13"/>
      <c r="J48" s="14"/>
      <c r="K48" s="14"/>
      <c r="L48" s="14"/>
      <c r="M48" s="15"/>
      <c r="N48" s="16"/>
      <c r="R48" s="2" t="str">
        <f t="shared" si="12"/>
        <v/>
      </c>
      <c r="S48" s="24" t="str">
        <f t="shared" si="13"/>
        <v/>
      </c>
      <c r="T48" s="1" t="str">
        <f>IF($S48="","",VLOOKUP($S48,'(種目・作業用)'!$A$2:$D$54,2,FALSE))</f>
        <v/>
      </c>
      <c r="U48" s="1" t="str">
        <f>IF($S48="","",VLOOKUP($S48,'(種目・作業用)'!$A$2:$D$54,3,FALSE))</f>
        <v/>
      </c>
      <c r="V48" s="1" t="str">
        <f>IF($S48="","",VLOOKUP($S48,'(種目・作業用)'!$A$2:$D$54,4,FALSE))</f>
        <v/>
      </c>
      <c r="W48" s="25" t="str">
        <f t="shared" si="14"/>
        <v/>
      </c>
      <c r="X48" s="2" t="str">
        <f t="shared" si="15"/>
        <v xml:space="preserve"> </v>
      </c>
      <c r="Y48" s="2" t="str">
        <f t="shared" si="16"/>
        <v/>
      </c>
      <c r="Z48" s="2" t="str">
        <f t="shared" si="0"/>
        <v/>
      </c>
      <c r="AA48" s="2" t="str">
        <f t="shared" si="17"/>
        <v/>
      </c>
      <c r="AB48" s="3" t="str">
        <f t="shared" ref="AB48:AB71" si="20">IF(ISNUMBER(Y48),VLOOKUP(AG48,$AG$201:$AH$248,2,FALSE),"")</f>
        <v/>
      </c>
      <c r="AC48" s="2" t="str">
        <f t="shared" si="18"/>
        <v/>
      </c>
      <c r="AD48" s="2" t="str">
        <f t="shared" si="9"/>
        <v/>
      </c>
      <c r="AE48" s="2"/>
      <c r="AF48" s="2" t="str">
        <f t="shared" si="19"/>
        <v/>
      </c>
      <c r="AG48" s="62" t="s">
        <v>560</v>
      </c>
      <c r="AI48" s="60" t="str">
        <f t="shared" si="11"/>
        <v>　</v>
      </c>
    </row>
    <row r="49" spans="1:35" ht="22.5" customHeight="1">
      <c r="A49" s="63">
        <v>28</v>
      </c>
      <c r="B49" s="12"/>
      <c r="C49" s="12"/>
      <c r="D49" s="12"/>
      <c r="E49" s="7"/>
      <c r="F49" s="12"/>
      <c r="G49" s="118"/>
      <c r="H49" s="119"/>
      <c r="I49" s="13"/>
      <c r="J49" s="14"/>
      <c r="K49" s="14"/>
      <c r="L49" s="14"/>
      <c r="M49" s="15"/>
      <c r="N49" s="16"/>
      <c r="R49" s="2" t="str">
        <f t="shared" si="12"/>
        <v/>
      </c>
      <c r="S49" s="24" t="str">
        <f t="shared" si="13"/>
        <v/>
      </c>
      <c r="T49" s="1" t="str">
        <f>IF($S49="","",VLOOKUP($S49,'(種目・作業用)'!$A$2:$D$54,2,FALSE))</f>
        <v/>
      </c>
      <c r="U49" s="1" t="str">
        <f>IF($S49="","",VLOOKUP($S49,'(種目・作業用)'!$A$2:$D$54,3,FALSE))</f>
        <v/>
      </c>
      <c r="V49" s="1" t="str">
        <f>IF($S49="","",VLOOKUP($S49,'(種目・作業用)'!$A$2:$D$54,4,FALSE))</f>
        <v/>
      </c>
      <c r="W49" s="25" t="str">
        <f t="shared" si="14"/>
        <v/>
      </c>
      <c r="X49" s="2" t="str">
        <f t="shared" si="15"/>
        <v xml:space="preserve"> </v>
      </c>
      <c r="Y49" s="2" t="str">
        <f t="shared" si="16"/>
        <v/>
      </c>
      <c r="Z49" s="2" t="str">
        <f t="shared" si="0"/>
        <v/>
      </c>
      <c r="AA49" s="2" t="str">
        <f t="shared" si="17"/>
        <v/>
      </c>
      <c r="AB49" s="3" t="str">
        <f t="shared" si="20"/>
        <v/>
      </c>
      <c r="AC49" s="2" t="str">
        <f t="shared" si="18"/>
        <v/>
      </c>
      <c r="AD49" s="2" t="str">
        <f t="shared" si="9"/>
        <v/>
      </c>
      <c r="AE49" s="2"/>
      <c r="AF49" s="2" t="str">
        <f t="shared" si="19"/>
        <v/>
      </c>
      <c r="AG49" s="62" t="s">
        <v>560</v>
      </c>
      <c r="AI49" s="60" t="str">
        <f t="shared" si="11"/>
        <v>　</v>
      </c>
    </row>
    <row r="50" spans="1:35" ht="22.5" customHeight="1">
      <c r="A50" s="63">
        <v>29</v>
      </c>
      <c r="B50" s="12"/>
      <c r="C50" s="12"/>
      <c r="D50" s="12"/>
      <c r="E50" s="7"/>
      <c r="F50" s="12"/>
      <c r="G50" s="118"/>
      <c r="H50" s="119"/>
      <c r="I50" s="13"/>
      <c r="J50" s="14"/>
      <c r="K50" s="14"/>
      <c r="L50" s="14"/>
      <c r="M50" s="15"/>
      <c r="N50" s="16"/>
      <c r="R50" s="2" t="str">
        <f t="shared" si="12"/>
        <v/>
      </c>
      <c r="S50" s="24" t="str">
        <f t="shared" si="13"/>
        <v/>
      </c>
      <c r="T50" s="1" t="str">
        <f>IF($S50="","",VLOOKUP($S50,'(種目・作業用)'!$A$2:$D$54,2,FALSE))</f>
        <v/>
      </c>
      <c r="U50" s="1" t="str">
        <f>IF($S50="","",VLOOKUP($S50,'(種目・作業用)'!$A$2:$D$54,3,FALSE))</f>
        <v/>
      </c>
      <c r="V50" s="1" t="str">
        <f>IF($S50="","",VLOOKUP($S50,'(種目・作業用)'!$A$2:$D$54,4,FALSE))</f>
        <v/>
      </c>
      <c r="W50" s="25" t="str">
        <f t="shared" si="14"/>
        <v/>
      </c>
      <c r="X50" s="2" t="str">
        <f t="shared" si="15"/>
        <v xml:space="preserve"> </v>
      </c>
      <c r="Y50" s="2" t="str">
        <f t="shared" si="16"/>
        <v/>
      </c>
      <c r="Z50" s="2" t="str">
        <f t="shared" si="0"/>
        <v/>
      </c>
      <c r="AA50" s="2" t="str">
        <f t="shared" si="17"/>
        <v/>
      </c>
      <c r="AB50" s="3" t="str">
        <f t="shared" si="20"/>
        <v/>
      </c>
      <c r="AC50" s="2" t="str">
        <f t="shared" si="18"/>
        <v/>
      </c>
      <c r="AD50" s="2" t="str">
        <f t="shared" si="9"/>
        <v/>
      </c>
      <c r="AE50" s="2"/>
      <c r="AF50" s="2" t="str">
        <f t="shared" si="19"/>
        <v/>
      </c>
      <c r="AG50" s="62" t="s">
        <v>560</v>
      </c>
      <c r="AI50" s="60" t="str">
        <f t="shared" si="11"/>
        <v>　</v>
      </c>
    </row>
    <row r="51" spans="1:35" ht="22.5" customHeight="1">
      <c r="A51" s="63">
        <v>30</v>
      </c>
      <c r="B51" s="12"/>
      <c r="C51" s="12"/>
      <c r="D51" s="12"/>
      <c r="E51" s="7"/>
      <c r="F51" s="12"/>
      <c r="G51" s="118"/>
      <c r="H51" s="119"/>
      <c r="I51" s="13"/>
      <c r="J51" s="14"/>
      <c r="K51" s="14"/>
      <c r="L51" s="14"/>
      <c r="M51" s="15"/>
      <c r="N51" s="16"/>
      <c r="R51" s="2" t="str">
        <f t="shared" si="12"/>
        <v/>
      </c>
      <c r="S51" s="24" t="str">
        <f t="shared" si="13"/>
        <v/>
      </c>
      <c r="T51" s="1" t="str">
        <f>IF($S51="","",VLOOKUP($S51,'(種目・作業用)'!$A$2:$D$54,2,FALSE))</f>
        <v/>
      </c>
      <c r="U51" s="1" t="str">
        <f>IF($S51="","",VLOOKUP($S51,'(種目・作業用)'!$A$2:$D$54,3,FALSE))</f>
        <v/>
      </c>
      <c r="V51" s="1" t="str">
        <f>IF($S51="","",VLOOKUP($S51,'(種目・作業用)'!$A$2:$D$54,4,FALSE))</f>
        <v/>
      </c>
      <c r="W51" s="25" t="str">
        <f t="shared" si="14"/>
        <v/>
      </c>
      <c r="X51" s="2" t="str">
        <f t="shared" si="15"/>
        <v xml:space="preserve"> </v>
      </c>
      <c r="Y51" s="2" t="str">
        <f t="shared" si="16"/>
        <v/>
      </c>
      <c r="Z51" s="2" t="str">
        <f t="shared" si="0"/>
        <v/>
      </c>
      <c r="AA51" s="2" t="str">
        <f t="shared" si="17"/>
        <v/>
      </c>
      <c r="AB51" s="3" t="str">
        <f t="shared" si="20"/>
        <v/>
      </c>
      <c r="AC51" s="2" t="str">
        <f t="shared" si="18"/>
        <v/>
      </c>
      <c r="AD51" s="2" t="str">
        <f t="shared" si="9"/>
        <v/>
      </c>
      <c r="AE51" s="2"/>
      <c r="AF51" s="2" t="str">
        <f t="shared" si="19"/>
        <v/>
      </c>
      <c r="AG51" s="62" t="s">
        <v>560</v>
      </c>
      <c r="AI51" s="60" t="str">
        <f t="shared" si="11"/>
        <v>　</v>
      </c>
    </row>
    <row r="52" spans="1:35" ht="22.5" customHeight="1">
      <c r="A52" s="63">
        <v>31</v>
      </c>
      <c r="B52" s="12"/>
      <c r="C52" s="12"/>
      <c r="D52" s="12"/>
      <c r="E52" s="7"/>
      <c r="F52" s="12"/>
      <c r="G52" s="118"/>
      <c r="H52" s="119"/>
      <c r="I52" s="13"/>
      <c r="J52" s="14"/>
      <c r="K52" s="14"/>
      <c r="L52" s="14"/>
      <c r="M52" s="15"/>
      <c r="N52" s="16"/>
      <c r="R52" s="2" t="str">
        <f t="shared" si="12"/>
        <v/>
      </c>
      <c r="S52" s="24" t="str">
        <f t="shared" si="13"/>
        <v/>
      </c>
      <c r="T52" s="1" t="str">
        <f>IF($S52="","",VLOOKUP($S52,'(種目・作業用)'!$A$2:$D$54,2,FALSE))</f>
        <v/>
      </c>
      <c r="U52" s="1" t="str">
        <f>IF($S52="","",VLOOKUP($S52,'(種目・作業用)'!$A$2:$D$54,3,FALSE))</f>
        <v/>
      </c>
      <c r="V52" s="1" t="str">
        <f>IF($S52="","",VLOOKUP($S52,'(種目・作業用)'!$A$2:$D$54,4,FALSE))</f>
        <v/>
      </c>
      <c r="W52" s="25" t="str">
        <f t="shared" si="14"/>
        <v/>
      </c>
      <c r="X52" s="2" t="str">
        <f t="shared" si="15"/>
        <v xml:space="preserve"> </v>
      </c>
      <c r="Y52" s="2" t="str">
        <f t="shared" si="16"/>
        <v/>
      </c>
      <c r="Z52" s="2" t="str">
        <f t="shared" si="0"/>
        <v/>
      </c>
      <c r="AA52" s="2" t="str">
        <f t="shared" si="17"/>
        <v/>
      </c>
      <c r="AB52" s="3" t="str">
        <f t="shared" si="20"/>
        <v/>
      </c>
      <c r="AC52" s="2" t="str">
        <f t="shared" si="18"/>
        <v/>
      </c>
      <c r="AD52" s="2" t="str">
        <f t="shared" si="9"/>
        <v/>
      </c>
      <c r="AE52" s="2"/>
      <c r="AF52" s="2" t="str">
        <f t="shared" si="19"/>
        <v/>
      </c>
      <c r="AG52" s="62" t="s">
        <v>560</v>
      </c>
      <c r="AI52" s="60" t="str">
        <f t="shared" si="11"/>
        <v>　</v>
      </c>
    </row>
    <row r="53" spans="1:35" ht="22.5" customHeight="1">
      <c r="A53" s="63">
        <v>32</v>
      </c>
      <c r="B53" s="12"/>
      <c r="C53" s="12"/>
      <c r="D53" s="12"/>
      <c r="E53" s="7"/>
      <c r="F53" s="12"/>
      <c r="G53" s="118"/>
      <c r="H53" s="119"/>
      <c r="I53" s="13"/>
      <c r="J53" s="14"/>
      <c r="K53" s="14"/>
      <c r="L53" s="14"/>
      <c r="M53" s="15"/>
      <c r="N53" s="16"/>
      <c r="R53" s="2" t="str">
        <f t="shared" si="12"/>
        <v/>
      </c>
      <c r="S53" s="24" t="str">
        <f t="shared" si="13"/>
        <v/>
      </c>
      <c r="T53" s="1" t="str">
        <f>IF($S53="","",VLOOKUP($S53,'(種目・作業用)'!$A$2:$D$54,2,FALSE))</f>
        <v/>
      </c>
      <c r="U53" s="1" t="str">
        <f>IF($S53="","",VLOOKUP($S53,'(種目・作業用)'!$A$2:$D$54,3,FALSE))</f>
        <v/>
      </c>
      <c r="V53" s="1" t="str">
        <f>IF($S53="","",VLOOKUP($S53,'(種目・作業用)'!$A$2:$D$54,4,FALSE))</f>
        <v/>
      </c>
      <c r="W53" s="25" t="str">
        <f t="shared" si="14"/>
        <v/>
      </c>
      <c r="X53" s="2" t="str">
        <f t="shared" si="15"/>
        <v xml:space="preserve"> </v>
      </c>
      <c r="Y53" s="2" t="str">
        <f t="shared" si="16"/>
        <v/>
      </c>
      <c r="Z53" s="2" t="str">
        <f t="shared" si="0"/>
        <v/>
      </c>
      <c r="AA53" s="2" t="str">
        <f t="shared" si="17"/>
        <v/>
      </c>
      <c r="AB53" s="3" t="str">
        <f t="shared" si="20"/>
        <v/>
      </c>
      <c r="AC53" s="2" t="str">
        <f t="shared" si="18"/>
        <v/>
      </c>
      <c r="AD53" s="2" t="str">
        <f t="shared" si="9"/>
        <v/>
      </c>
      <c r="AE53" s="2"/>
      <c r="AF53" s="2" t="str">
        <f t="shared" si="19"/>
        <v/>
      </c>
      <c r="AG53" s="62" t="s">
        <v>560</v>
      </c>
      <c r="AI53" s="60" t="str">
        <f t="shared" si="11"/>
        <v>　</v>
      </c>
    </row>
    <row r="54" spans="1:35" ht="22.5" customHeight="1">
      <c r="A54" s="63">
        <v>33</v>
      </c>
      <c r="B54" s="12"/>
      <c r="C54" s="12"/>
      <c r="D54" s="12"/>
      <c r="E54" s="7"/>
      <c r="F54" s="12"/>
      <c r="G54" s="118"/>
      <c r="H54" s="119"/>
      <c r="I54" s="13"/>
      <c r="J54" s="14"/>
      <c r="K54" s="14"/>
      <c r="L54" s="14"/>
      <c r="M54" s="15"/>
      <c r="N54" s="16"/>
      <c r="R54" s="2" t="str">
        <f t="shared" si="12"/>
        <v/>
      </c>
      <c r="S54" s="24" t="str">
        <f t="shared" si="13"/>
        <v/>
      </c>
      <c r="T54" s="1" t="str">
        <f>IF($S54="","",VLOOKUP($S54,'(種目・作業用)'!$A$2:$D$54,2,FALSE))</f>
        <v/>
      </c>
      <c r="U54" s="1" t="str">
        <f>IF($S54="","",VLOOKUP($S54,'(種目・作業用)'!$A$2:$D$54,3,FALSE))</f>
        <v/>
      </c>
      <c r="V54" s="1" t="str">
        <f>IF($S54="","",VLOOKUP($S54,'(種目・作業用)'!$A$2:$D$54,4,FALSE))</f>
        <v/>
      </c>
      <c r="W54" s="25" t="str">
        <f t="shared" si="14"/>
        <v/>
      </c>
      <c r="X54" s="2" t="str">
        <f t="shared" si="15"/>
        <v xml:space="preserve"> </v>
      </c>
      <c r="Y54" s="2" t="str">
        <f t="shared" si="16"/>
        <v/>
      </c>
      <c r="Z54" s="2" t="str">
        <f t="shared" si="0"/>
        <v/>
      </c>
      <c r="AA54" s="2" t="str">
        <f t="shared" si="17"/>
        <v/>
      </c>
      <c r="AB54" s="3" t="str">
        <f t="shared" si="20"/>
        <v/>
      </c>
      <c r="AC54" s="2" t="str">
        <f t="shared" si="18"/>
        <v/>
      </c>
      <c r="AD54" s="2" t="str">
        <f t="shared" si="9"/>
        <v/>
      </c>
      <c r="AE54" s="2"/>
      <c r="AF54" s="2" t="str">
        <f t="shared" si="19"/>
        <v/>
      </c>
      <c r="AG54" s="62" t="s">
        <v>560</v>
      </c>
      <c r="AI54" s="60" t="str">
        <f t="shared" si="11"/>
        <v>　</v>
      </c>
    </row>
    <row r="55" spans="1:35" ht="22.5" customHeight="1">
      <c r="A55" s="63">
        <v>34</v>
      </c>
      <c r="B55" s="12"/>
      <c r="C55" s="12"/>
      <c r="D55" s="12"/>
      <c r="E55" s="7"/>
      <c r="F55" s="12"/>
      <c r="G55" s="118"/>
      <c r="H55" s="119"/>
      <c r="I55" s="13"/>
      <c r="J55" s="14"/>
      <c r="K55" s="14"/>
      <c r="L55" s="14"/>
      <c r="M55" s="15"/>
      <c r="N55" s="16"/>
      <c r="R55" s="2" t="str">
        <f t="shared" si="12"/>
        <v/>
      </c>
      <c r="S55" s="24" t="str">
        <f t="shared" si="13"/>
        <v/>
      </c>
      <c r="T55" s="1" t="str">
        <f>IF($S55="","",VLOOKUP($S55,'(種目・作業用)'!$A$2:$D$54,2,FALSE))</f>
        <v/>
      </c>
      <c r="U55" s="1" t="str">
        <f>IF($S55="","",VLOOKUP($S55,'(種目・作業用)'!$A$2:$D$54,3,FALSE))</f>
        <v/>
      </c>
      <c r="V55" s="1" t="str">
        <f>IF($S55="","",VLOOKUP($S55,'(種目・作業用)'!$A$2:$D$54,4,FALSE))</f>
        <v/>
      </c>
      <c r="W55" s="25" t="str">
        <f t="shared" si="14"/>
        <v/>
      </c>
      <c r="X55" s="2" t="str">
        <f t="shared" si="15"/>
        <v xml:space="preserve"> </v>
      </c>
      <c r="Y55" s="2" t="str">
        <f t="shared" si="16"/>
        <v/>
      </c>
      <c r="Z55" s="2" t="str">
        <f t="shared" si="0"/>
        <v/>
      </c>
      <c r="AA55" s="2" t="str">
        <f t="shared" si="17"/>
        <v/>
      </c>
      <c r="AB55" s="3" t="str">
        <f t="shared" si="20"/>
        <v/>
      </c>
      <c r="AC55" s="2" t="str">
        <f t="shared" si="18"/>
        <v/>
      </c>
      <c r="AD55" s="2" t="str">
        <f t="shared" si="9"/>
        <v/>
      </c>
      <c r="AE55" s="2"/>
      <c r="AF55" s="2" t="str">
        <f t="shared" si="19"/>
        <v/>
      </c>
      <c r="AG55" s="62" t="s">
        <v>560</v>
      </c>
      <c r="AI55" s="60" t="str">
        <f t="shared" si="11"/>
        <v>　</v>
      </c>
    </row>
    <row r="56" spans="1:35" ht="22.5" customHeight="1">
      <c r="A56" s="63">
        <v>35</v>
      </c>
      <c r="B56" s="12"/>
      <c r="C56" s="12"/>
      <c r="D56" s="12"/>
      <c r="E56" s="7"/>
      <c r="F56" s="12"/>
      <c r="G56" s="118"/>
      <c r="H56" s="119"/>
      <c r="I56" s="13"/>
      <c r="J56" s="14"/>
      <c r="K56" s="14"/>
      <c r="L56" s="14"/>
      <c r="M56" s="15"/>
      <c r="N56" s="16"/>
      <c r="R56" s="2" t="str">
        <f t="shared" si="12"/>
        <v/>
      </c>
      <c r="S56" s="24" t="str">
        <f t="shared" si="13"/>
        <v/>
      </c>
      <c r="T56" s="1" t="str">
        <f>IF($S56="","",VLOOKUP($S56,'(種目・作業用)'!$A$2:$D$54,2,FALSE))</f>
        <v/>
      </c>
      <c r="U56" s="1" t="str">
        <f>IF($S56="","",VLOOKUP($S56,'(種目・作業用)'!$A$2:$D$54,3,FALSE))</f>
        <v/>
      </c>
      <c r="V56" s="1" t="str">
        <f>IF($S56="","",VLOOKUP($S56,'(種目・作業用)'!$A$2:$D$54,4,FALSE))</f>
        <v/>
      </c>
      <c r="W56" s="25" t="str">
        <f t="shared" si="14"/>
        <v/>
      </c>
      <c r="X56" s="2" t="str">
        <f t="shared" si="15"/>
        <v xml:space="preserve"> </v>
      </c>
      <c r="Y56" s="2" t="str">
        <f t="shared" si="16"/>
        <v/>
      </c>
      <c r="Z56" s="2" t="str">
        <f t="shared" si="0"/>
        <v/>
      </c>
      <c r="AA56" s="2" t="str">
        <f t="shared" si="17"/>
        <v/>
      </c>
      <c r="AB56" s="3" t="str">
        <f t="shared" si="20"/>
        <v/>
      </c>
      <c r="AC56" s="2" t="str">
        <f t="shared" si="18"/>
        <v/>
      </c>
      <c r="AD56" s="2" t="str">
        <f t="shared" si="9"/>
        <v/>
      </c>
      <c r="AE56" s="2"/>
      <c r="AF56" s="2" t="str">
        <f t="shared" si="19"/>
        <v/>
      </c>
      <c r="AG56" s="62" t="s">
        <v>560</v>
      </c>
      <c r="AI56" s="60" t="str">
        <f t="shared" si="11"/>
        <v>　</v>
      </c>
    </row>
    <row r="57" spans="1:35" ht="22.5" customHeight="1">
      <c r="A57" s="63">
        <v>36</v>
      </c>
      <c r="B57" s="12"/>
      <c r="C57" s="12"/>
      <c r="D57" s="12"/>
      <c r="E57" s="7"/>
      <c r="F57" s="12"/>
      <c r="G57" s="118"/>
      <c r="H57" s="119"/>
      <c r="I57" s="13"/>
      <c r="J57" s="14"/>
      <c r="K57" s="14"/>
      <c r="L57" s="14"/>
      <c r="M57" s="15"/>
      <c r="N57" s="16"/>
      <c r="R57" s="2" t="str">
        <f t="shared" si="12"/>
        <v/>
      </c>
      <c r="S57" s="24" t="str">
        <f t="shared" si="13"/>
        <v/>
      </c>
      <c r="T57" s="1" t="str">
        <f>IF($S57="","",VLOOKUP($S57,'(種目・作業用)'!$A$2:$D$54,2,FALSE))</f>
        <v/>
      </c>
      <c r="U57" s="1" t="str">
        <f>IF($S57="","",VLOOKUP($S57,'(種目・作業用)'!$A$2:$D$54,3,FALSE))</f>
        <v/>
      </c>
      <c r="V57" s="1" t="str">
        <f>IF($S57="","",VLOOKUP($S57,'(種目・作業用)'!$A$2:$D$54,4,FALSE))</f>
        <v/>
      </c>
      <c r="W57" s="25" t="str">
        <f t="shared" si="14"/>
        <v/>
      </c>
      <c r="X57" s="2" t="str">
        <f t="shared" si="15"/>
        <v xml:space="preserve"> </v>
      </c>
      <c r="Y57" s="2" t="str">
        <f t="shared" si="16"/>
        <v/>
      </c>
      <c r="Z57" s="2" t="str">
        <f t="shared" si="0"/>
        <v/>
      </c>
      <c r="AA57" s="2" t="str">
        <f t="shared" si="17"/>
        <v/>
      </c>
      <c r="AB57" s="3" t="str">
        <f t="shared" si="20"/>
        <v/>
      </c>
      <c r="AC57" s="2" t="str">
        <f t="shared" si="18"/>
        <v/>
      </c>
      <c r="AD57" s="2" t="str">
        <f t="shared" si="9"/>
        <v/>
      </c>
      <c r="AE57" s="2"/>
      <c r="AF57" s="2" t="str">
        <f t="shared" si="19"/>
        <v/>
      </c>
      <c r="AG57" s="62" t="s">
        <v>560</v>
      </c>
      <c r="AI57" s="60" t="str">
        <f t="shared" si="11"/>
        <v>　</v>
      </c>
    </row>
    <row r="58" spans="1:35" ht="22.5" customHeight="1">
      <c r="A58" s="63">
        <v>37</v>
      </c>
      <c r="B58" s="12"/>
      <c r="C58" s="12"/>
      <c r="D58" s="12"/>
      <c r="E58" s="7"/>
      <c r="F58" s="12"/>
      <c r="G58" s="118"/>
      <c r="H58" s="119"/>
      <c r="I58" s="13"/>
      <c r="J58" s="14"/>
      <c r="K58" s="14"/>
      <c r="L58" s="14"/>
      <c r="M58" s="15"/>
      <c r="N58" s="16"/>
      <c r="R58" s="2" t="str">
        <f t="shared" si="12"/>
        <v/>
      </c>
      <c r="S58" s="24" t="str">
        <f t="shared" si="13"/>
        <v/>
      </c>
      <c r="T58" s="1" t="str">
        <f>IF($S58="","",VLOOKUP($S58,'(種目・作業用)'!$A$2:$D$54,2,FALSE))</f>
        <v/>
      </c>
      <c r="U58" s="1" t="str">
        <f>IF($S58="","",VLOOKUP($S58,'(種目・作業用)'!$A$2:$D$54,3,FALSE))</f>
        <v/>
      </c>
      <c r="V58" s="1" t="str">
        <f>IF($S58="","",VLOOKUP($S58,'(種目・作業用)'!$A$2:$D$54,4,FALSE))</f>
        <v/>
      </c>
      <c r="W58" s="25" t="str">
        <f t="shared" si="14"/>
        <v/>
      </c>
      <c r="X58" s="2" t="str">
        <f t="shared" si="15"/>
        <v xml:space="preserve"> </v>
      </c>
      <c r="Y58" s="2" t="str">
        <f t="shared" si="16"/>
        <v/>
      </c>
      <c r="Z58" s="2" t="str">
        <f t="shared" si="0"/>
        <v/>
      </c>
      <c r="AA58" s="2" t="str">
        <f t="shared" si="17"/>
        <v/>
      </c>
      <c r="AB58" s="3" t="str">
        <f t="shared" si="20"/>
        <v/>
      </c>
      <c r="AC58" s="2" t="str">
        <f t="shared" si="18"/>
        <v/>
      </c>
      <c r="AD58" s="2" t="str">
        <f t="shared" si="9"/>
        <v/>
      </c>
      <c r="AE58" s="2"/>
      <c r="AF58" s="2" t="str">
        <f t="shared" si="19"/>
        <v/>
      </c>
      <c r="AG58" s="62" t="s">
        <v>560</v>
      </c>
      <c r="AI58" s="60" t="str">
        <f t="shared" si="11"/>
        <v>　</v>
      </c>
    </row>
    <row r="59" spans="1:35" ht="22.5" customHeight="1">
      <c r="A59" s="63">
        <v>38</v>
      </c>
      <c r="B59" s="12"/>
      <c r="C59" s="12"/>
      <c r="D59" s="12"/>
      <c r="E59" s="7"/>
      <c r="F59" s="12"/>
      <c r="G59" s="118"/>
      <c r="H59" s="119"/>
      <c r="I59" s="13"/>
      <c r="J59" s="14"/>
      <c r="K59" s="14"/>
      <c r="L59" s="14"/>
      <c r="M59" s="15"/>
      <c r="N59" s="16"/>
      <c r="R59" s="2" t="str">
        <f t="shared" si="12"/>
        <v/>
      </c>
      <c r="S59" s="24" t="str">
        <f t="shared" si="13"/>
        <v/>
      </c>
      <c r="T59" s="1" t="str">
        <f>IF($S59="","",VLOOKUP($S59,'(種目・作業用)'!$A$2:$D$54,2,FALSE))</f>
        <v/>
      </c>
      <c r="U59" s="1" t="str">
        <f>IF($S59="","",VLOOKUP($S59,'(種目・作業用)'!$A$2:$D$54,3,FALSE))</f>
        <v/>
      </c>
      <c r="V59" s="1" t="str">
        <f>IF($S59="","",VLOOKUP($S59,'(種目・作業用)'!$A$2:$D$54,4,FALSE))</f>
        <v/>
      </c>
      <c r="W59" s="25" t="str">
        <f t="shared" si="14"/>
        <v/>
      </c>
      <c r="X59" s="2" t="str">
        <f t="shared" si="15"/>
        <v xml:space="preserve"> </v>
      </c>
      <c r="Y59" s="2" t="str">
        <f t="shared" si="16"/>
        <v/>
      </c>
      <c r="Z59" s="2" t="str">
        <f t="shared" si="0"/>
        <v/>
      </c>
      <c r="AA59" s="2" t="str">
        <f t="shared" si="17"/>
        <v/>
      </c>
      <c r="AB59" s="3" t="str">
        <f t="shared" si="20"/>
        <v/>
      </c>
      <c r="AC59" s="2" t="str">
        <f t="shared" si="18"/>
        <v/>
      </c>
      <c r="AD59" s="2" t="str">
        <f t="shared" si="9"/>
        <v/>
      </c>
      <c r="AE59" s="2"/>
      <c r="AF59" s="2" t="str">
        <f t="shared" si="19"/>
        <v/>
      </c>
      <c r="AG59" s="62" t="s">
        <v>560</v>
      </c>
      <c r="AI59" s="60" t="str">
        <f t="shared" si="11"/>
        <v>　</v>
      </c>
    </row>
    <row r="60" spans="1:35" ht="22.5" customHeight="1">
      <c r="A60" s="63">
        <v>39</v>
      </c>
      <c r="B60" s="12"/>
      <c r="C60" s="12"/>
      <c r="D60" s="12"/>
      <c r="E60" s="7"/>
      <c r="F60" s="12"/>
      <c r="G60" s="118"/>
      <c r="H60" s="119"/>
      <c r="I60" s="13"/>
      <c r="J60" s="14"/>
      <c r="K60" s="14"/>
      <c r="L60" s="14"/>
      <c r="M60" s="15"/>
      <c r="N60" s="16"/>
      <c r="R60" s="2" t="str">
        <f t="shared" si="12"/>
        <v/>
      </c>
      <c r="S60" s="24" t="str">
        <f t="shared" si="13"/>
        <v/>
      </c>
      <c r="T60" s="1" t="str">
        <f>IF($S60="","",VLOOKUP($S60,'(種目・作業用)'!$A$2:$D$54,2,FALSE))</f>
        <v/>
      </c>
      <c r="U60" s="1" t="str">
        <f>IF($S60="","",VLOOKUP($S60,'(種目・作業用)'!$A$2:$D$54,3,FALSE))</f>
        <v/>
      </c>
      <c r="V60" s="1" t="str">
        <f>IF($S60="","",VLOOKUP($S60,'(種目・作業用)'!$A$2:$D$54,4,FALSE))</f>
        <v/>
      </c>
      <c r="W60" s="25" t="str">
        <f t="shared" si="14"/>
        <v/>
      </c>
      <c r="X60" s="2" t="str">
        <f t="shared" si="15"/>
        <v xml:space="preserve"> </v>
      </c>
      <c r="Y60" s="2" t="str">
        <f t="shared" si="16"/>
        <v/>
      </c>
      <c r="Z60" s="2" t="str">
        <f t="shared" si="0"/>
        <v/>
      </c>
      <c r="AA60" s="2" t="str">
        <f t="shared" si="17"/>
        <v/>
      </c>
      <c r="AB60" s="3" t="str">
        <f t="shared" si="20"/>
        <v/>
      </c>
      <c r="AC60" s="2" t="str">
        <f t="shared" si="18"/>
        <v/>
      </c>
      <c r="AD60" s="2" t="str">
        <f t="shared" si="9"/>
        <v/>
      </c>
      <c r="AE60" s="2"/>
      <c r="AF60" s="2" t="str">
        <f t="shared" si="19"/>
        <v/>
      </c>
      <c r="AG60" s="62" t="s">
        <v>560</v>
      </c>
      <c r="AI60" s="60" t="str">
        <f t="shared" si="11"/>
        <v>　</v>
      </c>
    </row>
    <row r="61" spans="1:35" ht="22.5" customHeight="1">
      <c r="A61" s="63">
        <v>40</v>
      </c>
      <c r="B61" s="12"/>
      <c r="C61" s="12"/>
      <c r="D61" s="12"/>
      <c r="E61" s="7"/>
      <c r="F61" s="12"/>
      <c r="G61" s="118"/>
      <c r="H61" s="119"/>
      <c r="I61" s="13"/>
      <c r="J61" s="14"/>
      <c r="K61" s="14"/>
      <c r="L61" s="14"/>
      <c r="M61" s="15"/>
      <c r="N61" s="16"/>
      <c r="R61" s="2" t="str">
        <f t="shared" si="12"/>
        <v/>
      </c>
      <c r="S61" s="24" t="str">
        <f t="shared" si="13"/>
        <v/>
      </c>
      <c r="T61" s="1" t="str">
        <f>IF($S61="","",VLOOKUP($S61,'(種目・作業用)'!$A$2:$D$54,2,FALSE))</f>
        <v/>
      </c>
      <c r="U61" s="1" t="str">
        <f>IF($S61="","",VLOOKUP($S61,'(種目・作業用)'!$A$2:$D$54,3,FALSE))</f>
        <v/>
      </c>
      <c r="V61" s="1" t="str">
        <f>IF($S61="","",VLOOKUP($S61,'(種目・作業用)'!$A$2:$D$54,4,FALSE))</f>
        <v/>
      </c>
      <c r="W61" s="25" t="str">
        <f t="shared" si="14"/>
        <v/>
      </c>
      <c r="X61" s="2" t="str">
        <f t="shared" si="15"/>
        <v xml:space="preserve"> </v>
      </c>
      <c r="Y61" s="2" t="str">
        <f t="shared" si="16"/>
        <v/>
      </c>
      <c r="Z61" s="2" t="str">
        <f t="shared" si="0"/>
        <v/>
      </c>
      <c r="AA61" s="2" t="str">
        <f t="shared" si="17"/>
        <v/>
      </c>
      <c r="AB61" s="3" t="str">
        <f t="shared" si="20"/>
        <v/>
      </c>
      <c r="AC61" s="2" t="str">
        <f t="shared" si="18"/>
        <v/>
      </c>
      <c r="AD61" s="2" t="str">
        <f t="shared" si="9"/>
        <v/>
      </c>
      <c r="AE61" s="2"/>
      <c r="AF61" s="2" t="str">
        <f t="shared" si="19"/>
        <v/>
      </c>
      <c r="AG61" s="62" t="s">
        <v>560</v>
      </c>
      <c r="AI61" s="60" t="str">
        <f t="shared" si="11"/>
        <v>　</v>
      </c>
    </row>
    <row r="62" spans="1:35" ht="22.5" customHeight="1">
      <c r="A62" s="63">
        <v>41</v>
      </c>
      <c r="B62" s="12"/>
      <c r="C62" s="12"/>
      <c r="D62" s="12"/>
      <c r="E62" s="7"/>
      <c r="F62" s="12"/>
      <c r="G62" s="118"/>
      <c r="H62" s="119"/>
      <c r="I62" s="13"/>
      <c r="J62" s="14"/>
      <c r="K62" s="14"/>
      <c r="L62" s="14"/>
      <c r="M62" s="15"/>
      <c r="N62" s="16"/>
      <c r="R62" s="2" t="str">
        <f t="shared" si="12"/>
        <v/>
      </c>
      <c r="S62" s="24" t="str">
        <f t="shared" si="13"/>
        <v/>
      </c>
      <c r="T62" s="1" t="str">
        <f>IF($S62="","",VLOOKUP($S62,'(種目・作業用)'!$A$2:$D$54,2,FALSE))</f>
        <v/>
      </c>
      <c r="U62" s="1" t="str">
        <f>IF($S62="","",VLOOKUP($S62,'(種目・作業用)'!$A$2:$D$54,3,FALSE))</f>
        <v/>
      </c>
      <c r="V62" s="1" t="str">
        <f>IF($S62="","",VLOOKUP($S62,'(種目・作業用)'!$A$2:$D$54,4,FALSE))</f>
        <v/>
      </c>
      <c r="W62" s="25" t="str">
        <f t="shared" si="14"/>
        <v/>
      </c>
      <c r="X62" s="2" t="str">
        <f t="shared" si="15"/>
        <v xml:space="preserve"> </v>
      </c>
      <c r="Y62" s="2" t="str">
        <f t="shared" si="16"/>
        <v/>
      </c>
      <c r="Z62" s="2" t="str">
        <f t="shared" si="0"/>
        <v/>
      </c>
      <c r="AA62" s="2" t="str">
        <f t="shared" si="17"/>
        <v/>
      </c>
      <c r="AB62" s="3" t="str">
        <f t="shared" si="20"/>
        <v/>
      </c>
      <c r="AC62" s="2" t="str">
        <f t="shared" si="18"/>
        <v/>
      </c>
      <c r="AD62" s="2" t="str">
        <f t="shared" si="9"/>
        <v/>
      </c>
      <c r="AE62" s="2"/>
      <c r="AF62" s="2" t="str">
        <f t="shared" si="19"/>
        <v/>
      </c>
      <c r="AG62" s="62" t="s">
        <v>560</v>
      </c>
      <c r="AI62" s="60" t="str">
        <f t="shared" si="11"/>
        <v>　</v>
      </c>
    </row>
    <row r="63" spans="1:35" ht="22.5" customHeight="1">
      <c r="A63" s="63">
        <v>42</v>
      </c>
      <c r="B63" s="12"/>
      <c r="C63" s="12"/>
      <c r="D63" s="12"/>
      <c r="E63" s="7"/>
      <c r="F63" s="12"/>
      <c r="G63" s="118"/>
      <c r="H63" s="119"/>
      <c r="I63" s="13"/>
      <c r="J63" s="14"/>
      <c r="K63" s="14"/>
      <c r="L63" s="14"/>
      <c r="M63" s="15"/>
      <c r="N63" s="16"/>
      <c r="R63" s="2" t="str">
        <f t="shared" si="12"/>
        <v/>
      </c>
      <c r="S63" s="24" t="str">
        <f t="shared" si="13"/>
        <v/>
      </c>
      <c r="T63" s="1" t="str">
        <f>IF($S63="","",VLOOKUP($S63,'(種目・作業用)'!$A$2:$D$54,2,FALSE))</f>
        <v/>
      </c>
      <c r="U63" s="1" t="str">
        <f>IF($S63="","",VLOOKUP($S63,'(種目・作業用)'!$A$2:$D$54,3,FALSE))</f>
        <v/>
      </c>
      <c r="V63" s="1" t="str">
        <f>IF($S63="","",VLOOKUP($S63,'(種目・作業用)'!$A$2:$D$54,4,FALSE))</f>
        <v/>
      </c>
      <c r="W63" s="25" t="str">
        <f t="shared" si="14"/>
        <v/>
      </c>
      <c r="X63" s="2" t="str">
        <f t="shared" si="15"/>
        <v xml:space="preserve"> </v>
      </c>
      <c r="Y63" s="2" t="str">
        <f t="shared" si="16"/>
        <v/>
      </c>
      <c r="Z63" s="2" t="str">
        <f t="shared" si="0"/>
        <v/>
      </c>
      <c r="AA63" s="2" t="str">
        <f t="shared" si="17"/>
        <v/>
      </c>
      <c r="AB63" s="3" t="str">
        <f t="shared" si="20"/>
        <v/>
      </c>
      <c r="AC63" s="2" t="str">
        <f t="shared" si="18"/>
        <v/>
      </c>
      <c r="AD63" s="2" t="str">
        <f t="shared" si="9"/>
        <v/>
      </c>
      <c r="AE63" s="2"/>
      <c r="AF63" s="2" t="str">
        <f t="shared" si="19"/>
        <v/>
      </c>
      <c r="AG63" s="62" t="s">
        <v>560</v>
      </c>
      <c r="AI63" s="60" t="str">
        <f t="shared" si="11"/>
        <v>　</v>
      </c>
    </row>
    <row r="64" spans="1:35" ht="22.5" customHeight="1">
      <c r="A64" s="63">
        <v>43</v>
      </c>
      <c r="B64" s="12"/>
      <c r="C64" s="93"/>
      <c r="D64" s="12"/>
      <c r="E64" s="7"/>
      <c r="F64" s="12"/>
      <c r="G64" s="118"/>
      <c r="H64" s="119"/>
      <c r="I64" s="13"/>
      <c r="J64" s="14"/>
      <c r="K64" s="14"/>
      <c r="L64" s="14"/>
      <c r="M64" s="15"/>
      <c r="N64" s="16"/>
      <c r="R64" s="2" t="str">
        <f t="shared" si="12"/>
        <v/>
      </c>
      <c r="S64" s="24" t="str">
        <f t="shared" si="13"/>
        <v/>
      </c>
      <c r="T64" s="1" t="str">
        <f>IF($S64="","",VLOOKUP($S64,'(種目・作業用)'!$A$2:$D$54,2,FALSE))</f>
        <v/>
      </c>
      <c r="U64" s="1" t="str">
        <f>IF($S64="","",VLOOKUP($S64,'(種目・作業用)'!$A$2:$D$54,3,FALSE))</f>
        <v/>
      </c>
      <c r="V64" s="1" t="str">
        <f>IF($S64="","",VLOOKUP($S64,'(種目・作業用)'!$A$2:$D$54,4,FALSE))</f>
        <v/>
      </c>
      <c r="W64" s="25" t="str">
        <f t="shared" si="14"/>
        <v/>
      </c>
      <c r="X64" s="2" t="str">
        <f t="shared" si="15"/>
        <v xml:space="preserve"> </v>
      </c>
      <c r="Y64" s="2" t="str">
        <f t="shared" si="16"/>
        <v/>
      </c>
      <c r="Z64" s="2" t="str">
        <f t="shared" si="0"/>
        <v/>
      </c>
      <c r="AA64" s="2" t="str">
        <f t="shared" si="17"/>
        <v/>
      </c>
      <c r="AB64" s="3" t="str">
        <f t="shared" si="20"/>
        <v/>
      </c>
      <c r="AC64" s="2" t="str">
        <f t="shared" si="18"/>
        <v/>
      </c>
      <c r="AD64" s="2" t="str">
        <f t="shared" si="9"/>
        <v/>
      </c>
      <c r="AE64" s="2"/>
      <c r="AF64" s="2" t="str">
        <f t="shared" si="19"/>
        <v/>
      </c>
      <c r="AG64" s="62" t="s">
        <v>560</v>
      </c>
      <c r="AI64" s="60" t="str">
        <f t="shared" si="11"/>
        <v>　</v>
      </c>
    </row>
    <row r="65" spans="1:35" ht="22.5" customHeight="1">
      <c r="A65" s="63">
        <v>44</v>
      </c>
      <c r="B65" s="12"/>
      <c r="C65" s="12"/>
      <c r="D65" s="12"/>
      <c r="E65" s="7"/>
      <c r="F65" s="12"/>
      <c r="G65" s="118"/>
      <c r="H65" s="119"/>
      <c r="I65" s="13"/>
      <c r="J65" s="14"/>
      <c r="K65" s="14"/>
      <c r="L65" s="14"/>
      <c r="M65" s="15"/>
      <c r="N65" s="16"/>
      <c r="R65" s="2" t="str">
        <f t="shared" si="12"/>
        <v/>
      </c>
      <c r="S65" s="24" t="str">
        <f t="shared" si="13"/>
        <v/>
      </c>
      <c r="T65" s="1" t="str">
        <f>IF($S65="","",VLOOKUP($S65,'(種目・作業用)'!$A$2:$D$54,2,FALSE))</f>
        <v/>
      </c>
      <c r="U65" s="1" t="str">
        <f>IF($S65="","",VLOOKUP($S65,'(種目・作業用)'!$A$2:$D$54,3,FALSE))</f>
        <v/>
      </c>
      <c r="V65" s="1" t="str">
        <f>IF($S65="","",VLOOKUP($S65,'(種目・作業用)'!$A$2:$D$54,4,FALSE))</f>
        <v/>
      </c>
      <c r="W65" s="25" t="str">
        <f t="shared" si="14"/>
        <v/>
      </c>
      <c r="X65" s="2" t="str">
        <f t="shared" si="15"/>
        <v xml:space="preserve"> </v>
      </c>
      <c r="Y65" s="2" t="str">
        <f t="shared" si="16"/>
        <v/>
      </c>
      <c r="Z65" s="2" t="str">
        <f t="shared" si="0"/>
        <v/>
      </c>
      <c r="AA65" s="2" t="str">
        <f t="shared" si="17"/>
        <v/>
      </c>
      <c r="AB65" s="3" t="str">
        <f t="shared" si="20"/>
        <v/>
      </c>
      <c r="AC65" s="2" t="str">
        <f t="shared" si="18"/>
        <v/>
      </c>
      <c r="AD65" s="2" t="str">
        <f t="shared" si="9"/>
        <v/>
      </c>
      <c r="AE65" s="2"/>
      <c r="AF65" s="2" t="str">
        <f t="shared" si="19"/>
        <v/>
      </c>
      <c r="AG65" s="62" t="s">
        <v>560</v>
      </c>
      <c r="AI65" s="60" t="str">
        <f t="shared" si="11"/>
        <v>　</v>
      </c>
    </row>
    <row r="66" spans="1:35" ht="22.5" customHeight="1">
      <c r="A66" s="63">
        <v>45</v>
      </c>
      <c r="B66" s="12"/>
      <c r="C66" s="12"/>
      <c r="D66" s="12"/>
      <c r="E66" s="7"/>
      <c r="F66" s="12"/>
      <c r="G66" s="118"/>
      <c r="H66" s="119"/>
      <c r="I66" s="13"/>
      <c r="J66" s="14"/>
      <c r="K66" s="14"/>
      <c r="L66" s="14"/>
      <c r="M66" s="15"/>
      <c r="N66" s="16"/>
      <c r="R66" s="2" t="str">
        <f t="shared" si="12"/>
        <v/>
      </c>
      <c r="S66" s="24" t="str">
        <f t="shared" si="13"/>
        <v/>
      </c>
      <c r="T66" s="1" t="str">
        <f>IF($S66="","",VLOOKUP($S66,'(種目・作業用)'!$A$2:$D$54,2,FALSE))</f>
        <v/>
      </c>
      <c r="U66" s="1" t="str">
        <f>IF($S66="","",VLOOKUP($S66,'(種目・作業用)'!$A$2:$D$54,3,FALSE))</f>
        <v/>
      </c>
      <c r="V66" s="1" t="str">
        <f>IF($S66="","",VLOOKUP($S66,'(種目・作業用)'!$A$2:$D$54,4,FALSE))</f>
        <v/>
      </c>
      <c r="W66" s="25" t="str">
        <f t="shared" si="14"/>
        <v/>
      </c>
      <c r="X66" s="2" t="str">
        <f t="shared" si="15"/>
        <v xml:space="preserve"> </v>
      </c>
      <c r="Y66" s="2" t="str">
        <f t="shared" si="16"/>
        <v/>
      </c>
      <c r="Z66" s="2" t="str">
        <f t="shared" si="0"/>
        <v/>
      </c>
      <c r="AA66" s="2" t="str">
        <f t="shared" si="17"/>
        <v/>
      </c>
      <c r="AB66" s="3" t="str">
        <f t="shared" si="20"/>
        <v/>
      </c>
      <c r="AC66" s="2" t="str">
        <f t="shared" si="18"/>
        <v/>
      </c>
      <c r="AD66" s="2" t="str">
        <f t="shared" si="9"/>
        <v/>
      </c>
      <c r="AE66" s="2"/>
      <c r="AF66" s="2" t="str">
        <f t="shared" si="19"/>
        <v/>
      </c>
      <c r="AG66" s="62" t="s">
        <v>560</v>
      </c>
      <c r="AI66" s="60" t="str">
        <f t="shared" si="11"/>
        <v>　</v>
      </c>
    </row>
    <row r="67" spans="1:35" ht="22.5" customHeight="1">
      <c r="A67" s="63">
        <v>46</v>
      </c>
      <c r="B67" s="12"/>
      <c r="C67" s="12"/>
      <c r="D67" s="12"/>
      <c r="E67" s="7"/>
      <c r="F67" s="12"/>
      <c r="G67" s="118"/>
      <c r="H67" s="119"/>
      <c r="I67" s="13"/>
      <c r="J67" s="14"/>
      <c r="K67" s="14"/>
      <c r="L67" s="14"/>
      <c r="M67" s="15"/>
      <c r="N67" s="16"/>
      <c r="R67" s="2" t="str">
        <f t="shared" si="12"/>
        <v/>
      </c>
      <c r="S67" s="24" t="str">
        <f t="shared" si="13"/>
        <v/>
      </c>
      <c r="T67" s="1" t="str">
        <f>IF($S67="","",VLOOKUP($S67,'(種目・作業用)'!$A$2:$D$54,2,FALSE))</f>
        <v/>
      </c>
      <c r="U67" s="1" t="str">
        <f>IF($S67="","",VLOOKUP($S67,'(種目・作業用)'!$A$2:$D$54,3,FALSE))</f>
        <v/>
      </c>
      <c r="V67" s="1" t="str">
        <f>IF($S67="","",VLOOKUP($S67,'(種目・作業用)'!$A$2:$D$54,4,FALSE))</f>
        <v/>
      </c>
      <c r="W67" s="25" t="str">
        <f t="shared" si="14"/>
        <v/>
      </c>
      <c r="X67" s="2" t="str">
        <f t="shared" si="15"/>
        <v xml:space="preserve"> </v>
      </c>
      <c r="Y67" s="2" t="str">
        <f t="shared" si="16"/>
        <v/>
      </c>
      <c r="Z67" s="2" t="str">
        <f t="shared" si="0"/>
        <v/>
      </c>
      <c r="AA67" s="2" t="str">
        <f t="shared" si="17"/>
        <v/>
      </c>
      <c r="AB67" s="3" t="str">
        <f t="shared" si="20"/>
        <v/>
      </c>
      <c r="AC67" s="2" t="str">
        <f t="shared" si="18"/>
        <v/>
      </c>
      <c r="AD67" s="2" t="str">
        <f t="shared" si="9"/>
        <v/>
      </c>
      <c r="AE67" s="2"/>
      <c r="AF67" s="2" t="str">
        <f t="shared" si="19"/>
        <v/>
      </c>
      <c r="AG67" s="62" t="s">
        <v>560</v>
      </c>
      <c r="AI67" s="60" t="str">
        <f t="shared" si="11"/>
        <v>　</v>
      </c>
    </row>
    <row r="68" spans="1:35" ht="22.5" customHeight="1">
      <c r="A68" s="63">
        <v>47</v>
      </c>
      <c r="B68" s="12"/>
      <c r="C68" s="12"/>
      <c r="D68" s="12"/>
      <c r="E68" s="7"/>
      <c r="F68" s="12"/>
      <c r="G68" s="118"/>
      <c r="H68" s="119"/>
      <c r="I68" s="13"/>
      <c r="J68" s="14"/>
      <c r="K68" s="14"/>
      <c r="L68" s="14"/>
      <c r="M68" s="15"/>
      <c r="N68" s="16"/>
      <c r="R68" s="2" t="str">
        <f t="shared" si="12"/>
        <v/>
      </c>
      <c r="S68" s="24" t="str">
        <f t="shared" si="13"/>
        <v/>
      </c>
      <c r="T68" s="1" t="str">
        <f>IF($S68="","",VLOOKUP($S68,'(種目・作業用)'!$A$2:$D$54,2,FALSE))</f>
        <v/>
      </c>
      <c r="U68" s="1" t="str">
        <f>IF($S68="","",VLOOKUP($S68,'(種目・作業用)'!$A$2:$D$54,3,FALSE))</f>
        <v/>
      </c>
      <c r="V68" s="1" t="str">
        <f>IF($S68="","",VLOOKUP($S68,'(種目・作業用)'!$A$2:$D$54,4,FALSE))</f>
        <v/>
      </c>
      <c r="W68" s="25" t="str">
        <f t="shared" si="14"/>
        <v/>
      </c>
      <c r="X68" s="2" t="str">
        <f t="shared" si="15"/>
        <v xml:space="preserve"> </v>
      </c>
      <c r="Y68" s="2" t="str">
        <f t="shared" si="16"/>
        <v/>
      </c>
      <c r="Z68" s="2" t="str">
        <f t="shared" si="0"/>
        <v/>
      </c>
      <c r="AA68" s="2" t="str">
        <f t="shared" si="17"/>
        <v/>
      </c>
      <c r="AB68" s="3" t="str">
        <f t="shared" si="20"/>
        <v/>
      </c>
      <c r="AC68" s="2" t="str">
        <f t="shared" si="18"/>
        <v/>
      </c>
      <c r="AD68" s="2" t="str">
        <f t="shared" si="9"/>
        <v/>
      </c>
      <c r="AE68" s="2"/>
      <c r="AF68" s="2" t="str">
        <f t="shared" si="19"/>
        <v/>
      </c>
      <c r="AG68" s="62" t="s">
        <v>560</v>
      </c>
      <c r="AI68" s="60" t="str">
        <f t="shared" si="11"/>
        <v>　</v>
      </c>
    </row>
    <row r="69" spans="1:35" ht="22.5" customHeight="1">
      <c r="A69" s="63">
        <v>48</v>
      </c>
      <c r="B69" s="12"/>
      <c r="C69" s="12"/>
      <c r="D69" s="12"/>
      <c r="E69" s="7"/>
      <c r="F69" s="12"/>
      <c r="G69" s="118"/>
      <c r="H69" s="119"/>
      <c r="I69" s="13"/>
      <c r="J69" s="14"/>
      <c r="K69" s="14"/>
      <c r="L69" s="14"/>
      <c r="M69" s="15"/>
      <c r="N69" s="16"/>
      <c r="R69" s="2" t="str">
        <f t="shared" si="12"/>
        <v/>
      </c>
      <c r="S69" s="24" t="str">
        <f t="shared" si="13"/>
        <v/>
      </c>
      <c r="T69" s="1" t="str">
        <f>IF($S69="","",VLOOKUP($S69,'(種目・作業用)'!$A$2:$D$54,2,FALSE))</f>
        <v/>
      </c>
      <c r="U69" s="1" t="str">
        <f>IF($S69="","",VLOOKUP($S69,'(種目・作業用)'!$A$2:$D$54,3,FALSE))</f>
        <v/>
      </c>
      <c r="V69" s="1" t="str">
        <f>IF($S69="","",VLOOKUP($S69,'(種目・作業用)'!$A$2:$D$54,4,FALSE))</f>
        <v/>
      </c>
      <c r="W69" s="25" t="str">
        <f t="shared" si="14"/>
        <v/>
      </c>
      <c r="X69" s="2" t="str">
        <f t="shared" si="15"/>
        <v xml:space="preserve"> </v>
      </c>
      <c r="Y69" s="2" t="str">
        <f t="shared" si="16"/>
        <v/>
      </c>
      <c r="Z69" s="2" t="str">
        <f t="shared" si="0"/>
        <v/>
      </c>
      <c r="AA69" s="2" t="str">
        <f t="shared" si="17"/>
        <v/>
      </c>
      <c r="AB69" s="3" t="str">
        <f t="shared" si="20"/>
        <v/>
      </c>
      <c r="AC69" s="2" t="str">
        <f t="shared" si="18"/>
        <v/>
      </c>
      <c r="AD69" s="2" t="str">
        <f t="shared" si="9"/>
        <v/>
      </c>
      <c r="AE69" s="2"/>
      <c r="AF69" s="2" t="str">
        <f t="shared" si="19"/>
        <v/>
      </c>
      <c r="AG69" s="62" t="s">
        <v>560</v>
      </c>
      <c r="AI69" s="60" t="str">
        <f t="shared" si="11"/>
        <v>　</v>
      </c>
    </row>
    <row r="70" spans="1:35" ht="22.5" customHeight="1">
      <c r="A70" s="63">
        <v>49</v>
      </c>
      <c r="B70" s="12"/>
      <c r="C70" s="12"/>
      <c r="D70" s="12"/>
      <c r="E70" s="7"/>
      <c r="F70" s="12"/>
      <c r="G70" s="118"/>
      <c r="H70" s="119"/>
      <c r="I70" s="13"/>
      <c r="J70" s="14"/>
      <c r="K70" s="14"/>
      <c r="L70" s="14"/>
      <c r="M70" s="15"/>
      <c r="N70" s="16"/>
      <c r="R70" s="2" t="str">
        <f t="shared" si="12"/>
        <v/>
      </c>
      <c r="S70" s="24" t="str">
        <f t="shared" si="13"/>
        <v/>
      </c>
      <c r="T70" s="1" t="str">
        <f>IF($S70="","",VLOOKUP($S70,'(種目・作業用)'!$A$2:$D$54,2,FALSE))</f>
        <v/>
      </c>
      <c r="U70" s="1" t="str">
        <f>IF($S70="","",VLOOKUP($S70,'(種目・作業用)'!$A$2:$D$54,3,FALSE))</f>
        <v/>
      </c>
      <c r="V70" s="1" t="str">
        <f>IF($S70="","",VLOOKUP($S70,'(種目・作業用)'!$A$2:$D$54,4,FALSE))</f>
        <v/>
      </c>
      <c r="W70" s="25" t="str">
        <f t="shared" si="14"/>
        <v/>
      </c>
      <c r="X70" s="2" t="str">
        <f t="shared" si="15"/>
        <v xml:space="preserve"> </v>
      </c>
      <c r="Y70" s="2" t="str">
        <f t="shared" si="16"/>
        <v/>
      </c>
      <c r="Z70" s="2" t="str">
        <f t="shared" si="0"/>
        <v/>
      </c>
      <c r="AA70" s="2" t="str">
        <f t="shared" si="17"/>
        <v/>
      </c>
      <c r="AB70" s="3" t="str">
        <f t="shared" si="20"/>
        <v/>
      </c>
      <c r="AC70" s="2" t="str">
        <f t="shared" si="18"/>
        <v/>
      </c>
      <c r="AD70" s="2" t="str">
        <f t="shared" si="9"/>
        <v/>
      </c>
      <c r="AE70" s="2"/>
      <c r="AF70" s="2" t="str">
        <f t="shared" si="19"/>
        <v/>
      </c>
      <c r="AG70" s="62" t="s">
        <v>560</v>
      </c>
      <c r="AI70" s="60" t="str">
        <f t="shared" si="11"/>
        <v>　</v>
      </c>
    </row>
    <row r="71" spans="1:35" ht="22.5" customHeight="1">
      <c r="A71" s="64">
        <v>50</v>
      </c>
      <c r="B71" s="12"/>
      <c r="C71" s="12"/>
      <c r="D71" s="12"/>
      <c r="E71" s="7"/>
      <c r="F71" s="12"/>
      <c r="G71" s="118"/>
      <c r="H71" s="119"/>
      <c r="I71" s="13"/>
      <c r="J71" s="14"/>
      <c r="K71" s="14"/>
      <c r="L71" s="14"/>
      <c r="M71" s="15"/>
      <c r="N71" s="16"/>
      <c r="R71" s="2" t="str">
        <f t="shared" si="12"/>
        <v/>
      </c>
      <c r="S71" s="24" t="str">
        <f t="shared" si="13"/>
        <v/>
      </c>
      <c r="T71" s="1" t="str">
        <f>IF($S71="","",VLOOKUP($S71,'(種目・作業用)'!$A$2:$D$54,2,FALSE))</f>
        <v/>
      </c>
      <c r="U71" s="1" t="str">
        <f>IF($S71="","",VLOOKUP($S71,'(種目・作業用)'!$A$2:$D$54,3,FALSE))</f>
        <v/>
      </c>
      <c r="V71" s="1" t="str">
        <f>IF($S71="","",VLOOKUP($S71,'(種目・作業用)'!$A$2:$D$54,4,FALSE))</f>
        <v/>
      </c>
      <c r="W71" s="25" t="str">
        <f t="shared" si="14"/>
        <v/>
      </c>
      <c r="X71" s="2" t="str">
        <f t="shared" si="15"/>
        <v xml:space="preserve"> </v>
      </c>
      <c r="Y71" s="2" t="str">
        <f t="shared" si="16"/>
        <v/>
      </c>
      <c r="Z71" s="2" t="str">
        <f t="shared" ref="Z71:Z134" si="21">IF(ISNUMBER(Y71),IF(ISBLANK(E71),AI71,CONCATENATE(AI71,"(",E71,")")),"")</f>
        <v/>
      </c>
      <c r="AA71" s="2" t="str">
        <f t="shared" si="17"/>
        <v/>
      </c>
      <c r="AB71" s="3" t="str">
        <f t="shared" si="20"/>
        <v/>
      </c>
      <c r="AC71" s="2" t="str">
        <f t="shared" si="18"/>
        <v/>
      </c>
      <c r="AD71" s="2" t="str">
        <f t="shared" si="9"/>
        <v/>
      </c>
      <c r="AE71" s="2"/>
      <c r="AF71" s="2" t="str">
        <f t="shared" si="19"/>
        <v/>
      </c>
      <c r="AG71" s="62" t="s">
        <v>560</v>
      </c>
      <c r="AI71" s="60" t="str">
        <f t="shared" si="11"/>
        <v>　</v>
      </c>
    </row>
    <row r="72" spans="1:35" ht="22.5" customHeight="1">
      <c r="A72" s="65"/>
      <c r="B72" s="66"/>
      <c r="C72" s="66"/>
      <c r="D72" s="66"/>
      <c r="E72" s="66"/>
      <c r="F72" s="66"/>
      <c r="G72" s="67" t="s">
        <v>911</v>
      </c>
      <c r="H72" s="141">
        <f>'基礎データ（必ず先に記入してください）'!$C$5</f>
        <v>0</v>
      </c>
      <c r="I72" s="141"/>
      <c r="J72" s="141"/>
      <c r="K72" s="141"/>
      <c r="L72" s="141"/>
      <c r="M72" s="141"/>
      <c r="N72" s="68" t="s">
        <v>14</v>
      </c>
      <c r="Z72" s="2"/>
      <c r="AB72" s="23"/>
      <c r="AD72" s="2"/>
      <c r="AI72" s="60"/>
    </row>
    <row r="73" spans="1:35" ht="7.5" customHeight="1">
      <c r="A73" s="48"/>
      <c r="B73" s="48"/>
      <c r="C73" s="48"/>
      <c r="D73" s="48"/>
      <c r="E73" s="48"/>
      <c r="F73" s="48"/>
      <c r="G73" s="49"/>
      <c r="H73" s="50"/>
      <c r="I73" s="50"/>
      <c r="J73" s="50"/>
      <c r="K73" s="50"/>
      <c r="L73" s="50"/>
      <c r="M73" s="50"/>
      <c r="N73" s="51"/>
      <c r="Z73" s="2"/>
      <c r="AB73" s="23"/>
      <c r="AD73" s="2"/>
      <c r="AI73" s="60"/>
    </row>
    <row r="74" spans="1:35" ht="22.5" customHeight="1">
      <c r="A74" s="124" t="s">
        <v>770</v>
      </c>
      <c r="B74" s="124"/>
      <c r="C74" s="124"/>
      <c r="D74" s="124"/>
      <c r="E74" s="124"/>
      <c r="F74" s="124"/>
      <c r="G74" s="124"/>
      <c r="H74" s="124"/>
      <c r="I74" s="124"/>
      <c r="J74" s="124"/>
      <c r="K74" s="124"/>
      <c r="L74" s="124"/>
      <c r="M74" s="124"/>
      <c r="N74" s="124"/>
      <c r="Z74" s="2"/>
      <c r="AB74" s="23"/>
      <c r="AD74" s="2"/>
      <c r="AI74" s="60"/>
    </row>
    <row r="75" spans="1:35" ht="7.5" customHeight="1">
      <c r="A75" s="52"/>
      <c r="B75" s="52"/>
      <c r="C75" s="52"/>
      <c r="D75" s="52"/>
      <c r="E75" s="52"/>
      <c r="F75" s="52"/>
      <c r="G75" s="52"/>
      <c r="H75" s="52"/>
      <c r="I75" s="52"/>
      <c r="J75" s="52"/>
      <c r="K75" s="52"/>
      <c r="L75" s="52"/>
      <c r="M75" s="52"/>
      <c r="N75" s="52"/>
      <c r="Z75" s="2"/>
      <c r="AB75" s="23"/>
      <c r="AD75" s="2"/>
      <c r="AI75" s="60"/>
    </row>
    <row r="76" spans="1:35">
      <c r="A76" s="52"/>
      <c r="B76" s="52"/>
      <c r="C76" s="52" t="s">
        <v>15</v>
      </c>
      <c r="D76" s="52"/>
      <c r="E76" s="52"/>
      <c r="F76" s="52"/>
      <c r="G76" s="52"/>
      <c r="H76" s="52"/>
      <c r="I76" s="52"/>
      <c r="J76" s="52"/>
      <c r="K76" s="52"/>
      <c r="L76" s="52"/>
      <c r="M76" s="52"/>
      <c r="N76" s="52"/>
      <c r="Z76" s="2"/>
      <c r="AB76" s="23"/>
      <c r="AD76" s="2"/>
      <c r="AI76" s="60"/>
    </row>
    <row r="77" spans="1:35">
      <c r="A77" s="52"/>
      <c r="B77" s="52"/>
      <c r="C77" s="52"/>
      <c r="D77" s="52"/>
      <c r="E77" s="52"/>
      <c r="F77" s="52"/>
      <c r="G77" s="52"/>
      <c r="H77" s="52"/>
      <c r="I77" s="52"/>
      <c r="J77" s="52"/>
      <c r="K77" s="52"/>
      <c r="L77" s="52"/>
      <c r="M77" s="52"/>
      <c r="N77" s="52"/>
      <c r="Z77" s="2"/>
      <c r="AB77" s="23"/>
      <c r="AD77" s="2"/>
      <c r="AI77" s="60"/>
    </row>
    <row r="78" spans="1:35">
      <c r="A78" s="52"/>
      <c r="B78" s="52"/>
      <c r="C78" s="157" t="str">
        <f>$C$38</f>
        <v>2019年   月   日</v>
      </c>
      <c r="D78" s="157"/>
      <c r="E78" s="52"/>
      <c r="F78" s="52"/>
      <c r="G78" s="52"/>
      <c r="H78" s="52"/>
      <c r="I78" s="52"/>
      <c r="J78" s="52"/>
      <c r="K78" s="52"/>
      <c r="L78" s="52"/>
      <c r="M78" s="52"/>
      <c r="N78" s="52"/>
      <c r="Z78" s="2"/>
      <c r="AB78" s="23"/>
      <c r="AD78" s="2"/>
      <c r="AI78" s="60"/>
    </row>
    <row r="79" spans="1:35" ht="22.5" customHeight="1">
      <c r="A79" s="52"/>
      <c r="B79" s="52"/>
      <c r="C79" s="52"/>
      <c r="D79" s="52"/>
      <c r="E79" s="124">
        <f>'基礎データ（必ず先に記入してください）'!$C$2</f>
        <v>0</v>
      </c>
      <c r="F79" s="124"/>
      <c r="G79" s="124"/>
      <c r="H79" s="124"/>
      <c r="I79" s="124"/>
      <c r="J79" s="124"/>
      <c r="K79" s="124"/>
      <c r="L79" s="124"/>
      <c r="M79" s="52"/>
      <c r="N79" s="52"/>
      <c r="Z79" s="2"/>
      <c r="AB79" s="23"/>
      <c r="AD79" s="2"/>
      <c r="AI79" s="60"/>
    </row>
    <row r="80" spans="1:35" ht="22.5" customHeight="1">
      <c r="A80" s="52"/>
      <c r="B80" s="52"/>
      <c r="C80" s="52"/>
      <c r="D80" s="52"/>
      <c r="E80" s="52"/>
      <c r="F80" s="52"/>
      <c r="G80" s="69" t="s">
        <v>17</v>
      </c>
      <c r="H80" s="124">
        <f>'基礎データ（必ず先に記入してください）'!$C$4</f>
        <v>0</v>
      </c>
      <c r="I80" s="124"/>
      <c r="J80" s="124"/>
      <c r="K80" s="124"/>
      <c r="L80" s="124"/>
      <c r="M80" s="70" t="s">
        <v>14</v>
      </c>
      <c r="N80" s="52"/>
      <c r="Z80" s="2"/>
      <c r="AB80" s="23"/>
      <c r="AD80" s="2"/>
      <c r="AI80" s="60"/>
    </row>
    <row r="81" spans="1:35" ht="53.25" customHeight="1">
      <c r="A81" s="120" t="s">
        <v>1053</v>
      </c>
      <c r="B81" s="121"/>
      <c r="C81" s="121"/>
      <c r="D81" s="121"/>
      <c r="E81" s="121"/>
      <c r="F81" s="121"/>
      <c r="G81" s="121"/>
      <c r="H81" s="121"/>
      <c r="I81" s="121"/>
      <c r="J81" s="121"/>
      <c r="K81" s="121"/>
      <c r="L81" s="121"/>
      <c r="M81" s="121"/>
      <c r="N81" s="121"/>
    </row>
    <row r="82" spans="1:35" ht="7.5" customHeight="1">
      <c r="A82" s="52"/>
      <c r="B82" s="52"/>
      <c r="C82" s="52"/>
      <c r="D82" s="52"/>
      <c r="E82" s="52"/>
      <c r="F82" s="52"/>
      <c r="G82" s="52"/>
      <c r="H82" s="52"/>
      <c r="I82" s="52"/>
      <c r="J82" s="52"/>
      <c r="K82" s="52"/>
      <c r="L82" s="52"/>
      <c r="M82" s="52"/>
      <c r="N82" s="52"/>
      <c r="Z82" s="2"/>
      <c r="AB82" s="23"/>
      <c r="AD82" s="2"/>
      <c r="AI82" s="60"/>
    </row>
    <row r="83" spans="1:35" ht="22.5" customHeight="1">
      <c r="A83" s="125" t="s">
        <v>0</v>
      </c>
      <c r="B83" s="126"/>
      <c r="C83" s="127">
        <f>'基礎データ（必ず先に記入してください）'!$C$2</f>
        <v>0</v>
      </c>
      <c r="D83" s="128"/>
      <c r="E83" s="128"/>
      <c r="F83" s="128"/>
      <c r="G83" s="129"/>
      <c r="H83" s="125" t="s">
        <v>12</v>
      </c>
      <c r="I83" s="126"/>
      <c r="J83" s="138">
        <f>'基礎データ（必ず先に記入してください）'!$C$6</f>
        <v>0</v>
      </c>
      <c r="K83" s="139"/>
      <c r="L83" s="139"/>
      <c r="M83" s="139"/>
      <c r="N83" s="140"/>
      <c r="P83" s="56" t="s">
        <v>1023</v>
      </c>
      <c r="Q83" s="56">
        <f>COUNTIF(F87:F111,"男")</f>
        <v>0</v>
      </c>
      <c r="Z83" s="2"/>
      <c r="AB83" s="23"/>
      <c r="AD83" s="2"/>
      <c r="AI83" s="60"/>
    </row>
    <row r="84" spans="1:35" ht="22.5" customHeight="1">
      <c r="A84" s="132" t="s">
        <v>883</v>
      </c>
      <c r="B84" s="133"/>
      <c r="C84" s="143">
        <f>'基礎データ（必ず先に記入してください）'!$C$8</f>
        <v>0</v>
      </c>
      <c r="D84" s="144"/>
      <c r="E84" s="144"/>
      <c r="F84" s="144"/>
      <c r="G84" s="145"/>
      <c r="H84" s="130" t="s">
        <v>16</v>
      </c>
      <c r="I84" s="131"/>
      <c r="J84" s="135">
        <f>'基礎データ（必ず先に記入してください）'!$C$7</f>
        <v>0</v>
      </c>
      <c r="K84" s="136"/>
      <c r="L84" s="136"/>
      <c r="M84" s="136"/>
      <c r="N84" s="137"/>
      <c r="P84" s="56" t="s">
        <v>1024</v>
      </c>
      <c r="Q84" s="56">
        <f>COUNTIF(F87:F111,"女")</f>
        <v>0</v>
      </c>
      <c r="Z84" s="2"/>
      <c r="AB84" s="23"/>
      <c r="AD84" s="2"/>
      <c r="AI84" s="60"/>
    </row>
    <row r="85" spans="1:35" ht="17.25" customHeight="1">
      <c r="A85" s="146"/>
      <c r="B85" s="149" t="s">
        <v>1</v>
      </c>
      <c r="C85" s="149" t="s">
        <v>2</v>
      </c>
      <c r="D85" s="149"/>
      <c r="E85" s="149" t="s">
        <v>3</v>
      </c>
      <c r="F85" s="149" t="s">
        <v>4</v>
      </c>
      <c r="G85" s="153" t="s">
        <v>520</v>
      </c>
      <c r="H85" s="154"/>
      <c r="I85" s="149" t="s">
        <v>9</v>
      </c>
      <c r="J85" s="149"/>
      <c r="K85" s="149"/>
      <c r="L85" s="149"/>
      <c r="M85" s="149"/>
      <c r="N85" s="151" t="s">
        <v>6</v>
      </c>
      <c r="Z85" s="2"/>
      <c r="AB85" s="23"/>
      <c r="AD85" s="2"/>
      <c r="AI85" s="60"/>
    </row>
    <row r="86" spans="1:35" ht="17.25" customHeight="1" thickBot="1">
      <c r="A86" s="147"/>
      <c r="B86" s="150"/>
      <c r="C86" s="59" t="s">
        <v>11</v>
      </c>
      <c r="D86" s="59" t="s">
        <v>10</v>
      </c>
      <c r="E86" s="150"/>
      <c r="F86" s="150"/>
      <c r="G86" s="155"/>
      <c r="H86" s="156"/>
      <c r="I86" s="150"/>
      <c r="J86" s="150"/>
      <c r="K86" s="150"/>
      <c r="L86" s="150"/>
      <c r="M86" s="150"/>
      <c r="N86" s="152"/>
      <c r="Z86" s="2"/>
      <c r="AB86" s="23"/>
      <c r="AD86" s="2"/>
      <c r="AI86" s="60"/>
    </row>
    <row r="87" spans="1:35" ht="22.5" customHeight="1" thickTop="1">
      <c r="A87" s="61">
        <v>51</v>
      </c>
      <c r="B87" s="7"/>
      <c r="C87" s="7"/>
      <c r="D87" s="7"/>
      <c r="E87" s="7"/>
      <c r="F87" s="7"/>
      <c r="G87" s="122"/>
      <c r="H87" s="123"/>
      <c r="I87" s="8"/>
      <c r="J87" s="9"/>
      <c r="K87" s="9"/>
      <c r="L87" s="9"/>
      <c r="M87" s="10"/>
      <c r="N87" s="11"/>
      <c r="R87" s="2" t="str">
        <f t="shared" ref="R87:R111" si="22">IF(ISBLANK(B87),"",VLOOKUP(CONCATENATE($AB$4,F87),$R$202:$S$211,2,FALSE)+B87*100)</f>
        <v/>
      </c>
      <c r="S87" s="24" t="str">
        <f t="shared" ref="S87:S111" si="23">IF(ISBLANK(G87),"",G87)</f>
        <v/>
      </c>
      <c r="T87" s="1" t="str">
        <f>IF($S87="","",VLOOKUP($S87,'(種目・作業用)'!$A$2:$D$54,2,FALSE))</f>
        <v/>
      </c>
      <c r="U87" s="1" t="str">
        <f>IF($S87="","",VLOOKUP($S87,'(種目・作業用)'!$A$2:$D$54,3,FALSE))</f>
        <v/>
      </c>
      <c r="V87" s="1" t="str">
        <f>IF($S87="","",VLOOKUP($S87,'(種目・作業用)'!$A$2:$D$54,4,FALSE))</f>
        <v/>
      </c>
      <c r="W87" s="25" t="str">
        <f t="shared" ref="W87:W111" si="24">IF(ISNUMBER(R87),IF(LEN(I87)=2,CONCATENATE("0",I87,K87,M87),IF(LEN(I87)=1,CONCATENATE("00",I87,K87,M87),CONCATENATE("000",K87,M87))),"")</f>
        <v/>
      </c>
      <c r="X87" s="2" t="str">
        <f t="shared" ref="X87:X111" si="25">IF(W87="000",V87,CONCATENATE(V87," ",W87))</f>
        <v xml:space="preserve"> </v>
      </c>
      <c r="Y87" s="2" t="str">
        <f t="shared" ref="Y87:Y111" si="26">IF(ISBLANK(B87),"",B87)</f>
        <v/>
      </c>
      <c r="Z87" s="2" t="str">
        <f t="shared" si="21"/>
        <v/>
      </c>
      <c r="AA87" s="2" t="str">
        <f t="shared" ref="AA87:AA111" si="27">IF(ISNUMBER(Y87),D87,"")</f>
        <v/>
      </c>
      <c r="AB87" s="3" t="str">
        <f>IF(ISNUMBER(Y87),VLOOKUP(AG87,$AG$201:$AH$248,2,FALSE),"")</f>
        <v/>
      </c>
      <c r="AC87" s="2" t="str">
        <f t="shared" ref="AC87:AC111" si="28">IF(ISNUMBER(Y87),$AC$4,"")</f>
        <v/>
      </c>
      <c r="AD87" s="2" t="str">
        <f t="shared" ref="AD87:AD150" si="29">IF(ISBLANK(F87),"",IF(F87="男",1,2))</f>
        <v/>
      </c>
      <c r="AE87" s="2"/>
      <c r="AF87" s="2" t="str">
        <f t="shared" ref="AF87:AF111" si="30">IF(ISNUMBER(Y87),$AA$4,"")</f>
        <v/>
      </c>
      <c r="AG87" s="62" t="s">
        <v>560</v>
      </c>
      <c r="AI87" s="60" t="str">
        <f t="shared" ref="AI87:AI135" si="31">IF(LEN(C87)&gt;6,SUBSTITUTE(C87,"　",""),IF(LEN(C87)=6,C87,IF(LEN(C87)=5,CONCATENATE(C87,"　"),IF(LEN(C87)=4,CONCATENATE(SUBSTITUTE(C87,"　","　　"),"　"),CONCATENATE(SUBSTITUTE(C87,"　","　　　"),"　")))))</f>
        <v>　</v>
      </c>
    </row>
    <row r="88" spans="1:35" ht="22.5" customHeight="1">
      <c r="A88" s="63">
        <v>52</v>
      </c>
      <c r="B88" s="12"/>
      <c r="C88" s="12"/>
      <c r="D88" s="12"/>
      <c r="E88" s="7"/>
      <c r="F88" s="12"/>
      <c r="G88" s="118"/>
      <c r="H88" s="119"/>
      <c r="I88" s="13"/>
      <c r="J88" s="14"/>
      <c r="K88" s="14"/>
      <c r="L88" s="14"/>
      <c r="M88" s="15"/>
      <c r="N88" s="16"/>
      <c r="R88" s="2" t="str">
        <f t="shared" si="22"/>
        <v/>
      </c>
      <c r="S88" s="24" t="str">
        <f t="shared" si="23"/>
        <v/>
      </c>
      <c r="T88" s="1" t="str">
        <f>IF($S88="","",VLOOKUP($S88,'(種目・作業用)'!$A$2:$D$54,2,FALSE))</f>
        <v/>
      </c>
      <c r="U88" s="1" t="str">
        <f>IF($S88="","",VLOOKUP($S88,'(種目・作業用)'!$A$2:$D$54,3,FALSE))</f>
        <v/>
      </c>
      <c r="V88" s="1" t="str">
        <f>IF($S88="","",VLOOKUP($S88,'(種目・作業用)'!$A$2:$D$54,4,FALSE))</f>
        <v/>
      </c>
      <c r="W88" s="25" t="str">
        <f t="shared" si="24"/>
        <v/>
      </c>
      <c r="X88" s="2" t="str">
        <f t="shared" si="25"/>
        <v xml:space="preserve"> </v>
      </c>
      <c r="Y88" s="2" t="str">
        <f t="shared" si="26"/>
        <v/>
      </c>
      <c r="Z88" s="2" t="str">
        <f t="shared" si="21"/>
        <v/>
      </c>
      <c r="AA88" s="2" t="str">
        <f t="shared" si="27"/>
        <v/>
      </c>
      <c r="AB88" s="3" t="str">
        <f t="shared" ref="AB88:AB111" si="32">IF(ISNUMBER(Y88),VLOOKUP(AG88,$AG$201:$AH$248,2,FALSE),"")</f>
        <v/>
      </c>
      <c r="AC88" s="2" t="str">
        <f t="shared" si="28"/>
        <v/>
      </c>
      <c r="AD88" s="2" t="str">
        <f t="shared" si="29"/>
        <v/>
      </c>
      <c r="AE88" s="2"/>
      <c r="AF88" s="2" t="str">
        <f t="shared" si="30"/>
        <v/>
      </c>
      <c r="AG88" s="62" t="s">
        <v>560</v>
      </c>
      <c r="AI88" s="60" t="str">
        <f t="shared" si="31"/>
        <v>　</v>
      </c>
    </row>
    <row r="89" spans="1:35" ht="22.5" customHeight="1">
      <c r="A89" s="63">
        <v>53</v>
      </c>
      <c r="B89" s="12"/>
      <c r="C89" s="12"/>
      <c r="D89" s="12"/>
      <c r="E89" s="7"/>
      <c r="F89" s="12"/>
      <c r="G89" s="118"/>
      <c r="H89" s="119"/>
      <c r="I89" s="13"/>
      <c r="J89" s="14"/>
      <c r="K89" s="14"/>
      <c r="L89" s="14"/>
      <c r="M89" s="15"/>
      <c r="N89" s="16"/>
      <c r="R89" s="2" t="str">
        <f t="shared" si="22"/>
        <v/>
      </c>
      <c r="S89" s="24" t="str">
        <f t="shared" si="23"/>
        <v/>
      </c>
      <c r="T89" s="1" t="str">
        <f>IF($S89="","",VLOOKUP($S89,'(種目・作業用)'!$A$2:$D$54,2,FALSE))</f>
        <v/>
      </c>
      <c r="U89" s="1" t="str">
        <f>IF($S89="","",VLOOKUP($S89,'(種目・作業用)'!$A$2:$D$54,3,FALSE))</f>
        <v/>
      </c>
      <c r="V89" s="1" t="str">
        <f>IF($S89="","",VLOOKUP($S89,'(種目・作業用)'!$A$2:$D$54,4,FALSE))</f>
        <v/>
      </c>
      <c r="W89" s="25" t="str">
        <f t="shared" si="24"/>
        <v/>
      </c>
      <c r="X89" s="2" t="str">
        <f t="shared" si="25"/>
        <v xml:space="preserve"> </v>
      </c>
      <c r="Y89" s="2" t="str">
        <f t="shared" si="26"/>
        <v/>
      </c>
      <c r="Z89" s="2" t="str">
        <f t="shared" si="21"/>
        <v/>
      </c>
      <c r="AA89" s="2" t="str">
        <f t="shared" si="27"/>
        <v/>
      </c>
      <c r="AB89" s="3" t="str">
        <f t="shared" si="32"/>
        <v/>
      </c>
      <c r="AC89" s="2" t="str">
        <f t="shared" si="28"/>
        <v/>
      </c>
      <c r="AD89" s="2" t="str">
        <f t="shared" si="29"/>
        <v/>
      </c>
      <c r="AE89" s="2"/>
      <c r="AF89" s="2" t="str">
        <f t="shared" si="30"/>
        <v/>
      </c>
      <c r="AG89" s="62" t="s">
        <v>560</v>
      </c>
      <c r="AI89" s="60" t="str">
        <f t="shared" si="31"/>
        <v>　</v>
      </c>
    </row>
    <row r="90" spans="1:35" ht="22.5" customHeight="1">
      <c r="A90" s="63">
        <v>54</v>
      </c>
      <c r="B90" s="12"/>
      <c r="C90" s="12"/>
      <c r="D90" s="12"/>
      <c r="E90" s="7"/>
      <c r="F90" s="12"/>
      <c r="G90" s="118"/>
      <c r="H90" s="119"/>
      <c r="I90" s="13"/>
      <c r="J90" s="14"/>
      <c r="K90" s="14"/>
      <c r="L90" s="14"/>
      <c r="M90" s="15"/>
      <c r="N90" s="16"/>
      <c r="R90" s="2" t="str">
        <f t="shared" si="22"/>
        <v/>
      </c>
      <c r="S90" s="24" t="str">
        <f t="shared" si="23"/>
        <v/>
      </c>
      <c r="T90" s="1" t="str">
        <f>IF($S90="","",VLOOKUP($S90,'(種目・作業用)'!$A$2:$D$54,2,FALSE))</f>
        <v/>
      </c>
      <c r="U90" s="1" t="str">
        <f>IF($S90="","",VLOOKUP($S90,'(種目・作業用)'!$A$2:$D$54,3,FALSE))</f>
        <v/>
      </c>
      <c r="V90" s="1" t="str">
        <f>IF($S90="","",VLOOKUP($S90,'(種目・作業用)'!$A$2:$D$54,4,FALSE))</f>
        <v/>
      </c>
      <c r="W90" s="25" t="str">
        <f t="shared" si="24"/>
        <v/>
      </c>
      <c r="X90" s="2" t="str">
        <f t="shared" si="25"/>
        <v xml:space="preserve"> </v>
      </c>
      <c r="Y90" s="2" t="str">
        <f t="shared" si="26"/>
        <v/>
      </c>
      <c r="Z90" s="2" t="str">
        <f t="shared" si="21"/>
        <v/>
      </c>
      <c r="AA90" s="2" t="str">
        <f t="shared" si="27"/>
        <v/>
      </c>
      <c r="AB90" s="3" t="str">
        <f t="shared" si="32"/>
        <v/>
      </c>
      <c r="AC90" s="2" t="str">
        <f t="shared" si="28"/>
        <v/>
      </c>
      <c r="AD90" s="2" t="str">
        <f t="shared" si="29"/>
        <v/>
      </c>
      <c r="AE90" s="2"/>
      <c r="AF90" s="2" t="str">
        <f t="shared" si="30"/>
        <v/>
      </c>
      <c r="AG90" s="62" t="s">
        <v>560</v>
      </c>
      <c r="AI90" s="60" t="str">
        <f t="shared" si="31"/>
        <v>　</v>
      </c>
    </row>
    <row r="91" spans="1:35" ht="22.5" customHeight="1">
      <c r="A91" s="63">
        <v>55</v>
      </c>
      <c r="B91" s="12"/>
      <c r="C91" s="12"/>
      <c r="D91" s="12"/>
      <c r="E91" s="7"/>
      <c r="F91" s="12"/>
      <c r="G91" s="118"/>
      <c r="H91" s="119"/>
      <c r="I91" s="13"/>
      <c r="J91" s="14"/>
      <c r="K91" s="14"/>
      <c r="L91" s="14"/>
      <c r="M91" s="15"/>
      <c r="N91" s="16"/>
      <c r="R91" s="2" t="str">
        <f t="shared" si="22"/>
        <v/>
      </c>
      <c r="S91" s="24" t="str">
        <f t="shared" si="23"/>
        <v/>
      </c>
      <c r="T91" s="1" t="str">
        <f>IF($S91="","",VLOOKUP($S91,'(種目・作業用)'!$A$2:$D$54,2,FALSE))</f>
        <v/>
      </c>
      <c r="U91" s="1" t="str">
        <f>IF($S91="","",VLOOKUP($S91,'(種目・作業用)'!$A$2:$D$54,3,FALSE))</f>
        <v/>
      </c>
      <c r="V91" s="1" t="str">
        <f>IF($S91="","",VLOOKUP($S91,'(種目・作業用)'!$A$2:$D$54,4,FALSE))</f>
        <v/>
      </c>
      <c r="W91" s="25" t="str">
        <f t="shared" si="24"/>
        <v/>
      </c>
      <c r="X91" s="2" t="str">
        <f t="shared" si="25"/>
        <v xml:space="preserve"> </v>
      </c>
      <c r="Y91" s="2" t="str">
        <f t="shared" si="26"/>
        <v/>
      </c>
      <c r="Z91" s="2" t="str">
        <f t="shared" si="21"/>
        <v/>
      </c>
      <c r="AA91" s="2" t="str">
        <f t="shared" si="27"/>
        <v/>
      </c>
      <c r="AB91" s="3" t="str">
        <f t="shared" si="32"/>
        <v/>
      </c>
      <c r="AC91" s="2" t="str">
        <f t="shared" si="28"/>
        <v/>
      </c>
      <c r="AD91" s="2" t="str">
        <f t="shared" si="29"/>
        <v/>
      </c>
      <c r="AE91" s="2"/>
      <c r="AF91" s="2" t="str">
        <f t="shared" si="30"/>
        <v/>
      </c>
      <c r="AG91" s="62" t="s">
        <v>560</v>
      </c>
      <c r="AI91" s="60" t="str">
        <f t="shared" si="31"/>
        <v>　</v>
      </c>
    </row>
    <row r="92" spans="1:35" ht="22.5" customHeight="1">
      <c r="A92" s="63">
        <v>56</v>
      </c>
      <c r="B92" s="12"/>
      <c r="C92" s="12"/>
      <c r="D92" s="12"/>
      <c r="E92" s="7"/>
      <c r="F92" s="12"/>
      <c r="G92" s="118"/>
      <c r="H92" s="119"/>
      <c r="I92" s="13"/>
      <c r="J92" s="14"/>
      <c r="K92" s="14"/>
      <c r="L92" s="14"/>
      <c r="M92" s="15"/>
      <c r="N92" s="16"/>
      <c r="R92" s="2" t="str">
        <f t="shared" si="22"/>
        <v/>
      </c>
      <c r="S92" s="24" t="str">
        <f t="shared" si="23"/>
        <v/>
      </c>
      <c r="T92" s="1" t="str">
        <f>IF($S92="","",VLOOKUP($S92,'(種目・作業用)'!$A$2:$D$54,2,FALSE))</f>
        <v/>
      </c>
      <c r="U92" s="1" t="str">
        <f>IF($S92="","",VLOOKUP($S92,'(種目・作業用)'!$A$2:$D$54,3,FALSE))</f>
        <v/>
      </c>
      <c r="V92" s="1" t="str">
        <f>IF($S92="","",VLOOKUP($S92,'(種目・作業用)'!$A$2:$D$54,4,FALSE))</f>
        <v/>
      </c>
      <c r="W92" s="25" t="str">
        <f t="shared" si="24"/>
        <v/>
      </c>
      <c r="X92" s="2" t="str">
        <f t="shared" si="25"/>
        <v xml:space="preserve"> </v>
      </c>
      <c r="Y92" s="2" t="str">
        <f t="shared" si="26"/>
        <v/>
      </c>
      <c r="Z92" s="2" t="str">
        <f t="shared" si="21"/>
        <v/>
      </c>
      <c r="AA92" s="2" t="str">
        <f t="shared" si="27"/>
        <v/>
      </c>
      <c r="AB92" s="3" t="str">
        <f t="shared" si="32"/>
        <v/>
      </c>
      <c r="AC92" s="2" t="str">
        <f t="shared" si="28"/>
        <v/>
      </c>
      <c r="AD92" s="2" t="str">
        <f t="shared" si="29"/>
        <v/>
      </c>
      <c r="AE92" s="2"/>
      <c r="AF92" s="2" t="str">
        <f t="shared" si="30"/>
        <v/>
      </c>
      <c r="AG92" s="62" t="s">
        <v>560</v>
      </c>
      <c r="AI92" s="60" t="str">
        <f t="shared" si="31"/>
        <v>　</v>
      </c>
    </row>
    <row r="93" spans="1:35" ht="22.5" customHeight="1">
      <c r="A93" s="63">
        <v>57</v>
      </c>
      <c r="B93" s="12"/>
      <c r="C93" s="12"/>
      <c r="D93" s="12"/>
      <c r="E93" s="7"/>
      <c r="F93" s="12"/>
      <c r="G93" s="118"/>
      <c r="H93" s="119"/>
      <c r="I93" s="13"/>
      <c r="J93" s="14"/>
      <c r="K93" s="14"/>
      <c r="L93" s="14"/>
      <c r="M93" s="15"/>
      <c r="N93" s="16"/>
      <c r="R93" s="2" t="str">
        <f t="shared" si="22"/>
        <v/>
      </c>
      <c r="S93" s="24" t="str">
        <f t="shared" si="23"/>
        <v/>
      </c>
      <c r="T93" s="1" t="str">
        <f>IF($S93="","",VLOOKUP($S93,'(種目・作業用)'!$A$2:$D$54,2,FALSE))</f>
        <v/>
      </c>
      <c r="U93" s="1" t="str">
        <f>IF($S93="","",VLOOKUP($S93,'(種目・作業用)'!$A$2:$D$54,3,FALSE))</f>
        <v/>
      </c>
      <c r="V93" s="1" t="str">
        <f>IF($S93="","",VLOOKUP($S93,'(種目・作業用)'!$A$2:$D$54,4,FALSE))</f>
        <v/>
      </c>
      <c r="W93" s="25" t="str">
        <f t="shared" si="24"/>
        <v/>
      </c>
      <c r="X93" s="2" t="str">
        <f t="shared" si="25"/>
        <v xml:space="preserve"> </v>
      </c>
      <c r="Y93" s="2" t="str">
        <f t="shared" si="26"/>
        <v/>
      </c>
      <c r="Z93" s="2" t="str">
        <f t="shared" si="21"/>
        <v/>
      </c>
      <c r="AA93" s="2" t="str">
        <f t="shared" si="27"/>
        <v/>
      </c>
      <c r="AB93" s="3" t="str">
        <f t="shared" si="32"/>
        <v/>
      </c>
      <c r="AC93" s="2" t="str">
        <f t="shared" si="28"/>
        <v/>
      </c>
      <c r="AD93" s="2" t="str">
        <f t="shared" si="29"/>
        <v/>
      </c>
      <c r="AE93" s="2"/>
      <c r="AF93" s="2" t="str">
        <f t="shared" si="30"/>
        <v/>
      </c>
      <c r="AG93" s="62" t="s">
        <v>560</v>
      </c>
      <c r="AI93" s="60" t="str">
        <f t="shared" si="31"/>
        <v>　</v>
      </c>
    </row>
    <row r="94" spans="1:35" ht="22.5" customHeight="1">
      <c r="A94" s="63">
        <v>58</v>
      </c>
      <c r="B94" s="12"/>
      <c r="C94" s="12"/>
      <c r="D94" s="12"/>
      <c r="E94" s="7"/>
      <c r="F94" s="12"/>
      <c r="G94" s="118"/>
      <c r="H94" s="119"/>
      <c r="I94" s="13"/>
      <c r="J94" s="14"/>
      <c r="K94" s="14"/>
      <c r="L94" s="14"/>
      <c r="M94" s="15"/>
      <c r="N94" s="16"/>
      <c r="R94" s="2" t="str">
        <f t="shared" si="22"/>
        <v/>
      </c>
      <c r="S94" s="24" t="str">
        <f t="shared" si="23"/>
        <v/>
      </c>
      <c r="T94" s="1" t="str">
        <f>IF($S94="","",VLOOKUP($S94,'(種目・作業用)'!$A$2:$D$54,2,FALSE))</f>
        <v/>
      </c>
      <c r="U94" s="1" t="str">
        <f>IF($S94="","",VLOOKUP($S94,'(種目・作業用)'!$A$2:$D$54,3,FALSE))</f>
        <v/>
      </c>
      <c r="V94" s="1" t="str">
        <f>IF($S94="","",VLOOKUP($S94,'(種目・作業用)'!$A$2:$D$54,4,FALSE))</f>
        <v/>
      </c>
      <c r="W94" s="25" t="str">
        <f t="shared" si="24"/>
        <v/>
      </c>
      <c r="X94" s="2" t="str">
        <f t="shared" si="25"/>
        <v xml:space="preserve"> </v>
      </c>
      <c r="Y94" s="2" t="str">
        <f t="shared" si="26"/>
        <v/>
      </c>
      <c r="Z94" s="2" t="str">
        <f t="shared" si="21"/>
        <v/>
      </c>
      <c r="AA94" s="2" t="str">
        <f t="shared" si="27"/>
        <v/>
      </c>
      <c r="AB94" s="3" t="str">
        <f t="shared" si="32"/>
        <v/>
      </c>
      <c r="AC94" s="2" t="str">
        <f t="shared" si="28"/>
        <v/>
      </c>
      <c r="AD94" s="2" t="str">
        <f t="shared" si="29"/>
        <v/>
      </c>
      <c r="AE94" s="2"/>
      <c r="AF94" s="2" t="str">
        <f t="shared" si="30"/>
        <v/>
      </c>
      <c r="AG94" s="62" t="s">
        <v>560</v>
      </c>
      <c r="AI94" s="60" t="str">
        <f t="shared" si="31"/>
        <v>　</v>
      </c>
    </row>
    <row r="95" spans="1:35" ht="22.5" customHeight="1">
      <c r="A95" s="63">
        <v>59</v>
      </c>
      <c r="B95" s="12"/>
      <c r="C95" s="12"/>
      <c r="D95" s="12"/>
      <c r="E95" s="7"/>
      <c r="F95" s="12"/>
      <c r="G95" s="118"/>
      <c r="H95" s="119"/>
      <c r="I95" s="13"/>
      <c r="J95" s="14"/>
      <c r="K95" s="14"/>
      <c r="L95" s="14"/>
      <c r="M95" s="15"/>
      <c r="N95" s="16"/>
      <c r="R95" s="2" t="str">
        <f t="shared" si="22"/>
        <v/>
      </c>
      <c r="S95" s="24" t="str">
        <f t="shared" si="23"/>
        <v/>
      </c>
      <c r="T95" s="1" t="str">
        <f>IF($S95="","",VLOOKUP($S95,'(種目・作業用)'!$A$2:$D$54,2,FALSE))</f>
        <v/>
      </c>
      <c r="U95" s="1" t="str">
        <f>IF($S95="","",VLOOKUP($S95,'(種目・作業用)'!$A$2:$D$54,3,FALSE))</f>
        <v/>
      </c>
      <c r="V95" s="1" t="str">
        <f>IF($S95="","",VLOOKUP($S95,'(種目・作業用)'!$A$2:$D$54,4,FALSE))</f>
        <v/>
      </c>
      <c r="W95" s="25" t="str">
        <f t="shared" si="24"/>
        <v/>
      </c>
      <c r="X95" s="2" t="str">
        <f t="shared" si="25"/>
        <v xml:space="preserve"> </v>
      </c>
      <c r="Y95" s="2" t="str">
        <f t="shared" si="26"/>
        <v/>
      </c>
      <c r="Z95" s="2" t="str">
        <f t="shared" si="21"/>
        <v/>
      </c>
      <c r="AA95" s="2" t="str">
        <f t="shared" si="27"/>
        <v/>
      </c>
      <c r="AB95" s="3" t="str">
        <f t="shared" si="32"/>
        <v/>
      </c>
      <c r="AC95" s="2" t="str">
        <f t="shared" si="28"/>
        <v/>
      </c>
      <c r="AD95" s="2" t="str">
        <f t="shared" si="29"/>
        <v/>
      </c>
      <c r="AE95" s="2"/>
      <c r="AF95" s="2" t="str">
        <f t="shared" si="30"/>
        <v/>
      </c>
      <c r="AG95" s="62" t="s">
        <v>560</v>
      </c>
      <c r="AI95" s="60" t="str">
        <f t="shared" si="31"/>
        <v>　</v>
      </c>
    </row>
    <row r="96" spans="1:35" ht="22.5" customHeight="1">
      <c r="A96" s="63">
        <v>60</v>
      </c>
      <c r="B96" s="12"/>
      <c r="C96" s="12"/>
      <c r="D96" s="12"/>
      <c r="E96" s="7"/>
      <c r="F96" s="12"/>
      <c r="G96" s="118"/>
      <c r="H96" s="119"/>
      <c r="I96" s="13"/>
      <c r="J96" s="14"/>
      <c r="K96" s="14"/>
      <c r="L96" s="14"/>
      <c r="M96" s="15"/>
      <c r="N96" s="16"/>
      <c r="R96" s="2" t="str">
        <f t="shared" si="22"/>
        <v/>
      </c>
      <c r="S96" s="24" t="str">
        <f t="shared" si="23"/>
        <v/>
      </c>
      <c r="T96" s="1" t="str">
        <f>IF($S96="","",VLOOKUP($S96,'(種目・作業用)'!$A$2:$D$54,2,FALSE))</f>
        <v/>
      </c>
      <c r="U96" s="1" t="str">
        <f>IF($S96="","",VLOOKUP($S96,'(種目・作業用)'!$A$2:$D$54,3,FALSE))</f>
        <v/>
      </c>
      <c r="V96" s="1" t="str">
        <f>IF($S96="","",VLOOKUP($S96,'(種目・作業用)'!$A$2:$D$54,4,FALSE))</f>
        <v/>
      </c>
      <c r="W96" s="25" t="str">
        <f t="shared" si="24"/>
        <v/>
      </c>
      <c r="X96" s="2" t="str">
        <f t="shared" si="25"/>
        <v xml:space="preserve"> </v>
      </c>
      <c r="Y96" s="2" t="str">
        <f t="shared" si="26"/>
        <v/>
      </c>
      <c r="Z96" s="2" t="str">
        <f t="shared" si="21"/>
        <v/>
      </c>
      <c r="AA96" s="2" t="str">
        <f t="shared" si="27"/>
        <v/>
      </c>
      <c r="AB96" s="3" t="str">
        <f t="shared" si="32"/>
        <v/>
      </c>
      <c r="AC96" s="2" t="str">
        <f t="shared" si="28"/>
        <v/>
      </c>
      <c r="AD96" s="2" t="str">
        <f t="shared" si="29"/>
        <v/>
      </c>
      <c r="AE96" s="2"/>
      <c r="AF96" s="2" t="str">
        <f t="shared" si="30"/>
        <v/>
      </c>
      <c r="AG96" s="62" t="s">
        <v>560</v>
      </c>
      <c r="AI96" s="60" t="str">
        <f t="shared" si="31"/>
        <v>　</v>
      </c>
    </row>
    <row r="97" spans="1:35" ht="22.5" customHeight="1">
      <c r="A97" s="63">
        <v>61</v>
      </c>
      <c r="B97" s="12"/>
      <c r="C97" s="12"/>
      <c r="D97" s="12"/>
      <c r="E97" s="7"/>
      <c r="F97" s="12"/>
      <c r="G97" s="118"/>
      <c r="H97" s="119"/>
      <c r="I97" s="13"/>
      <c r="J97" s="14"/>
      <c r="K97" s="14"/>
      <c r="L97" s="14"/>
      <c r="M97" s="15"/>
      <c r="N97" s="16"/>
      <c r="R97" s="2" t="str">
        <f t="shared" si="22"/>
        <v/>
      </c>
      <c r="S97" s="24" t="str">
        <f t="shared" si="23"/>
        <v/>
      </c>
      <c r="T97" s="1" t="str">
        <f>IF($S97="","",VLOOKUP($S97,'(種目・作業用)'!$A$2:$D$54,2,FALSE))</f>
        <v/>
      </c>
      <c r="U97" s="1" t="str">
        <f>IF($S97="","",VLOOKUP($S97,'(種目・作業用)'!$A$2:$D$54,3,FALSE))</f>
        <v/>
      </c>
      <c r="V97" s="1" t="str">
        <f>IF($S97="","",VLOOKUP($S97,'(種目・作業用)'!$A$2:$D$54,4,FALSE))</f>
        <v/>
      </c>
      <c r="W97" s="25" t="str">
        <f t="shared" si="24"/>
        <v/>
      </c>
      <c r="X97" s="2" t="str">
        <f t="shared" si="25"/>
        <v xml:space="preserve"> </v>
      </c>
      <c r="Y97" s="2" t="str">
        <f t="shared" si="26"/>
        <v/>
      </c>
      <c r="Z97" s="2" t="str">
        <f t="shared" si="21"/>
        <v/>
      </c>
      <c r="AA97" s="2" t="str">
        <f t="shared" si="27"/>
        <v/>
      </c>
      <c r="AB97" s="3" t="str">
        <f t="shared" si="32"/>
        <v/>
      </c>
      <c r="AC97" s="2" t="str">
        <f t="shared" si="28"/>
        <v/>
      </c>
      <c r="AD97" s="2" t="str">
        <f t="shared" si="29"/>
        <v/>
      </c>
      <c r="AE97" s="2"/>
      <c r="AF97" s="2" t="str">
        <f t="shared" si="30"/>
        <v/>
      </c>
      <c r="AG97" s="62" t="s">
        <v>560</v>
      </c>
      <c r="AI97" s="60" t="str">
        <f t="shared" si="31"/>
        <v>　</v>
      </c>
    </row>
    <row r="98" spans="1:35" ht="22.5" customHeight="1">
      <c r="A98" s="63">
        <v>62</v>
      </c>
      <c r="B98" s="12"/>
      <c r="C98" s="12"/>
      <c r="D98" s="12"/>
      <c r="E98" s="7"/>
      <c r="F98" s="12"/>
      <c r="G98" s="118"/>
      <c r="H98" s="119"/>
      <c r="I98" s="13"/>
      <c r="J98" s="14"/>
      <c r="K98" s="14"/>
      <c r="L98" s="14"/>
      <c r="M98" s="15"/>
      <c r="N98" s="16"/>
      <c r="R98" s="2" t="str">
        <f t="shared" si="22"/>
        <v/>
      </c>
      <c r="S98" s="24" t="str">
        <f t="shared" si="23"/>
        <v/>
      </c>
      <c r="T98" s="1" t="str">
        <f>IF($S98="","",VLOOKUP($S98,'(種目・作業用)'!$A$2:$D$54,2,FALSE))</f>
        <v/>
      </c>
      <c r="U98" s="1" t="str">
        <f>IF($S98="","",VLOOKUP($S98,'(種目・作業用)'!$A$2:$D$54,3,FALSE))</f>
        <v/>
      </c>
      <c r="V98" s="1" t="str">
        <f>IF($S98="","",VLOOKUP($S98,'(種目・作業用)'!$A$2:$D$54,4,FALSE))</f>
        <v/>
      </c>
      <c r="W98" s="25" t="str">
        <f t="shared" si="24"/>
        <v/>
      </c>
      <c r="X98" s="2" t="str">
        <f t="shared" si="25"/>
        <v xml:space="preserve"> </v>
      </c>
      <c r="Y98" s="2" t="str">
        <f t="shared" si="26"/>
        <v/>
      </c>
      <c r="Z98" s="2" t="str">
        <f t="shared" si="21"/>
        <v/>
      </c>
      <c r="AA98" s="2" t="str">
        <f t="shared" si="27"/>
        <v/>
      </c>
      <c r="AB98" s="3" t="str">
        <f t="shared" si="32"/>
        <v/>
      </c>
      <c r="AC98" s="2" t="str">
        <f t="shared" si="28"/>
        <v/>
      </c>
      <c r="AD98" s="2" t="str">
        <f t="shared" si="29"/>
        <v/>
      </c>
      <c r="AE98" s="2"/>
      <c r="AF98" s="2" t="str">
        <f t="shared" si="30"/>
        <v/>
      </c>
      <c r="AG98" s="62" t="s">
        <v>560</v>
      </c>
      <c r="AI98" s="60" t="str">
        <f t="shared" si="31"/>
        <v>　</v>
      </c>
    </row>
    <row r="99" spans="1:35" ht="22.5" customHeight="1">
      <c r="A99" s="63">
        <v>63</v>
      </c>
      <c r="B99" s="12"/>
      <c r="C99" s="12"/>
      <c r="D99" s="12"/>
      <c r="E99" s="7"/>
      <c r="F99" s="12"/>
      <c r="G99" s="118"/>
      <c r="H99" s="119"/>
      <c r="I99" s="13"/>
      <c r="J99" s="14"/>
      <c r="K99" s="14"/>
      <c r="L99" s="14"/>
      <c r="M99" s="15"/>
      <c r="N99" s="16"/>
      <c r="R99" s="2" t="str">
        <f t="shared" si="22"/>
        <v/>
      </c>
      <c r="S99" s="24" t="str">
        <f t="shared" si="23"/>
        <v/>
      </c>
      <c r="T99" s="1" t="str">
        <f>IF($S99="","",VLOOKUP($S99,'(種目・作業用)'!$A$2:$D$54,2,FALSE))</f>
        <v/>
      </c>
      <c r="U99" s="1" t="str">
        <f>IF($S99="","",VLOOKUP($S99,'(種目・作業用)'!$A$2:$D$54,3,FALSE))</f>
        <v/>
      </c>
      <c r="V99" s="1" t="str">
        <f>IF($S99="","",VLOOKUP($S99,'(種目・作業用)'!$A$2:$D$54,4,FALSE))</f>
        <v/>
      </c>
      <c r="W99" s="25" t="str">
        <f t="shared" si="24"/>
        <v/>
      </c>
      <c r="X99" s="2" t="str">
        <f t="shared" si="25"/>
        <v xml:space="preserve"> </v>
      </c>
      <c r="Y99" s="2" t="str">
        <f t="shared" si="26"/>
        <v/>
      </c>
      <c r="Z99" s="2" t="str">
        <f t="shared" si="21"/>
        <v/>
      </c>
      <c r="AA99" s="2" t="str">
        <f t="shared" si="27"/>
        <v/>
      </c>
      <c r="AB99" s="3" t="str">
        <f t="shared" si="32"/>
        <v/>
      </c>
      <c r="AC99" s="2" t="str">
        <f t="shared" si="28"/>
        <v/>
      </c>
      <c r="AD99" s="2" t="str">
        <f t="shared" si="29"/>
        <v/>
      </c>
      <c r="AE99" s="2"/>
      <c r="AF99" s="2" t="str">
        <f t="shared" si="30"/>
        <v/>
      </c>
      <c r="AG99" s="62" t="s">
        <v>560</v>
      </c>
      <c r="AI99" s="60" t="str">
        <f t="shared" si="31"/>
        <v>　</v>
      </c>
    </row>
    <row r="100" spans="1:35" ht="22.5" customHeight="1">
      <c r="A100" s="63">
        <v>64</v>
      </c>
      <c r="B100" s="12"/>
      <c r="C100" s="12"/>
      <c r="D100" s="12"/>
      <c r="E100" s="7"/>
      <c r="F100" s="12"/>
      <c r="G100" s="118"/>
      <c r="H100" s="119"/>
      <c r="I100" s="13"/>
      <c r="J100" s="14"/>
      <c r="K100" s="14"/>
      <c r="L100" s="14"/>
      <c r="M100" s="15"/>
      <c r="N100" s="16"/>
      <c r="R100" s="2" t="str">
        <f t="shared" si="22"/>
        <v/>
      </c>
      <c r="S100" s="24" t="str">
        <f t="shared" si="23"/>
        <v/>
      </c>
      <c r="T100" s="1" t="str">
        <f>IF($S100="","",VLOOKUP($S100,'(種目・作業用)'!$A$2:$D$54,2,FALSE))</f>
        <v/>
      </c>
      <c r="U100" s="1" t="str">
        <f>IF($S100="","",VLOOKUP($S100,'(種目・作業用)'!$A$2:$D$54,3,FALSE))</f>
        <v/>
      </c>
      <c r="V100" s="1" t="str">
        <f>IF($S100="","",VLOOKUP($S100,'(種目・作業用)'!$A$2:$D$54,4,FALSE))</f>
        <v/>
      </c>
      <c r="W100" s="25" t="str">
        <f t="shared" si="24"/>
        <v/>
      </c>
      <c r="X100" s="2" t="str">
        <f t="shared" si="25"/>
        <v xml:space="preserve"> </v>
      </c>
      <c r="Y100" s="2" t="str">
        <f t="shared" si="26"/>
        <v/>
      </c>
      <c r="Z100" s="2" t="str">
        <f t="shared" si="21"/>
        <v/>
      </c>
      <c r="AA100" s="2" t="str">
        <f t="shared" si="27"/>
        <v/>
      </c>
      <c r="AB100" s="3" t="str">
        <f t="shared" si="32"/>
        <v/>
      </c>
      <c r="AC100" s="2" t="str">
        <f t="shared" si="28"/>
        <v/>
      </c>
      <c r="AD100" s="2" t="str">
        <f t="shared" si="29"/>
        <v/>
      </c>
      <c r="AE100" s="2"/>
      <c r="AF100" s="2" t="str">
        <f t="shared" si="30"/>
        <v/>
      </c>
      <c r="AG100" s="62" t="s">
        <v>560</v>
      </c>
      <c r="AI100" s="60" t="str">
        <f t="shared" si="31"/>
        <v>　</v>
      </c>
    </row>
    <row r="101" spans="1:35" ht="22.5" customHeight="1">
      <c r="A101" s="63">
        <v>65</v>
      </c>
      <c r="B101" s="12"/>
      <c r="C101" s="12"/>
      <c r="D101" s="12"/>
      <c r="E101" s="7"/>
      <c r="F101" s="12"/>
      <c r="G101" s="118"/>
      <c r="H101" s="119"/>
      <c r="I101" s="13"/>
      <c r="J101" s="14"/>
      <c r="K101" s="14"/>
      <c r="L101" s="14"/>
      <c r="M101" s="15"/>
      <c r="N101" s="16"/>
      <c r="R101" s="2" t="str">
        <f t="shared" si="22"/>
        <v/>
      </c>
      <c r="S101" s="24" t="str">
        <f t="shared" si="23"/>
        <v/>
      </c>
      <c r="T101" s="1" t="str">
        <f>IF($S101="","",VLOOKUP($S101,'(種目・作業用)'!$A$2:$D$54,2,FALSE))</f>
        <v/>
      </c>
      <c r="U101" s="1" t="str">
        <f>IF($S101="","",VLOOKUP($S101,'(種目・作業用)'!$A$2:$D$54,3,FALSE))</f>
        <v/>
      </c>
      <c r="V101" s="1" t="str">
        <f>IF($S101="","",VLOOKUP($S101,'(種目・作業用)'!$A$2:$D$54,4,FALSE))</f>
        <v/>
      </c>
      <c r="W101" s="25" t="str">
        <f t="shared" si="24"/>
        <v/>
      </c>
      <c r="X101" s="2" t="str">
        <f t="shared" si="25"/>
        <v xml:space="preserve"> </v>
      </c>
      <c r="Y101" s="2" t="str">
        <f t="shared" si="26"/>
        <v/>
      </c>
      <c r="Z101" s="2" t="str">
        <f t="shared" si="21"/>
        <v/>
      </c>
      <c r="AA101" s="2" t="str">
        <f t="shared" si="27"/>
        <v/>
      </c>
      <c r="AB101" s="3" t="str">
        <f t="shared" si="32"/>
        <v/>
      </c>
      <c r="AC101" s="2" t="str">
        <f t="shared" si="28"/>
        <v/>
      </c>
      <c r="AD101" s="2" t="str">
        <f t="shared" si="29"/>
        <v/>
      </c>
      <c r="AE101" s="2"/>
      <c r="AF101" s="2" t="str">
        <f t="shared" si="30"/>
        <v/>
      </c>
      <c r="AG101" s="62" t="s">
        <v>560</v>
      </c>
      <c r="AI101" s="60" t="str">
        <f t="shared" si="31"/>
        <v>　</v>
      </c>
    </row>
    <row r="102" spans="1:35" ht="22.5" customHeight="1">
      <c r="A102" s="63">
        <v>66</v>
      </c>
      <c r="B102" s="12"/>
      <c r="C102" s="12"/>
      <c r="D102" s="12"/>
      <c r="E102" s="7"/>
      <c r="F102" s="12"/>
      <c r="G102" s="118"/>
      <c r="H102" s="119"/>
      <c r="I102" s="13"/>
      <c r="J102" s="14"/>
      <c r="K102" s="14"/>
      <c r="L102" s="14"/>
      <c r="M102" s="15"/>
      <c r="N102" s="16"/>
      <c r="R102" s="2" t="str">
        <f t="shared" si="22"/>
        <v/>
      </c>
      <c r="S102" s="24" t="str">
        <f t="shared" si="23"/>
        <v/>
      </c>
      <c r="T102" s="1" t="str">
        <f>IF($S102="","",VLOOKUP($S102,'(種目・作業用)'!$A$2:$D$54,2,FALSE))</f>
        <v/>
      </c>
      <c r="U102" s="1" t="str">
        <f>IF($S102="","",VLOOKUP($S102,'(種目・作業用)'!$A$2:$D$54,3,FALSE))</f>
        <v/>
      </c>
      <c r="V102" s="1" t="str">
        <f>IF($S102="","",VLOOKUP($S102,'(種目・作業用)'!$A$2:$D$54,4,FALSE))</f>
        <v/>
      </c>
      <c r="W102" s="25" t="str">
        <f t="shared" si="24"/>
        <v/>
      </c>
      <c r="X102" s="2" t="str">
        <f t="shared" si="25"/>
        <v xml:space="preserve"> </v>
      </c>
      <c r="Y102" s="2" t="str">
        <f t="shared" si="26"/>
        <v/>
      </c>
      <c r="Z102" s="2" t="str">
        <f t="shared" si="21"/>
        <v/>
      </c>
      <c r="AA102" s="2" t="str">
        <f t="shared" si="27"/>
        <v/>
      </c>
      <c r="AB102" s="3" t="str">
        <f t="shared" si="32"/>
        <v/>
      </c>
      <c r="AC102" s="2" t="str">
        <f t="shared" si="28"/>
        <v/>
      </c>
      <c r="AD102" s="2" t="str">
        <f t="shared" si="29"/>
        <v/>
      </c>
      <c r="AE102" s="2"/>
      <c r="AF102" s="2" t="str">
        <f t="shared" si="30"/>
        <v/>
      </c>
      <c r="AG102" s="62" t="s">
        <v>560</v>
      </c>
      <c r="AI102" s="60" t="str">
        <f t="shared" si="31"/>
        <v>　</v>
      </c>
    </row>
    <row r="103" spans="1:35" ht="22.5" customHeight="1">
      <c r="A103" s="63">
        <v>67</v>
      </c>
      <c r="B103" s="12"/>
      <c r="C103" s="12"/>
      <c r="D103" s="12"/>
      <c r="E103" s="7"/>
      <c r="F103" s="12"/>
      <c r="G103" s="118"/>
      <c r="H103" s="119"/>
      <c r="I103" s="13"/>
      <c r="J103" s="14"/>
      <c r="K103" s="14"/>
      <c r="L103" s="14"/>
      <c r="M103" s="15"/>
      <c r="N103" s="16"/>
      <c r="R103" s="2" t="str">
        <f t="shared" si="22"/>
        <v/>
      </c>
      <c r="S103" s="24" t="str">
        <f t="shared" si="23"/>
        <v/>
      </c>
      <c r="T103" s="1" t="str">
        <f>IF($S103="","",VLOOKUP($S103,'(種目・作業用)'!$A$2:$D$54,2,FALSE))</f>
        <v/>
      </c>
      <c r="U103" s="1" t="str">
        <f>IF($S103="","",VLOOKUP($S103,'(種目・作業用)'!$A$2:$D$54,3,FALSE))</f>
        <v/>
      </c>
      <c r="V103" s="1" t="str">
        <f>IF($S103="","",VLOOKUP($S103,'(種目・作業用)'!$A$2:$D$54,4,FALSE))</f>
        <v/>
      </c>
      <c r="W103" s="25" t="str">
        <f t="shared" si="24"/>
        <v/>
      </c>
      <c r="X103" s="2" t="str">
        <f t="shared" si="25"/>
        <v xml:space="preserve"> </v>
      </c>
      <c r="Y103" s="2" t="str">
        <f t="shared" si="26"/>
        <v/>
      </c>
      <c r="Z103" s="2" t="str">
        <f t="shared" si="21"/>
        <v/>
      </c>
      <c r="AA103" s="2" t="str">
        <f t="shared" si="27"/>
        <v/>
      </c>
      <c r="AB103" s="3" t="str">
        <f t="shared" si="32"/>
        <v/>
      </c>
      <c r="AC103" s="2" t="str">
        <f t="shared" si="28"/>
        <v/>
      </c>
      <c r="AD103" s="2" t="str">
        <f t="shared" si="29"/>
        <v/>
      </c>
      <c r="AE103" s="2"/>
      <c r="AF103" s="2" t="str">
        <f t="shared" si="30"/>
        <v/>
      </c>
      <c r="AG103" s="62" t="s">
        <v>560</v>
      </c>
      <c r="AI103" s="60" t="str">
        <f t="shared" si="31"/>
        <v>　</v>
      </c>
    </row>
    <row r="104" spans="1:35" ht="22.5" customHeight="1">
      <c r="A104" s="63">
        <v>68</v>
      </c>
      <c r="B104" s="12"/>
      <c r="C104" s="12"/>
      <c r="D104" s="12"/>
      <c r="E104" s="7"/>
      <c r="F104" s="12"/>
      <c r="G104" s="118"/>
      <c r="H104" s="119"/>
      <c r="I104" s="13"/>
      <c r="J104" s="14"/>
      <c r="K104" s="14"/>
      <c r="L104" s="14"/>
      <c r="M104" s="15"/>
      <c r="N104" s="16"/>
      <c r="R104" s="2" t="str">
        <f t="shared" si="22"/>
        <v/>
      </c>
      <c r="S104" s="24" t="str">
        <f t="shared" si="23"/>
        <v/>
      </c>
      <c r="T104" s="1" t="str">
        <f>IF($S104="","",VLOOKUP($S104,'(種目・作業用)'!$A$2:$D$54,2,FALSE))</f>
        <v/>
      </c>
      <c r="U104" s="1" t="str">
        <f>IF($S104="","",VLOOKUP($S104,'(種目・作業用)'!$A$2:$D$54,3,FALSE))</f>
        <v/>
      </c>
      <c r="V104" s="1" t="str">
        <f>IF($S104="","",VLOOKUP($S104,'(種目・作業用)'!$A$2:$D$54,4,FALSE))</f>
        <v/>
      </c>
      <c r="W104" s="25" t="str">
        <f t="shared" si="24"/>
        <v/>
      </c>
      <c r="X104" s="2" t="str">
        <f t="shared" si="25"/>
        <v xml:space="preserve"> </v>
      </c>
      <c r="Y104" s="2" t="str">
        <f t="shared" si="26"/>
        <v/>
      </c>
      <c r="Z104" s="2" t="str">
        <f t="shared" si="21"/>
        <v/>
      </c>
      <c r="AA104" s="2" t="str">
        <f t="shared" si="27"/>
        <v/>
      </c>
      <c r="AB104" s="3" t="str">
        <f t="shared" si="32"/>
        <v/>
      </c>
      <c r="AC104" s="2" t="str">
        <f t="shared" si="28"/>
        <v/>
      </c>
      <c r="AD104" s="2" t="str">
        <f t="shared" si="29"/>
        <v/>
      </c>
      <c r="AE104" s="2"/>
      <c r="AF104" s="2" t="str">
        <f t="shared" si="30"/>
        <v/>
      </c>
      <c r="AG104" s="62" t="s">
        <v>560</v>
      </c>
      <c r="AI104" s="60" t="str">
        <f t="shared" si="31"/>
        <v>　</v>
      </c>
    </row>
    <row r="105" spans="1:35" ht="22.5" customHeight="1">
      <c r="A105" s="63">
        <v>69</v>
      </c>
      <c r="B105" s="12"/>
      <c r="C105" s="12"/>
      <c r="D105" s="12"/>
      <c r="E105" s="7"/>
      <c r="F105" s="12"/>
      <c r="G105" s="118"/>
      <c r="H105" s="119"/>
      <c r="I105" s="13"/>
      <c r="J105" s="14"/>
      <c r="K105" s="14"/>
      <c r="L105" s="14"/>
      <c r="M105" s="15"/>
      <c r="N105" s="16"/>
      <c r="R105" s="2" t="str">
        <f t="shared" si="22"/>
        <v/>
      </c>
      <c r="S105" s="24" t="str">
        <f t="shared" si="23"/>
        <v/>
      </c>
      <c r="T105" s="1" t="str">
        <f>IF($S105="","",VLOOKUP($S105,'(種目・作業用)'!$A$2:$D$54,2,FALSE))</f>
        <v/>
      </c>
      <c r="U105" s="1" t="str">
        <f>IF($S105="","",VLOOKUP($S105,'(種目・作業用)'!$A$2:$D$54,3,FALSE))</f>
        <v/>
      </c>
      <c r="V105" s="1" t="str">
        <f>IF($S105="","",VLOOKUP($S105,'(種目・作業用)'!$A$2:$D$54,4,FALSE))</f>
        <v/>
      </c>
      <c r="W105" s="25" t="str">
        <f t="shared" si="24"/>
        <v/>
      </c>
      <c r="X105" s="2" t="str">
        <f t="shared" si="25"/>
        <v xml:space="preserve"> </v>
      </c>
      <c r="Y105" s="2" t="str">
        <f t="shared" si="26"/>
        <v/>
      </c>
      <c r="Z105" s="2" t="str">
        <f t="shared" si="21"/>
        <v/>
      </c>
      <c r="AA105" s="2" t="str">
        <f t="shared" si="27"/>
        <v/>
      </c>
      <c r="AB105" s="3" t="str">
        <f t="shared" si="32"/>
        <v/>
      </c>
      <c r="AC105" s="2" t="str">
        <f t="shared" si="28"/>
        <v/>
      </c>
      <c r="AD105" s="2" t="str">
        <f t="shared" si="29"/>
        <v/>
      </c>
      <c r="AE105" s="2"/>
      <c r="AF105" s="2" t="str">
        <f t="shared" si="30"/>
        <v/>
      </c>
      <c r="AG105" s="62" t="s">
        <v>560</v>
      </c>
      <c r="AI105" s="60" t="str">
        <f t="shared" si="31"/>
        <v>　</v>
      </c>
    </row>
    <row r="106" spans="1:35" ht="22.5" customHeight="1">
      <c r="A106" s="63">
        <v>70</v>
      </c>
      <c r="B106" s="12"/>
      <c r="C106" s="12"/>
      <c r="D106" s="12"/>
      <c r="E106" s="7"/>
      <c r="F106" s="12"/>
      <c r="G106" s="118"/>
      <c r="H106" s="119"/>
      <c r="I106" s="13"/>
      <c r="J106" s="14"/>
      <c r="K106" s="14"/>
      <c r="L106" s="14"/>
      <c r="M106" s="15"/>
      <c r="N106" s="16"/>
      <c r="R106" s="2" t="str">
        <f t="shared" si="22"/>
        <v/>
      </c>
      <c r="S106" s="24" t="str">
        <f t="shared" si="23"/>
        <v/>
      </c>
      <c r="T106" s="1" t="str">
        <f>IF($S106="","",VLOOKUP($S106,'(種目・作業用)'!$A$2:$D$54,2,FALSE))</f>
        <v/>
      </c>
      <c r="U106" s="1" t="str">
        <f>IF($S106="","",VLOOKUP($S106,'(種目・作業用)'!$A$2:$D$54,3,FALSE))</f>
        <v/>
      </c>
      <c r="V106" s="1" t="str">
        <f>IF($S106="","",VLOOKUP($S106,'(種目・作業用)'!$A$2:$D$54,4,FALSE))</f>
        <v/>
      </c>
      <c r="W106" s="25" t="str">
        <f t="shared" si="24"/>
        <v/>
      </c>
      <c r="X106" s="2" t="str">
        <f t="shared" si="25"/>
        <v xml:space="preserve"> </v>
      </c>
      <c r="Y106" s="2" t="str">
        <f t="shared" si="26"/>
        <v/>
      </c>
      <c r="Z106" s="2" t="str">
        <f t="shared" si="21"/>
        <v/>
      </c>
      <c r="AA106" s="2" t="str">
        <f t="shared" si="27"/>
        <v/>
      </c>
      <c r="AB106" s="3" t="str">
        <f t="shared" si="32"/>
        <v/>
      </c>
      <c r="AC106" s="2" t="str">
        <f t="shared" si="28"/>
        <v/>
      </c>
      <c r="AD106" s="2" t="str">
        <f t="shared" si="29"/>
        <v/>
      </c>
      <c r="AE106" s="2"/>
      <c r="AF106" s="2" t="str">
        <f t="shared" si="30"/>
        <v/>
      </c>
      <c r="AG106" s="62" t="s">
        <v>560</v>
      </c>
      <c r="AI106" s="60" t="str">
        <f t="shared" si="31"/>
        <v>　</v>
      </c>
    </row>
    <row r="107" spans="1:35" ht="22.5" customHeight="1">
      <c r="A107" s="63">
        <v>71</v>
      </c>
      <c r="B107" s="12"/>
      <c r="C107" s="12"/>
      <c r="D107" s="12"/>
      <c r="E107" s="7"/>
      <c r="F107" s="12"/>
      <c r="G107" s="118"/>
      <c r="H107" s="119"/>
      <c r="I107" s="13"/>
      <c r="J107" s="14"/>
      <c r="K107" s="14"/>
      <c r="L107" s="14"/>
      <c r="M107" s="15"/>
      <c r="N107" s="16"/>
      <c r="R107" s="2" t="str">
        <f t="shared" si="22"/>
        <v/>
      </c>
      <c r="S107" s="24" t="str">
        <f t="shared" si="23"/>
        <v/>
      </c>
      <c r="T107" s="1" t="str">
        <f>IF($S107="","",VLOOKUP($S107,'(種目・作業用)'!$A$2:$D$54,2,FALSE))</f>
        <v/>
      </c>
      <c r="U107" s="1" t="str">
        <f>IF($S107="","",VLOOKUP($S107,'(種目・作業用)'!$A$2:$D$54,3,FALSE))</f>
        <v/>
      </c>
      <c r="V107" s="1" t="str">
        <f>IF($S107="","",VLOOKUP($S107,'(種目・作業用)'!$A$2:$D$54,4,FALSE))</f>
        <v/>
      </c>
      <c r="W107" s="25" t="str">
        <f t="shared" si="24"/>
        <v/>
      </c>
      <c r="X107" s="2" t="str">
        <f t="shared" si="25"/>
        <v xml:space="preserve"> </v>
      </c>
      <c r="Y107" s="2" t="str">
        <f t="shared" si="26"/>
        <v/>
      </c>
      <c r="Z107" s="2" t="str">
        <f t="shared" si="21"/>
        <v/>
      </c>
      <c r="AA107" s="2" t="str">
        <f t="shared" si="27"/>
        <v/>
      </c>
      <c r="AB107" s="3" t="str">
        <f t="shared" si="32"/>
        <v/>
      </c>
      <c r="AC107" s="2" t="str">
        <f t="shared" si="28"/>
        <v/>
      </c>
      <c r="AD107" s="2" t="str">
        <f t="shared" si="29"/>
        <v/>
      </c>
      <c r="AE107" s="2"/>
      <c r="AF107" s="2" t="str">
        <f t="shared" si="30"/>
        <v/>
      </c>
      <c r="AG107" s="62" t="s">
        <v>560</v>
      </c>
      <c r="AI107" s="60" t="str">
        <f t="shared" si="31"/>
        <v>　</v>
      </c>
    </row>
    <row r="108" spans="1:35" ht="22.5" customHeight="1">
      <c r="A108" s="63">
        <v>72</v>
      </c>
      <c r="B108" s="12"/>
      <c r="C108" s="12"/>
      <c r="D108" s="12"/>
      <c r="E108" s="7"/>
      <c r="F108" s="12"/>
      <c r="G108" s="118"/>
      <c r="H108" s="119"/>
      <c r="I108" s="13"/>
      <c r="J108" s="14"/>
      <c r="K108" s="14"/>
      <c r="L108" s="14"/>
      <c r="M108" s="15"/>
      <c r="N108" s="16"/>
      <c r="R108" s="2" t="str">
        <f t="shared" si="22"/>
        <v/>
      </c>
      <c r="S108" s="24" t="str">
        <f t="shared" si="23"/>
        <v/>
      </c>
      <c r="T108" s="1" t="str">
        <f>IF($S108="","",VLOOKUP($S108,'(種目・作業用)'!$A$2:$D$54,2,FALSE))</f>
        <v/>
      </c>
      <c r="U108" s="1" t="str">
        <f>IF($S108="","",VLOOKUP($S108,'(種目・作業用)'!$A$2:$D$54,3,FALSE))</f>
        <v/>
      </c>
      <c r="V108" s="1" t="str">
        <f>IF($S108="","",VLOOKUP($S108,'(種目・作業用)'!$A$2:$D$54,4,FALSE))</f>
        <v/>
      </c>
      <c r="W108" s="25" t="str">
        <f t="shared" si="24"/>
        <v/>
      </c>
      <c r="X108" s="2" t="str">
        <f t="shared" si="25"/>
        <v xml:space="preserve"> </v>
      </c>
      <c r="Y108" s="2" t="str">
        <f t="shared" si="26"/>
        <v/>
      </c>
      <c r="Z108" s="2" t="str">
        <f t="shared" si="21"/>
        <v/>
      </c>
      <c r="AA108" s="2" t="str">
        <f t="shared" si="27"/>
        <v/>
      </c>
      <c r="AB108" s="3" t="str">
        <f t="shared" si="32"/>
        <v/>
      </c>
      <c r="AC108" s="2" t="str">
        <f t="shared" si="28"/>
        <v/>
      </c>
      <c r="AD108" s="2" t="str">
        <f t="shared" si="29"/>
        <v/>
      </c>
      <c r="AE108" s="2"/>
      <c r="AF108" s="2" t="str">
        <f t="shared" si="30"/>
        <v/>
      </c>
      <c r="AG108" s="62" t="s">
        <v>560</v>
      </c>
      <c r="AI108" s="60" t="str">
        <f t="shared" si="31"/>
        <v>　</v>
      </c>
    </row>
    <row r="109" spans="1:35" ht="22.5" customHeight="1">
      <c r="A109" s="63">
        <v>73</v>
      </c>
      <c r="B109" s="12"/>
      <c r="C109" s="12"/>
      <c r="D109" s="12"/>
      <c r="E109" s="7"/>
      <c r="F109" s="12"/>
      <c r="G109" s="118"/>
      <c r="H109" s="119"/>
      <c r="I109" s="13"/>
      <c r="J109" s="14"/>
      <c r="K109" s="14"/>
      <c r="L109" s="14"/>
      <c r="M109" s="15"/>
      <c r="N109" s="16"/>
      <c r="R109" s="2" t="str">
        <f t="shared" si="22"/>
        <v/>
      </c>
      <c r="S109" s="24" t="str">
        <f t="shared" si="23"/>
        <v/>
      </c>
      <c r="T109" s="1" t="str">
        <f>IF($S109="","",VLOOKUP($S109,'(種目・作業用)'!$A$2:$D$54,2,FALSE))</f>
        <v/>
      </c>
      <c r="U109" s="1" t="str">
        <f>IF($S109="","",VLOOKUP($S109,'(種目・作業用)'!$A$2:$D$54,3,FALSE))</f>
        <v/>
      </c>
      <c r="V109" s="1" t="str">
        <f>IF($S109="","",VLOOKUP($S109,'(種目・作業用)'!$A$2:$D$54,4,FALSE))</f>
        <v/>
      </c>
      <c r="W109" s="25" t="str">
        <f t="shared" si="24"/>
        <v/>
      </c>
      <c r="X109" s="2" t="str">
        <f t="shared" si="25"/>
        <v xml:space="preserve"> </v>
      </c>
      <c r="Y109" s="2" t="str">
        <f t="shared" si="26"/>
        <v/>
      </c>
      <c r="Z109" s="2" t="str">
        <f t="shared" si="21"/>
        <v/>
      </c>
      <c r="AA109" s="2" t="str">
        <f t="shared" si="27"/>
        <v/>
      </c>
      <c r="AB109" s="3" t="str">
        <f t="shared" si="32"/>
        <v/>
      </c>
      <c r="AC109" s="2" t="str">
        <f t="shared" si="28"/>
        <v/>
      </c>
      <c r="AD109" s="2" t="str">
        <f t="shared" si="29"/>
        <v/>
      </c>
      <c r="AE109" s="2"/>
      <c r="AF109" s="2" t="str">
        <f t="shared" si="30"/>
        <v/>
      </c>
      <c r="AG109" s="62" t="s">
        <v>560</v>
      </c>
      <c r="AI109" s="60" t="str">
        <f t="shared" si="31"/>
        <v>　</v>
      </c>
    </row>
    <row r="110" spans="1:35" ht="22.5" customHeight="1">
      <c r="A110" s="63">
        <v>74</v>
      </c>
      <c r="B110" s="12"/>
      <c r="C110" s="12"/>
      <c r="D110" s="12"/>
      <c r="E110" s="7"/>
      <c r="F110" s="12"/>
      <c r="G110" s="118"/>
      <c r="H110" s="119"/>
      <c r="I110" s="13"/>
      <c r="J110" s="14"/>
      <c r="K110" s="14"/>
      <c r="L110" s="14"/>
      <c r="M110" s="15"/>
      <c r="N110" s="16"/>
      <c r="R110" s="2" t="str">
        <f t="shared" si="22"/>
        <v/>
      </c>
      <c r="S110" s="24" t="str">
        <f t="shared" si="23"/>
        <v/>
      </c>
      <c r="T110" s="1" t="str">
        <f>IF($S110="","",VLOOKUP($S110,'(種目・作業用)'!$A$2:$D$54,2,FALSE))</f>
        <v/>
      </c>
      <c r="U110" s="1" t="str">
        <f>IF($S110="","",VLOOKUP($S110,'(種目・作業用)'!$A$2:$D$54,3,FALSE))</f>
        <v/>
      </c>
      <c r="V110" s="1" t="str">
        <f>IF($S110="","",VLOOKUP($S110,'(種目・作業用)'!$A$2:$D$54,4,FALSE))</f>
        <v/>
      </c>
      <c r="W110" s="25" t="str">
        <f t="shared" si="24"/>
        <v/>
      </c>
      <c r="X110" s="2" t="str">
        <f t="shared" si="25"/>
        <v xml:space="preserve"> </v>
      </c>
      <c r="Y110" s="2" t="str">
        <f t="shared" si="26"/>
        <v/>
      </c>
      <c r="Z110" s="2" t="str">
        <f t="shared" si="21"/>
        <v/>
      </c>
      <c r="AA110" s="2" t="str">
        <f t="shared" si="27"/>
        <v/>
      </c>
      <c r="AB110" s="3" t="str">
        <f t="shared" si="32"/>
        <v/>
      </c>
      <c r="AC110" s="2" t="str">
        <f t="shared" si="28"/>
        <v/>
      </c>
      <c r="AD110" s="2" t="str">
        <f t="shared" si="29"/>
        <v/>
      </c>
      <c r="AE110" s="2"/>
      <c r="AF110" s="2" t="str">
        <f t="shared" si="30"/>
        <v/>
      </c>
      <c r="AG110" s="62" t="s">
        <v>560</v>
      </c>
      <c r="AI110" s="60" t="str">
        <f t="shared" si="31"/>
        <v>　</v>
      </c>
    </row>
    <row r="111" spans="1:35" ht="22.5" customHeight="1">
      <c r="A111" s="64">
        <v>75</v>
      </c>
      <c r="B111" s="12"/>
      <c r="C111" s="12"/>
      <c r="D111" s="12"/>
      <c r="E111" s="7"/>
      <c r="F111" s="12"/>
      <c r="G111" s="118"/>
      <c r="H111" s="119"/>
      <c r="I111" s="13"/>
      <c r="J111" s="14"/>
      <c r="K111" s="14"/>
      <c r="L111" s="14"/>
      <c r="M111" s="15"/>
      <c r="N111" s="16"/>
      <c r="R111" s="2" t="str">
        <f t="shared" si="22"/>
        <v/>
      </c>
      <c r="S111" s="24" t="str">
        <f t="shared" si="23"/>
        <v/>
      </c>
      <c r="T111" s="1" t="str">
        <f>IF($S111="","",VLOOKUP($S111,'(種目・作業用)'!$A$2:$D$54,2,FALSE))</f>
        <v/>
      </c>
      <c r="U111" s="1" t="str">
        <f>IF($S111="","",VLOOKUP($S111,'(種目・作業用)'!$A$2:$D$54,3,FALSE))</f>
        <v/>
      </c>
      <c r="V111" s="1" t="str">
        <f>IF($S111="","",VLOOKUP($S111,'(種目・作業用)'!$A$2:$D$54,4,FALSE))</f>
        <v/>
      </c>
      <c r="W111" s="25" t="str">
        <f t="shared" si="24"/>
        <v/>
      </c>
      <c r="X111" s="2" t="str">
        <f t="shared" si="25"/>
        <v xml:space="preserve"> </v>
      </c>
      <c r="Y111" s="2" t="str">
        <f t="shared" si="26"/>
        <v/>
      </c>
      <c r="Z111" s="2" t="str">
        <f t="shared" si="21"/>
        <v/>
      </c>
      <c r="AA111" s="2" t="str">
        <f t="shared" si="27"/>
        <v/>
      </c>
      <c r="AB111" s="3" t="str">
        <f t="shared" si="32"/>
        <v/>
      </c>
      <c r="AC111" s="2" t="str">
        <f t="shared" si="28"/>
        <v/>
      </c>
      <c r="AD111" s="2" t="str">
        <f t="shared" si="29"/>
        <v/>
      </c>
      <c r="AE111" s="2"/>
      <c r="AF111" s="2" t="str">
        <f t="shared" si="30"/>
        <v/>
      </c>
      <c r="AG111" s="62" t="s">
        <v>560</v>
      </c>
      <c r="AI111" s="60" t="str">
        <f t="shared" si="31"/>
        <v>　</v>
      </c>
    </row>
    <row r="112" spans="1:35" ht="22.5" customHeight="1">
      <c r="A112" s="65"/>
      <c r="B112" s="66"/>
      <c r="C112" s="66"/>
      <c r="D112" s="66"/>
      <c r="E112" s="66"/>
      <c r="F112" s="66"/>
      <c r="G112" s="67" t="s">
        <v>911</v>
      </c>
      <c r="H112" s="141">
        <f>'基礎データ（必ず先に記入してください）'!$C$5</f>
        <v>0</v>
      </c>
      <c r="I112" s="141"/>
      <c r="J112" s="141"/>
      <c r="K112" s="141"/>
      <c r="L112" s="141"/>
      <c r="M112" s="141"/>
      <c r="N112" s="68" t="s">
        <v>14</v>
      </c>
      <c r="Z112" s="2"/>
      <c r="AB112" s="23"/>
      <c r="AD112" s="2"/>
      <c r="AI112" s="60"/>
    </row>
    <row r="113" spans="1:35" ht="7.5" customHeight="1">
      <c r="A113" s="48"/>
      <c r="B113" s="48"/>
      <c r="C113" s="48"/>
      <c r="D113" s="48"/>
      <c r="E113" s="48"/>
      <c r="F113" s="48"/>
      <c r="G113" s="49"/>
      <c r="H113" s="50"/>
      <c r="I113" s="50"/>
      <c r="J113" s="50"/>
      <c r="K113" s="50"/>
      <c r="L113" s="50"/>
      <c r="M113" s="50"/>
      <c r="N113" s="51"/>
      <c r="Z113" s="2"/>
      <c r="AB113" s="23"/>
      <c r="AD113" s="2"/>
      <c r="AI113" s="60"/>
    </row>
    <row r="114" spans="1:35" ht="22.5" customHeight="1">
      <c r="A114" s="124" t="s">
        <v>770</v>
      </c>
      <c r="B114" s="124"/>
      <c r="C114" s="124"/>
      <c r="D114" s="124"/>
      <c r="E114" s="124"/>
      <c r="F114" s="124"/>
      <c r="G114" s="124"/>
      <c r="H114" s="124"/>
      <c r="I114" s="124"/>
      <c r="J114" s="124"/>
      <c r="K114" s="124"/>
      <c r="L114" s="124"/>
      <c r="M114" s="124"/>
      <c r="N114" s="124"/>
      <c r="Z114" s="2"/>
      <c r="AB114" s="23"/>
      <c r="AD114" s="2"/>
      <c r="AI114" s="60"/>
    </row>
    <row r="115" spans="1:35" ht="7.5" customHeight="1">
      <c r="A115" s="52"/>
      <c r="B115" s="52"/>
      <c r="C115" s="52"/>
      <c r="D115" s="52"/>
      <c r="E115" s="52"/>
      <c r="F115" s="52"/>
      <c r="G115" s="52"/>
      <c r="H115" s="52"/>
      <c r="I115" s="52"/>
      <c r="J115" s="52"/>
      <c r="K115" s="52"/>
      <c r="L115" s="52"/>
      <c r="M115" s="52"/>
      <c r="N115" s="52"/>
      <c r="Z115" s="2"/>
      <c r="AB115" s="23"/>
      <c r="AD115" s="2"/>
      <c r="AI115" s="60"/>
    </row>
    <row r="116" spans="1:35">
      <c r="A116" s="52"/>
      <c r="B116" s="52"/>
      <c r="C116" s="52" t="s">
        <v>15</v>
      </c>
      <c r="D116" s="52"/>
      <c r="E116" s="52"/>
      <c r="F116" s="52"/>
      <c r="G116" s="52"/>
      <c r="H116" s="52"/>
      <c r="I116" s="52"/>
      <c r="J116" s="52"/>
      <c r="K116" s="52"/>
      <c r="L116" s="52"/>
      <c r="M116" s="52"/>
      <c r="N116" s="52"/>
      <c r="Z116" s="2"/>
      <c r="AB116" s="23"/>
      <c r="AD116" s="2"/>
      <c r="AI116" s="60"/>
    </row>
    <row r="117" spans="1:35">
      <c r="A117" s="52"/>
      <c r="B117" s="52"/>
      <c r="C117" s="52"/>
      <c r="D117" s="52"/>
      <c r="E117" s="52"/>
      <c r="F117" s="52"/>
      <c r="G117" s="52"/>
      <c r="H117" s="52"/>
      <c r="I117" s="52"/>
      <c r="J117" s="52"/>
      <c r="K117" s="52"/>
      <c r="L117" s="52"/>
      <c r="M117" s="52"/>
      <c r="N117" s="52"/>
      <c r="Z117" s="2"/>
      <c r="AB117" s="23"/>
      <c r="AD117" s="2"/>
      <c r="AI117" s="60"/>
    </row>
    <row r="118" spans="1:35">
      <c r="A118" s="52"/>
      <c r="B118" s="52"/>
      <c r="C118" s="157" t="str">
        <f>$C$38</f>
        <v>2019年   月   日</v>
      </c>
      <c r="D118" s="157"/>
      <c r="E118" s="52"/>
      <c r="F118" s="52"/>
      <c r="G118" s="52"/>
      <c r="H118" s="52"/>
      <c r="I118" s="52"/>
      <c r="J118" s="52"/>
      <c r="K118" s="52"/>
      <c r="L118" s="52"/>
      <c r="M118" s="52"/>
      <c r="N118" s="52"/>
      <c r="Z118" s="2"/>
      <c r="AB118" s="23"/>
      <c r="AD118" s="2"/>
      <c r="AI118" s="60"/>
    </row>
    <row r="119" spans="1:35" ht="22.5" customHeight="1">
      <c r="A119" s="52"/>
      <c r="B119" s="52"/>
      <c r="C119" s="52"/>
      <c r="D119" s="52"/>
      <c r="E119" s="124">
        <f>'基礎データ（必ず先に記入してください）'!$C$2</f>
        <v>0</v>
      </c>
      <c r="F119" s="124"/>
      <c r="G119" s="124"/>
      <c r="H119" s="124"/>
      <c r="I119" s="124"/>
      <c r="J119" s="124"/>
      <c r="K119" s="124"/>
      <c r="L119" s="124"/>
      <c r="M119" s="52"/>
      <c r="N119" s="52"/>
      <c r="Z119" s="2"/>
      <c r="AB119" s="23"/>
      <c r="AD119" s="2"/>
      <c r="AI119" s="60"/>
    </row>
    <row r="120" spans="1:35" ht="22.5" customHeight="1">
      <c r="A120" s="52"/>
      <c r="B120" s="52"/>
      <c r="C120" s="52"/>
      <c r="D120" s="52"/>
      <c r="E120" s="52"/>
      <c r="F120" s="52"/>
      <c r="G120" s="69" t="s">
        <v>17</v>
      </c>
      <c r="H120" s="124">
        <f>'基礎データ（必ず先に記入してください）'!$C$4</f>
        <v>0</v>
      </c>
      <c r="I120" s="124"/>
      <c r="J120" s="124"/>
      <c r="K120" s="124"/>
      <c r="L120" s="124"/>
      <c r="M120" s="70" t="s">
        <v>14</v>
      </c>
      <c r="N120" s="52"/>
      <c r="Z120" s="2"/>
      <c r="AB120" s="23"/>
      <c r="AD120" s="2"/>
      <c r="AI120" s="60"/>
    </row>
    <row r="121" spans="1:35" ht="53.25" customHeight="1">
      <c r="A121" s="120" t="s">
        <v>1053</v>
      </c>
      <c r="B121" s="121"/>
      <c r="C121" s="121"/>
      <c r="D121" s="121"/>
      <c r="E121" s="121"/>
      <c r="F121" s="121"/>
      <c r="G121" s="121"/>
      <c r="H121" s="121"/>
      <c r="I121" s="121"/>
      <c r="J121" s="121"/>
      <c r="K121" s="121"/>
      <c r="L121" s="121"/>
      <c r="M121" s="121"/>
      <c r="N121" s="121"/>
    </row>
    <row r="122" spans="1:35" ht="7.5" customHeight="1">
      <c r="A122" s="52"/>
      <c r="B122" s="52"/>
      <c r="C122" s="52"/>
      <c r="D122" s="52"/>
      <c r="E122" s="52"/>
      <c r="F122" s="52"/>
      <c r="G122" s="52"/>
      <c r="H122" s="52"/>
      <c r="I122" s="52"/>
      <c r="J122" s="52"/>
      <c r="K122" s="52"/>
      <c r="L122" s="52"/>
      <c r="M122" s="52"/>
      <c r="N122" s="52"/>
      <c r="Z122" s="2"/>
      <c r="AB122" s="23"/>
      <c r="AD122" s="2"/>
      <c r="AI122" s="60"/>
    </row>
    <row r="123" spans="1:35" ht="22.5" customHeight="1">
      <c r="A123" s="125" t="s">
        <v>0</v>
      </c>
      <c r="B123" s="126"/>
      <c r="C123" s="127">
        <f>'基礎データ（必ず先に記入してください）'!$C$2</f>
        <v>0</v>
      </c>
      <c r="D123" s="128"/>
      <c r="E123" s="128"/>
      <c r="F123" s="128"/>
      <c r="G123" s="129"/>
      <c r="H123" s="125" t="s">
        <v>12</v>
      </c>
      <c r="I123" s="126"/>
      <c r="J123" s="138">
        <f>'基礎データ（必ず先に記入してください）'!$C$6</f>
        <v>0</v>
      </c>
      <c r="K123" s="139"/>
      <c r="L123" s="139"/>
      <c r="M123" s="139"/>
      <c r="N123" s="140"/>
      <c r="P123" s="56" t="s">
        <v>1023</v>
      </c>
      <c r="Q123" s="56">
        <f>COUNTIF(F127:F151,"男")</f>
        <v>0</v>
      </c>
      <c r="Z123" s="2"/>
      <c r="AB123" s="23"/>
      <c r="AD123" s="2"/>
      <c r="AI123" s="60"/>
    </row>
    <row r="124" spans="1:35" ht="22.5" customHeight="1">
      <c r="A124" s="132" t="s">
        <v>883</v>
      </c>
      <c r="B124" s="133"/>
      <c r="C124" s="143">
        <f>'基礎データ（必ず先に記入してください）'!$C$8</f>
        <v>0</v>
      </c>
      <c r="D124" s="144"/>
      <c r="E124" s="144"/>
      <c r="F124" s="144"/>
      <c r="G124" s="145"/>
      <c r="H124" s="130" t="s">
        <v>16</v>
      </c>
      <c r="I124" s="131"/>
      <c r="J124" s="135">
        <f>'基礎データ（必ず先に記入してください）'!$C$7</f>
        <v>0</v>
      </c>
      <c r="K124" s="136"/>
      <c r="L124" s="136"/>
      <c r="M124" s="136"/>
      <c r="N124" s="137"/>
      <c r="P124" s="56" t="s">
        <v>1024</v>
      </c>
      <c r="Q124" s="56">
        <f>COUNTIF(F127:F151,"女")</f>
        <v>0</v>
      </c>
      <c r="Z124" s="2"/>
      <c r="AB124" s="23"/>
      <c r="AD124" s="2"/>
      <c r="AI124" s="60"/>
    </row>
    <row r="125" spans="1:35" ht="17.25" customHeight="1">
      <c r="A125" s="146"/>
      <c r="B125" s="149" t="s">
        <v>1</v>
      </c>
      <c r="C125" s="149" t="s">
        <v>2</v>
      </c>
      <c r="D125" s="149"/>
      <c r="E125" s="149" t="s">
        <v>3</v>
      </c>
      <c r="F125" s="149" t="s">
        <v>4</v>
      </c>
      <c r="G125" s="153" t="s">
        <v>520</v>
      </c>
      <c r="H125" s="154"/>
      <c r="I125" s="149" t="s">
        <v>9</v>
      </c>
      <c r="J125" s="149"/>
      <c r="K125" s="149"/>
      <c r="L125" s="149"/>
      <c r="M125" s="149"/>
      <c r="N125" s="151" t="s">
        <v>6</v>
      </c>
      <c r="Z125" s="2"/>
      <c r="AB125" s="23"/>
      <c r="AD125" s="2"/>
      <c r="AI125" s="60"/>
    </row>
    <row r="126" spans="1:35" ht="17.25" customHeight="1" thickBot="1">
      <c r="A126" s="147"/>
      <c r="B126" s="150"/>
      <c r="C126" s="59" t="s">
        <v>11</v>
      </c>
      <c r="D126" s="59" t="s">
        <v>10</v>
      </c>
      <c r="E126" s="150"/>
      <c r="F126" s="150"/>
      <c r="G126" s="155"/>
      <c r="H126" s="156"/>
      <c r="I126" s="150"/>
      <c r="J126" s="150"/>
      <c r="K126" s="150"/>
      <c r="L126" s="150"/>
      <c r="M126" s="150"/>
      <c r="N126" s="152"/>
      <c r="Z126" s="2"/>
      <c r="AB126" s="23"/>
      <c r="AD126" s="2"/>
      <c r="AI126" s="60"/>
    </row>
    <row r="127" spans="1:35" ht="22.5" customHeight="1" thickTop="1">
      <c r="A127" s="61">
        <v>76</v>
      </c>
      <c r="B127" s="7"/>
      <c r="C127" s="7"/>
      <c r="D127" s="7"/>
      <c r="E127" s="7"/>
      <c r="F127" s="7"/>
      <c r="G127" s="122"/>
      <c r="H127" s="123"/>
      <c r="I127" s="8"/>
      <c r="J127" s="9"/>
      <c r="K127" s="9"/>
      <c r="L127" s="9"/>
      <c r="M127" s="10"/>
      <c r="N127" s="11"/>
      <c r="R127" s="2" t="str">
        <f t="shared" ref="R127:R151" si="33">IF(ISBLANK(B127),"",VLOOKUP(CONCATENATE($AB$4,F127),$R$202:$S$211,2,FALSE)+B127*100)</f>
        <v/>
      </c>
      <c r="S127" s="24" t="str">
        <f t="shared" ref="S127:S151" si="34">IF(ISBLANK(G127),"",G127)</f>
        <v/>
      </c>
      <c r="T127" s="1" t="str">
        <f>IF($S127="","",VLOOKUP($S127,'(種目・作業用)'!$A$2:$D$54,2,FALSE))</f>
        <v/>
      </c>
      <c r="U127" s="1" t="str">
        <f>IF($S127="","",VLOOKUP($S127,'(種目・作業用)'!$A$2:$D$54,3,FALSE))</f>
        <v/>
      </c>
      <c r="V127" s="1" t="str">
        <f>IF($S127="","",VLOOKUP($S127,'(種目・作業用)'!$A$2:$D$54,4,FALSE))</f>
        <v/>
      </c>
      <c r="W127" s="25" t="str">
        <f t="shared" ref="W127:W151" si="35">IF(ISNUMBER(R127),IF(LEN(I127)=2,CONCATENATE("0",I127,K127,M127),IF(LEN(I127)=1,CONCATENATE("00",I127,K127,M127),CONCATENATE("000",K127,M127))),"")</f>
        <v/>
      </c>
      <c r="X127" s="2" t="str">
        <f t="shared" ref="X127:X151" si="36">IF(W127="000",V127,CONCATENATE(V127," ",W127))</f>
        <v xml:space="preserve"> </v>
      </c>
      <c r="Y127" s="2" t="str">
        <f t="shared" ref="Y127:Y151" si="37">IF(ISBLANK(B127),"",B127)</f>
        <v/>
      </c>
      <c r="Z127" s="2" t="str">
        <f t="shared" si="21"/>
        <v/>
      </c>
      <c r="AA127" s="2" t="str">
        <f t="shared" ref="AA127:AA151" si="38">IF(ISNUMBER(Y127),D127,"")</f>
        <v/>
      </c>
      <c r="AB127" s="3" t="str">
        <f>IF(ISNUMBER(Y127),VLOOKUP(AG127,$AG$201:$AH$248,2,FALSE),"")</f>
        <v/>
      </c>
      <c r="AC127" s="2" t="str">
        <f t="shared" ref="AC127:AC151" si="39">IF(ISNUMBER(Y127),$AC$4,"")</f>
        <v/>
      </c>
      <c r="AD127" s="2" t="str">
        <f t="shared" si="29"/>
        <v/>
      </c>
      <c r="AE127" s="2"/>
      <c r="AF127" s="2" t="str">
        <f t="shared" ref="AF127:AF151" si="40">IF(ISNUMBER(Y127),$AA$4,"")</f>
        <v/>
      </c>
      <c r="AG127" s="62" t="s">
        <v>560</v>
      </c>
      <c r="AI127" s="60" t="str">
        <f t="shared" si="31"/>
        <v>　</v>
      </c>
    </row>
    <row r="128" spans="1:35" ht="22.5" customHeight="1">
      <c r="A128" s="63">
        <v>77</v>
      </c>
      <c r="B128" s="12"/>
      <c r="C128" s="12"/>
      <c r="D128" s="12"/>
      <c r="E128" s="7"/>
      <c r="F128" s="12"/>
      <c r="G128" s="118"/>
      <c r="H128" s="119"/>
      <c r="I128" s="13"/>
      <c r="J128" s="14"/>
      <c r="K128" s="14"/>
      <c r="L128" s="14"/>
      <c r="M128" s="15"/>
      <c r="N128" s="16"/>
      <c r="R128" s="2" t="str">
        <f t="shared" si="33"/>
        <v/>
      </c>
      <c r="S128" s="24" t="str">
        <f t="shared" si="34"/>
        <v/>
      </c>
      <c r="T128" s="1" t="str">
        <f>IF($S128="","",VLOOKUP($S128,'(種目・作業用)'!$A$2:$D$54,2,FALSE))</f>
        <v/>
      </c>
      <c r="U128" s="1" t="str">
        <f>IF($S128="","",VLOOKUP($S128,'(種目・作業用)'!$A$2:$D$54,3,FALSE))</f>
        <v/>
      </c>
      <c r="V128" s="1" t="str">
        <f>IF($S128="","",VLOOKUP($S128,'(種目・作業用)'!$A$2:$D$54,4,FALSE))</f>
        <v/>
      </c>
      <c r="W128" s="25" t="str">
        <f t="shared" si="35"/>
        <v/>
      </c>
      <c r="X128" s="2" t="str">
        <f t="shared" si="36"/>
        <v xml:space="preserve"> </v>
      </c>
      <c r="Y128" s="2" t="str">
        <f t="shared" si="37"/>
        <v/>
      </c>
      <c r="Z128" s="2" t="str">
        <f t="shared" si="21"/>
        <v/>
      </c>
      <c r="AA128" s="2" t="str">
        <f t="shared" si="38"/>
        <v/>
      </c>
      <c r="AB128" s="3" t="str">
        <f t="shared" ref="AB128:AB151" si="41">IF(ISNUMBER(Y128),VLOOKUP(AG128,$AG$201:$AH$248,2,FALSE),"")</f>
        <v/>
      </c>
      <c r="AC128" s="2" t="str">
        <f t="shared" si="39"/>
        <v/>
      </c>
      <c r="AD128" s="2" t="str">
        <f t="shared" si="29"/>
        <v/>
      </c>
      <c r="AE128" s="2"/>
      <c r="AF128" s="2" t="str">
        <f t="shared" si="40"/>
        <v/>
      </c>
      <c r="AG128" s="62" t="s">
        <v>560</v>
      </c>
      <c r="AI128" s="60" t="str">
        <f t="shared" si="31"/>
        <v>　</v>
      </c>
    </row>
    <row r="129" spans="1:35" ht="22.5" customHeight="1">
      <c r="A129" s="63">
        <v>78</v>
      </c>
      <c r="B129" s="12"/>
      <c r="C129" s="12"/>
      <c r="D129" s="12"/>
      <c r="E129" s="7"/>
      <c r="F129" s="12"/>
      <c r="G129" s="118"/>
      <c r="H129" s="119"/>
      <c r="I129" s="13"/>
      <c r="J129" s="14"/>
      <c r="K129" s="14"/>
      <c r="L129" s="14"/>
      <c r="M129" s="15"/>
      <c r="N129" s="16"/>
      <c r="R129" s="2" t="str">
        <f t="shared" si="33"/>
        <v/>
      </c>
      <c r="S129" s="24" t="str">
        <f t="shared" si="34"/>
        <v/>
      </c>
      <c r="T129" s="1" t="str">
        <f>IF($S129="","",VLOOKUP($S129,'(種目・作業用)'!$A$2:$D$54,2,FALSE))</f>
        <v/>
      </c>
      <c r="U129" s="1" t="str">
        <f>IF($S129="","",VLOOKUP($S129,'(種目・作業用)'!$A$2:$D$54,3,FALSE))</f>
        <v/>
      </c>
      <c r="V129" s="1" t="str">
        <f>IF($S129="","",VLOOKUP($S129,'(種目・作業用)'!$A$2:$D$54,4,FALSE))</f>
        <v/>
      </c>
      <c r="W129" s="25" t="str">
        <f t="shared" si="35"/>
        <v/>
      </c>
      <c r="X129" s="2" t="str">
        <f t="shared" si="36"/>
        <v xml:space="preserve"> </v>
      </c>
      <c r="Y129" s="2" t="str">
        <f t="shared" si="37"/>
        <v/>
      </c>
      <c r="Z129" s="2" t="str">
        <f t="shared" si="21"/>
        <v/>
      </c>
      <c r="AA129" s="2" t="str">
        <f t="shared" si="38"/>
        <v/>
      </c>
      <c r="AB129" s="3" t="str">
        <f t="shared" si="41"/>
        <v/>
      </c>
      <c r="AC129" s="2" t="str">
        <f t="shared" si="39"/>
        <v/>
      </c>
      <c r="AD129" s="2" t="str">
        <f t="shared" si="29"/>
        <v/>
      </c>
      <c r="AE129" s="2"/>
      <c r="AF129" s="2" t="str">
        <f t="shared" si="40"/>
        <v/>
      </c>
      <c r="AG129" s="62" t="s">
        <v>560</v>
      </c>
      <c r="AI129" s="60" t="str">
        <f t="shared" si="31"/>
        <v>　</v>
      </c>
    </row>
    <row r="130" spans="1:35" ht="22.5" customHeight="1">
      <c r="A130" s="63">
        <v>79</v>
      </c>
      <c r="B130" s="12"/>
      <c r="C130" s="12"/>
      <c r="D130" s="12"/>
      <c r="E130" s="7"/>
      <c r="F130" s="12"/>
      <c r="G130" s="118"/>
      <c r="H130" s="119"/>
      <c r="I130" s="13"/>
      <c r="J130" s="14"/>
      <c r="K130" s="14"/>
      <c r="L130" s="14"/>
      <c r="M130" s="15"/>
      <c r="N130" s="16"/>
      <c r="R130" s="2" t="str">
        <f t="shared" si="33"/>
        <v/>
      </c>
      <c r="S130" s="24" t="str">
        <f t="shared" si="34"/>
        <v/>
      </c>
      <c r="T130" s="1" t="str">
        <f>IF($S130="","",VLOOKUP($S130,'(種目・作業用)'!$A$2:$D$54,2,FALSE))</f>
        <v/>
      </c>
      <c r="U130" s="1" t="str">
        <f>IF($S130="","",VLOOKUP($S130,'(種目・作業用)'!$A$2:$D$54,3,FALSE))</f>
        <v/>
      </c>
      <c r="V130" s="1" t="str">
        <f>IF($S130="","",VLOOKUP($S130,'(種目・作業用)'!$A$2:$D$54,4,FALSE))</f>
        <v/>
      </c>
      <c r="W130" s="25" t="str">
        <f t="shared" si="35"/>
        <v/>
      </c>
      <c r="X130" s="2" t="str">
        <f t="shared" si="36"/>
        <v xml:space="preserve"> </v>
      </c>
      <c r="Y130" s="2" t="str">
        <f t="shared" si="37"/>
        <v/>
      </c>
      <c r="Z130" s="2" t="str">
        <f t="shared" si="21"/>
        <v/>
      </c>
      <c r="AA130" s="2" t="str">
        <f t="shared" si="38"/>
        <v/>
      </c>
      <c r="AB130" s="3" t="str">
        <f t="shared" si="41"/>
        <v/>
      </c>
      <c r="AC130" s="2" t="str">
        <f t="shared" si="39"/>
        <v/>
      </c>
      <c r="AD130" s="2" t="str">
        <f t="shared" si="29"/>
        <v/>
      </c>
      <c r="AE130" s="2"/>
      <c r="AF130" s="2" t="str">
        <f t="shared" si="40"/>
        <v/>
      </c>
      <c r="AG130" s="62" t="s">
        <v>560</v>
      </c>
      <c r="AI130" s="60" t="str">
        <f t="shared" si="31"/>
        <v>　</v>
      </c>
    </row>
    <row r="131" spans="1:35" ht="22.5" customHeight="1">
      <c r="A131" s="63">
        <v>80</v>
      </c>
      <c r="B131" s="12"/>
      <c r="C131" s="12"/>
      <c r="D131" s="12"/>
      <c r="E131" s="7"/>
      <c r="F131" s="12"/>
      <c r="G131" s="118"/>
      <c r="H131" s="119"/>
      <c r="I131" s="13"/>
      <c r="J131" s="14"/>
      <c r="K131" s="14"/>
      <c r="L131" s="14"/>
      <c r="M131" s="15"/>
      <c r="N131" s="16"/>
      <c r="R131" s="2" t="str">
        <f t="shared" si="33"/>
        <v/>
      </c>
      <c r="S131" s="24" t="str">
        <f t="shared" si="34"/>
        <v/>
      </c>
      <c r="T131" s="1" t="str">
        <f>IF($S131="","",VLOOKUP($S131,'(種目・作業用)'!$A$2:$D$54,2,FALSE))</f>
        <v/>
      </c>
      <c r="U131" s="1" t="str">
        <f>IF($S131="","",VLOOKUP($S131,'(種目・作業用)'!$A$2:$D$54,3,FALSE))</f>
        <v/>
      </c>
      <c r="V131" s="1" t="str">
        <f>IF($S131="","",VLOOKUP($S131,'(種目・作業用)'!$A$2:$D$54,4,FALSE))</f>
        <v/>
      </c>
      <c r="W131" s="25" t="str">
        <f t="shared" si="35"/>
        <v/>
      </c>
      <c r="X131" s="2" t="str">
        <f t="shared" si="36"/>
        <v xml:space="preserve"> </v>
      </c>
      <c r="Y131" s="2" t="str">
        <f t="shared" si="37"/>
        <v/>
      </c>
      <c r="Z131" s="2" t="str">
        <f t="shared" si="21"/>
        <v/>
      </c>
      <c r="AA131" s="2" t="str">
        <f t="shared" si="38"/>
        <v/>
      </c>
      <c r="AB131" s="3" t="str">
        <f t="shared" si="41"/>
        <v/>
      </c>
      <c r="AC131" s="2" t="str">
        <f t="shared" si="39"/>
        <v/>
      </c>
      <c r="AD131" s="2" t="str">
        <f t="shared" si="29"/>
        <v/>
      </c>
      <c r="AE131" s="2"/>
      <c r="AF131" s="2" t="str">
        <f t="shared" si="40"/>
        <v/>
      </c>
      <c r="AG131" s="62" t="s">
        <v>560</v>
      </c>
      <c r="AI131" s="60" t="str">
        <f t="shared" si="31"/>
        <v>　</v>
      </c>
    </row>
    <row r="132" spans="1:35" ht="22.5" customHeight="1">
      <c r="A132" s="63">
        <v>81</v>
      </c>
      <c r="B132" s="12"/>
      <c r="C132" s="12"/>
      <c r="D132" s="12"/>
      <c r="E132" s="7"/>
      <c r="F132" s="12"/>
      <c r="G132" s="118"/>
      <c r="H132" s="119"/>
      <c r="I132" s="13"/>
      <c r="J132" s="14"/>
      <c r="K132" s="14"/>
      <c r="L132" s="14"/>
      <c r="M132" s="15"/>
      <c r="N132" s="16"/>
      <c r="R132" s="2" t="str">
        <f t="shared" si="33"/>
        <v/>
      </c>
      <c r="S132" s="24" t="str">
        <f t="shared" si="34"/>
        <v/>
      </c>
      <c r="T132" s="1" t="str">
        <f>IF($S132="","",VLOOKUP($S132,'(種目・作業用)'!$A$2:$D$54,2,FALSE))</f>
        <v/>
      </c>
      <c r="U132" s="1" t="str">
        <f>IF($S132="","",VLOOKUP($S132,'(種目・作業用)'!$A$2:$D$54,3,FALSE))</f>
        <v/>
      </c>
      <c r="V132" s="1" t="str">
        <f>IF($S132="","",VLOOKUP($S132,'(種目・作業用)'!$A$2:$D$54,4,FALSE))</f>
        <v/>
      </c>
      <c r="W132" s="25" t="str">
        <f t="shared" si="35"/>
        <v/>
      </c>
      <c r="X132" s="2" t="str">
        <f t="shared" si="36"/>
        <v xml:space="preserve"> </v>
      </c>
      <c r="Y132" s="2" t="str">
        <f t="shared" si="37"/>
        <v/>
      </c>
      <c r="Z132" s="2" t="str">
        <f t="shared" si="21"/>
        <v/>
      </c>
      <c r="AA132" s="2" t="str">
        <f t="shared" si="38"/>
        <v/>
      </c>
      <c r="AB132" s="3" t="str">
        <f t="shared" si="41"/>
        <v/>
      </c>
      <c r="AC132" s="2" t="str">
        <f t="shared" si="39"/>
        <v/>
      </c>
      <c r="AD132" s="2" t="str">
        <f t="shared" si="29"/>
        <v/>
      </c>
      <c r="AE132" s="2"/>
      <c r="AF132" s="2" t="str">
        <f t="shared" si="40"/>
        <v/>
      </c>
      <c r="AG132" s="62" t="s">
        <v>560</v>
      </c>
      <c r="AI132" s="60" t="str">
        <f t="shared" si="31"/>
        <v>　</v>
      </c>
    </row>
    <row r="133" spans="1:35" ht="22.5" customHeight="1">
      <c r="A133" s="63">
        <v>82</v>
      </c>
      <c r="B133" s="12"/>
      <c r="C133" s="12"/>
      <c r="D133" s="12"/>
      <c r="E133" s="7"/>
      <c r="F133" s="12"/>
      <c r="G133" s="118"/>
      <c r="H133" s="119"/>
      <c r="I133" s="13"/>
      <c r="J133" s="14"/>
      <c r="K133" s="14"/>
      <c r="L133" s="14"/>
      <c r="M133" s="15"/>
      <c r="N133" s="16"/>
      <c r="R133" s="2" t="str">
        <f t="shared" si="33"/>
        <v/>
      </c>
      <c r="S133" s="24" t="str">
        <f t="shared" si="34"/>
        <v/>
      </c>
      <c r="T133" s="1" t="str">
        <f>IF($S133="","",VLOOKUP($S133,'(種目・作業用)'!$A$2:$D$54,2,FALSE))</f>
        <v/>
      </c>
      <c r="U133" s="1" t="str">
        <f>IF($S133="","",VLOOKUP($S133,'(種目・作業用)'!$A$2:$D$54,3,FALSE))</f>
        <v/>
      </c>
      <c r="V133" s="1" t="str">
        <f>IF($S133="","",VLOOKUP($S133,'(種目・作業用)'!$A$2:$D$54,4,FALSE))</f>
        <v/>
      </c>
      <c r="W133" s="25" t="str">
        <f t="shared" si="35"/>
        <v/>
      </c>
      <c r="X133" s="2" t="str">
        <f t="shared" si="36"/>
        <v xml:space="preserve"> </v>
      </c>
      <c r="Y133" s="2" t="str">
        <f t="shared" si="37"/>
        <v/>
      </c>
      <c r="Z133" s="2" t="str">
        <f t="shared" si="21"/>
        <v/>
      </c>
      <c r="AA133" s="2" t="str">
        <f t="shared" si="38"/>
        <v/>
      </c>
      <c r="AB133" s="3" t="str">
        <f t="shared" si="41"/>
        <v/>
      </c>
      <c r="AC133" s="2" t="str">
        <f t="shared" si="39"/>
        <v/>
      </c>
      <c r="AD133" s="2" t="str">
        <f t="shared" si="29"/>
        <v/>
      </c>
      <c r="AE133" s="2"/>
      <c r="AF133" s="2" t="str">
        <f t="shared" si="40"/>
        <v/>
      </c>
      <c r="AG133" s="62" t="s">
        <v>560</v>
      </c>
      <c r="AI133" s="60" t="str">
        <f t="shared" si="31"/>
        <v>　</v>
      </c>
    </row>
    <row r="134" spans="1:35" ht="22.5" customHeight="1">
      <c r="A134" s="63">
        <v>83</v>
      </c>
      <c r="B134" s="12"/>
      <c r="C134" s="12"/>
      <c r="D134" s="12"/>
      <c r="E134" s="7"/>
      <c r="F134" s="12"/>
      <c r="G134" s="118"/>
      <c r="H134" s="119"/>
      <c r="I134" s="13"/>
      <c r="J134" s="14"/>
      <c r="K134" s="14"/>
      <c r="L134" s="14"/>
      <c r="M134" s="15"/>
      <c r="N134" s="16"/>
      <c r="R134" s="2" t="str">
        <f t="shared" si="33"/>
        <v/>
      </c>
      <c r="S134" s="24" t="str">
        <f t="shared" si="34"/>
        <v/>
      </c>
      <c r="T134" s="1" t="str">
        <f>IF($S134="","",VLOOKUP($S134,'(種目・作業用)'!$A$2:$D$54,2,FALSE))</f>
        <v/>
      </c>
      <c r="U134" s="1" t="str">
        <f>IF($S134="","",VLOOKUP($S134,'(種目・作業用)'!$A$2:$D$54,3,FALSE))</f>
        <v/>
      </c>
      <c r="V134" s="1" t="str">
        <f>IF($S134="","",VLOOKUP($S134,'(種目・作業用)'!$A$2:$D$54,4,FALSE))</f>
        <v/>
      </c>
      <c r="W134" s="25" t="str">
        <f t="shared" si="35"/>
        <v/>
      </c>
      <c r="X134" s="2" t="str">
        <f t="shared" si="36"/>
        <v xml:space="preserve"> </v>
      </c>
      <c r="Y134" s="2" t="str">
        <f t="shared" si="37"/>
        <v/>
      </c>
      <c r="Z134" s="2" t="str">
        <f t="shared" si="21"/>
        <v/>
      </c>
      <c r="AA134" s="2" t="str">
        <f t="shared" si="38"/>
        <v/>
      </c>
      <c r="AB134" s="3" t="str">
        <f t="shared" si="41"/>
        <v/>
      </c>
      <c r="AC134" s="2" t="str">
        <f t="shared" si="39"/>
        <v/>
      </c>
      <c r="AD134" s="2" t="str">
        <f t="shared" si="29"/>
        <v/>
      </c>
      <c r="AE134" s="2"/>
      <c r="AF134" s="2" t="str">
        <f t="shared" si="40"/>
        <v/>
      </c>
      <c r="AG134" s="62" t="s">
        <v>560</v>
      </c>
      <c r="AI134" s="60" t="str">
        <f t="shared" si="31"/>
        <v>　</v>
      </c>
    </row>
    <row r="135" spans="1:35" ht="22.5" customHeight="1">
      <c r="A135" s="63">
        <v>84</v>
      </c>
      <c r="B135" s="12"/>
      <c r="C135" s="12"/>
      <c r="D135" s="12"/>
      <c r="E135" s="7"/>
      <c r="F135" s="12"/>
      <c r="G135" s="118"/>
      <c r="H135" s="119"/>
      <c r="I135" s="13"/>
      <c r="J135" s="14"/>
      <c r="K135" s="14"/>
      <c r="L135" s="14"/>
      <c r="M135" s="15"/>
      <c r="N135" s="16"/>
      <c r="R135" s="2" t="str">
        <f t="shared" si="33"/>
        <v/>
      </c>
      <c r="S135" s="24" t="str">
        <f t="shared" si="34"/>
        <v/>
      </c>
      <c r="T135" s="1" t="str">
        <f>IF($S135="","",VLOOKUP($S135,'(種目・作業用)'!$A$2:$D$54,2,FALSE))</f>
        <v/>
      </c>
      <c r="U135" s="1" t="str">
        <f>IF($S135="","",VLOOKUP($S135,'(種目・作業用)'!$A$2:$D$54,3,FALSE))</f>
        <v/>
      </c>
      <c r="V135" s="1" t="str">
        <f>IF($S135="","",VLOOKUP($S135,'(種目・作業用)'!$A$2:$D$54,4,FALSE))</f>
        <v/>
      </c>
      <c r="W135" s="25" t="str">
        <f t="shared" si="35"/>
        <v/>
      </c>
      <c r="X135" s="2" t="str">
        <f t="shared" si="36"/>
        <v xml:space="preserve"> </v>
      </c>
      <c r="Y135" s="2" t="str">
        <f t="shared" si="37"/>
        <v/>
      </c>
      <c r="Z135" s="2" t="str">
        <f t="shared" ref="Z135:Z151" si="42">IF(ISNUMBER(Y135),IF(ISBLANK(E135),AI135,CONCATENATE(AI135,"(",E135,")")),"")</f>
        <v/>
      </c>
      <c r="AA135" s="2" t="str">
        <f t="shared" si="38"/>
        <v/>
      </c>
      <c r="AB135" s="3" t="str">
        <f t="shared" si="41"/>
        <v/>
      </c>
      <c r="AC135" s="2" t="str">
        <f t="shared" si="39"/>
        <v/>
      </c>
      <c r="AD135" s="2" t="str">
        <f t="shared" si="29"/>
        <v/>
      </c>
      <c r="AE135" s="2"/>
      <c r="AF135" s="2" t="str">
        <f t="shared" si="40"/>
        <v/>
      </c>
      <c r="AG135" s="62" t="s">
        <v>560</v>
      </c>
      <c r="AI135" s="60" t="str">
        <f t="shared" si="31"/>
        <v>　</v>
      </c>
    </row>
    <row r="136" spans="1:35" ht="22.5" customHeight="1">
      <c r="A136" s="63">
        <v>85</v>
      </c>
      <c r="B136" s="12"/>
      <c r="C136" s="12"/>
      <c r="D136" s="12"/>
      <c r="E136" s="7"/>
      <c r="F136" s="12"/>
      <c r="G136" s="118"/>
      <c r="H136" s="119"/>
      <c r="I136" s="13"/>
      <c r="J136" s="14"/>
      <c r="K136" s="14"/>
      <c r="L136" s="14"/>
      <c r="M136" s="15"/>
      <c r="N136" s="16"/>
      <c r="R136" s="2" t="str">
        <f t="shared" si="33"/>
        <v/>
      </c>
      <c r="S136" s="24" t="str">
        <f t="shared" si="34"/>
        <v/>
      </c>
      <c r="T136" s="1" t="str">
        <f>IF($S136="","",VLOOKUP($S136,'(種目・作業用)'!$A$2:$D$54,2,FALSE))</f>
        <v/>
      </c>
      <c r="U136" s="1" t="str">
        <f>IF($S136="","",VLOOKUP($S136,'(種目・作業用)'!$A$2:$D$54,3,FALSE))</f>
        <v/>
      </c>
      <c r="V136" s="1" t="str">
        <f>IF($S136="","",VLOOKUP($S136,'(種目・作業用)'!$A$2:$D$54,4,FALSE))</f>
        <v/>
      </c>
      <c r="W136" s="25" t="str">
        <f t="shared" si="35"/>
        <v/>
      </c>
      <c r="X136" s="2" t="str">
        <f t="shared" si="36"/>
        <v xml:space="preserve"> </v>
      </c>
      <c r="Y136" s="2" t="str">
        <f t="shared" si="37"/>
        <v/>
      </c>
      <c r="Z136" s="2" t="str">
        <f t="shared" si="42"/>
        <v/>
      </c>
      <c r="AA136" s="2" t="str">
        <f t="shared" si="38"/>
        <v/>
      </c>
      <c r="AB136" s="3" t="str">
        <f t="shared" si="41"/>
        <v/>
      </c>
      <c r="AC136" s="2" t="str">
        <f t="shared" si="39"/>
        <v/>
      </c>
      <c r="AD136" s="2" t="str">
        <f t="shared" si="29"/>
        <v/>
      </c>
      <c r="AE136" s="2"/>
      <c r="AF136" s="2" t="str">
        <f t="shared" si="40"/>
        <v/>
      </c>
      <c r="AG136" s="62" t="s">
        <v>560</v>
      </c>
      <c r="AI136" s="60" t="str">
        <f t="shared" ref="AI136:AI151" si="43">IF(LEN(C136)&gt;6,SUBSTITUTE(C136,"　",""),IF(LEN(C136)=6,C136,IF(LEN(C136)=5,CONCATENATE(C136,"　"),IF(LEN(C136)=4,CONCATENATE(SUBSTITUTE(C136,"　","　　"),"　"),CONCATENATE(SUBSTITUTE(C136,"　","　　　"),"　")))))</f>
        <v>　</v>
      </c>
    </row>
    <row r="137" spans="1:35" ht="22.5" customHeight="1">
      <c r="A137" s="63">
        <v>86</v>
      </c>
      <c r="B137" s="12"/>
      <c r="C137" s="12"/>
      <c r="D137" s="12"/>
      <c r="E137" s="7"/>
      <c r="F137" s="12"/>
      <c r="G137" s="118"/>
      <c r="H137" s="119"/>
      <c r="I137" s="13"/>
      <c r="J137" s="14"/>
      <c r="K137" s="14"/>
      <c r="L137" s="14"/>
      <c r="M137" s="15"/>
      <c r="N137" s="16"/>
      <c r="R137" s="2" t="str">
        <f t="shared" si="33"/>
        <v/>
      </c>
      <c r="S137" s="24" t="str">
        <f t="shared" si="34"/>
        <v/>
      </c>
      <c r="T137" s="1" t="str">
        <f>IF($S137="","",VLOOKUP($S137,'(種目・作業用)'!$A$2:$D$54,2,FALSE))</f>
        <v/>
      </c>
      <c r="U137" s="1" t="str">
        <f>IF($S137="","",VLOOKUP($S137,'(種目・作業用)'!$A$2:$D$54,3,FALSE))</f>
        <v/>
      </c>
      <c r="V137" s="1" t="str">
        <f>IF($S137="","",VLOOKUP($S137,'(種目・作業用)'!$A$2:$D$54,4,FALSE))</f>
        <v/>
      </c>
      <c r="W137" s="25" t="str">
        <f t="shared" si="35"/>
        <v/>
      </c>
      <c r="X137" s="2" t="str">
        <f t="shared" si="36"/>
        <v xml:space="preserve"> </v>
      </c>
      <c r="Y137" s="2" t="str">
        <f t="shared" si="37"/>
        <v/>
      </c>
      <c r="Z137" s="2" t="str">
        <f t="shared" si="42"/>
        <v/>
      </c>
      <c r="AA137" s="2" t="str">
        <f t="shared" si="38"/>
        <v/>
      </c>
      <c r="AB137" s="3" t="str">
        <f t="shared" si="41"/>
        <v/>
      </c>
      <c r="AC137" s="2" t="str">
        <f t="shared" si="39"/>
        <v/>
      </c>
      <c r="AD137" s="2" t="str">
        <f t="shared" si="29"/>
        <v/>
      </c>
      <c r="AE137" s="2"/>
      <c r="AF137" s="2" t="str">
        <f t="shared" si="40"/>
        <v/>
      </c>
      <c r="AG137" s="62" t="s">
        <v>560</v>
      </c>
      <c r="AI137" s="60" t="str">
        <f t="shared" si="43"/>
        <v>　</v>
      </c>
    </row>
    <row r="138" spans="1:35" ht="22.5" customHeight="1">
      <c r="A138" s="63">
        <v>87</v>
      </c>
      <c r="B138" s="12"/>
      <c r="C138" s="12"/>
      <c r="D138" s="12"/>
      <c r="E138" s="7"/>
      <c r="F138" s="12"/>
      <c r="G138" s="118"/>
      <c r="H138" s="119"/>
      <c r="I138" s="13"/>
      <c r="J138" s="14"/>
      <c r="K138" s="14"/>
      <c r="L138" s="14"/>
      <c r="M138" s="15"/>
      <c r="N138" s="16"/>
      <c r="R138" s="2" t="str">
        <f t="shared" si="33"/>
        <v/>
      </c>
      <c r="S138" s="24" t="str">
        <f t="shared" si="34"/>
        <v/>
      </c>
      <c r="T138" s="1" t="str">
        <f>IF($S138="","",VLOOKUP($S138,'(種目・作業用)'!$A$2:$D$54,2,FALSE))</f>
        <v/>
      </c>
      <c r="U138" s="1" t="str">
        <f>IF($S138="","",VLOOKUP($S138,'(種目・作業用)'!$A$2:$D$54,3,FALSE))</f>
        <v/>
      </c>
      <c r="V138" s="1" t="str">
        <f>IF($S138="","",VLOOKUP($S138,'(種目・作業用)'!$A$2:$D$54,4,FALSE))</f>
        <v/>
      </c>
      <c r="W138" s="25" t="str">
        <f t="shared" si="35"/>
        <v/>
      </c>
      <c r="X138" s="2" t="str">
        <f t="shared" si="36"/>
        <v xml:space="preserve"> </v>
      </c>
      <c r="Y138" s="2" t="str">
        <f t="shared" si="37"/>
        <v/>
      </c>
      <c r="Z138" s="2" t="str">
        <f t="shared" si="42"/>
        <v/>
      </c>
      <c r="AA138" s="2" t="str">
        <f t="shared" si="38"/>
        <v/>
      </c>
      <c r="AB138" s="3" t="str">
        <f t="shared" si="41"/>
        <v/>
      </c>
      <c r="AC138" s="2" t="str">
        <f t="shared" si="39"/>
        <v/>
      </c>
      <c r="AD138" s="2" t="str">
        <f t="shared" si="29"/>
        <v/>
      </c>
      <c r="AE138" s="2"/>
      <c r="AF138" s="2" t="str">
        <f t="shared" si="40"/>
        <v/>
      </c>
      <c r="AG138" s="62" t="s">
        <v>560</v>
      </c>
      <c r="AI138" s="60" t="str">
        <f t="shared" si="43"/>
        <v>　</v>
      </c>
    </row>
    <row r="139" spans="1:35" ht="22.5" customHeight="1">
      <c r="A139" s="63">
        <v>88</v>
      </c>
      <c r="B139" s="12"/>
      <c r="C139" s="12"/>
      <c r="D139" s="12"/>
      <c r="E139" s="7"/>
      <c r="F139" s="12"/>
      <c r="G139" s="118"/>
      <c r="H139" s="119"/>
      <c r="I139" s="13"/>
      <c r="J139" s="14"/>
      <c r="K139" s="14"/>
      <c r="L139" s="14"/>
      <c r="M139" s="15"/>
      <c r="N139" s="16"/>
      <c r="R139" s="2" t="str">
        <f t="shared" si="33"/>
        <v/>
      </c>
      <c r="S139" s="24" t="str">
        <f t="shared" si="34"/>
        <v/>
      </c>
      <c r="T139" s="1" t="str">
        <f>IF($S139="","",VLOOKUP($S139,'(種目・作業用)'!$A$2:$D$54,2,FALSE))</f>
        <v/>
      </c>
      <c r="U139" s="1" t="str">
        <f>IF($S139="","",VLOOKUP($S139,'(種目・作業用)'!$A$2:$D$54,3,FALSE))</f>
        <v/>
      </c>
      <c r="V139" s="1" t="str">
        <f>IF($S139="","",VLOOKUP($S139,'(種目・作業用)'!$A$2:$D$54,4,FALSE))</f>
        <v/>
      </c>
      <c r="W139" s="25" t="str">
        <f t="shared" si="35"/>
        <v/>
      </c>
      <c r="X139" s="2" t="str">
        <f t="shared" si="36"/>
        <v xml:space="preserve"> </v>
      </c>
      <c r="Y139" s="2" t="str">
        <f t="shared" si="37"/>
        <v/>
      </c>
      <c r="Z139" s="2" t="str">
        <f t="shared" si="42"/>
        <v/>
      </c>
      <c r="AA139" s="2" t="str">
        <f t="shared" si="38"/>
        <v/>
      </c>
      <c r="AB139" s="3" t="str">
        <f t="shared" si="41"/>
        <v/>
      </c>
      <c r="AC139" s="2" t="str">
        <f t="shared" si="39"/>
        <v/>
      </c>
      <c r="AD139" s="2" t="str">
        <f t="shared" si="29"/>
        <v/>
      </c>
      <c r="AE139" s="2"/>
      <c r="AF139" s="2" t="str">
        <f t="shared" si="40"/>
        <v/>
      </c>
      <c r="AG139" s="62" t="s">
        <v>560</v>
      </c>
      <c r="AI139" s="60" t="str">
        <f t="shared" si="43"/>
        <v>　</v>
      </c>
    </row>
    <row r="140" spans="1:35" ht="22.5" customHeight="1">
      <c r="A140" s="63">
        <v>89</v>
      </c>
      <c r="B140" s="12"/>
      <c r="C140" s="12"/>
      <c r="D140" s="12"/>
      <c r="E140" s="7"/>
      <c r="F140" s="12"/>
      <c r="G140" s="118"/>
      <c r="H140" s="119"/>
      <c r="I140" s="13"/>
      <c r="J140" s="14"/>
      <c r="K140" s="14"/>
      <c r="L140" s="14"/>
      <c r="M140" s="15"/>
      <c r="N140" s="16"/>
      <c r="R140" s="2" t="str">
        <f t="shared" si="33"/>
        <v/>
      </c>
      <c r="S140" s="24" t="str">
        <f t="shared" si="34"/>
        <v/>
      </c>
      <c r="T140" s="1" t="str">
        <f>IF($S140="","",VLOOKUP($S140,'(種目・作業用)'!$A$2:$D$54,2,FALSE))</f>
        <v/>
      </c>
      <c r="U140" s="1" t="str">
        <f>IF($S140="","",VLOOKUP($S140,'(種目・作業用)'!$A$2:$D$54,3,FALSE))</f>
        <v/>
      </c>
      <c r="V140" s="1" t="str">
        <f>IF($S140="","",VLOOKUP($S140,'(種目・作業用)'!$A$2:$D$54,4,FALSE))</f>
        <v/>
      </c>
      <c r="W140" s="25" t="str">
        <f t="shared" si="35"/>
        <v/>
      </c>
      <c r="X140" s="2" t="str">
        <f t="shared" si="36"/>
        <v xml:space="preserve"> </v>
      </c>
      <c r="Y140" s="2" t="str">
        <f t="shared" si="37"/>
        <v/>
      </c>
      <c r="Z140" s="2" t="str">
        <f t="shared" si="42"/>
        <v/>
      </c>
      <c r="AA140" s="2" t="str">
        <f t="shared" si="38"/>
        <v/>
      </c>
      <c r="AB140" s="3" t="str">
        <f t="shared" si="41"/>
        <v/>
      </c>
      <c r="AC140" s="2" t="str">
        <f t="shared" si="39"/>
        <v/>
      </c>
      <c r="AD140" s="2" t="str">
        <f t="shared" si="29"/>
        <v/>
      </c>
      <c r="AE140" s="2"/>
      <c r="AF140" s="2" t="str">
        <f t="shared" si="40"/>
        <v/>
      </c>
      <c r="AG140" s="62" t="s">
        <v>560</v>
      </c>
      <c r="AI140" s="60" t="str">
        <f t="shared" si="43"/>
        <v>　</v>
      </c>
    </row>
    <row r="141" spans="1:35" ht="22.5" customHeight="1">
      <c r="A141" s="63">
        <v>90</v>
      </c>
      <c r="B141" s="12"/>
      <c r="C141" s="12"/>
      <c r="D141" s="12"/>
      <c r="E141" s="7"/>
      <c r="F141" s="12"/>
      <c r="G141" s="118"/>
      <c r="H141" s="119"/>
      <c r="I141" s="13"/>
      <c r="J141" s="14"/>
      <c r="K141" s="14"/>
      <c r="L141" s="14"/>
      <c r="M141" s="15"/>
      <c r="N141" s="16"/>
      <c r="R141" s="2" t="str">
        <f t="shared" si="33"/>
        <v/>
      </c>
      <c r="S141" s="24" t="str">
        <f t="shared" si="34"/>
        <v/>
      </c>
      <c r="T141" s="1" t="str">
        <f>IF($S141="","",VLOOKUP($S141,'(種目・作業用)'!$A$2:$D$54,2,FALSE))</f>
        <v/>
      </c>
      <c r="U141" s="1" t="str">
        <f>IF($S141="","",VLOOKUP($S141,'(種目・作業用)'!$A$2:$D$54,3,FALSE))</f>
        <v/>
      </c>
      <c r="V141" s="1" t="str">
        <f>IF($S141="","",VLOOKUP($S141,'(種目・作業用)'!$A$2:$D$54,4,FALSE))</f>
        <v/>
      </c>
      <c r="W141" s="25" t="str">
        <f t="shared" si="35"/>
        <v/>
      </c>
      <c r="X141" s="2" t="str">
        <f t="shared" si="36"/>
        <v xml:space="preserve"> </v>
      </c>
      <c r="Y141" s="2" t="str">
        <f t="shared" si="37"/>
        <v/>
      </c>
      <c r="Z141" s="2" t="str">
        <f t="shared" si="42"/>
        <v/>
      </c>
      <c r="AA141" s="2" t="str">
        <f t="shared" si="38"/>
        <v/>
      </c>
      <c r="AB141" s="3" t="str">
        <f t="shared" si="41"/>
        <v/>
      </c>
      <c r="AC141" s="2" t="str">
        <f t="shared" si="39"/>
        <v/>
      </c>
      <c r="AD141" s="2" t="str">
        <f t="shared" si="29"/>
        <v/>
      </c>
      <c r="AE141" s="2"/>
      <c r="AF141" s="2" t="str">
        <f t="shared" si="40"/>
        <v/>
      </c>
      <c r="AG141" s="62" t="s">
        <v>560</v>
      </c>
      <c r="AI141" s="60" t="str">
        <f t="shared" si="43"/>
        <v>　</v>
      </c>
    </row>
    <row r="142" spans="1:35" ht="22.5" customHeight="1">
      <c r="A142" s="63">
        <v>91</v>
      </c>
      <c r="B142" s="12"/>
      <c r="C142" s="12"/>
      <c r="D142" s="12"/>
      <c r="E142" s="7"/>
      <c r="F142" s="12"/>
      <c r="G142" s="118"/>
      <c r="H142" s="119"/>
      <c r="I142" s="13"/>
      <c r="J142" s="14"/>
      <c r="K142" s="14"/>
      <c r="L142" s="14"/>
      <c r="M142" s="15"/>
      <c r="N142" s="16"/>
      <c r="R142" s="2" t="str">
        <f t="shared" si="33"/>
        <v/>
      </c>
      <c r="S142" s="24" t="str">
        <f t="shared" si="34"/>
        <v/>
      </c>
      <c r="T142" s="1" t="str">
        <f>IF($S142="","",VLOOKUP($S142,'(種目・作業用)'!$A$2:$D$54,2,FALSE))</f>
        <v/>
      </c>
      <c r="U142" s="1" t="str">
        <f>IF($S142="","",VLOOKUP($S142,'(種目・作業用)'!$A$2:$D$54,3,FALSE))</f>
        <v/>
      </c>
      <c r="V142" s="1" t="str">
        <f>IF($S142="","",VLOOKUP($S142,'(種目・作業用)'!$A$2:$D$54,4,FALSE))</f>
        <v/>
      </c>
      <c r="W142" s="25" t="str">
        <f t="shared" si="35"/>
        <v/>
      </c>
      <c r="X142" s="2" t="str">
        <f t="shared" si="36"/>
        <v xml:space="preserve"> </v>
      </c>
      <c r="Y142" s="2" t="str">
        <f t="shared" si="37"/>
        <v/>
      </c>
      <c r="Z142" s="2" t="str">
        <f t="shared" si="42"/>
        <v/>
      </c>
      <c r="AA142" s="2" t="str">
        <f t="shared" si="38"/>
        <v/>
      </c>
      <c r="AB142" s="3" t="str">
        <f t="shared" si="41"/>
        <v/>
      </c>
      <c r="AC142" s="2" t="str">
        <f t="shared" si="39"/>
        <v/>
      </c>
      <c r="AD142" s="2" t="str">
        <f t="shared" si="29"/>
        <v/>
      </c>
      <c r="AE142" s="2"/>
      <c r="AF142" s="2" t="str">
        <f t="shared" si="40"/>
        <v/>
      </c>
      <c r="AG142" s="62" t="s">
        <v>560</v>
      </c>
      <c r="AI142" s="60" t="str">
        <f t="shared" si="43"/>
        <v>　</v>
      </c>
    </row>
    <row r="143" spans="1:35" ht="22.5" customHeight="1">
      <c r="A143" s="63">
        <v>92</v>
      </c>
      <c r="B143" s="12"/>
      <c r="C143" s="12"/>
      <c r="D143" s="12"/>
      <c r="E143" s="7"/>
      <c r="F143" s="12"/>
      <c r="G143" s="118"/>
      <c r="H143" s="119"/>
      <c r="I143" s="13"/>
      <c r="J143" s="14"/>
      <c r="K143" s="14"/>
      <c r="L143" s="14"/>
      <c r="M143" s="15"/>
      <c r="N143" s="16"/>
      <c r="R143" s="2" t="str">
        <f t="shared" si="33"/>
        <v/>
      </c>
      <c r="S143" s="24" t="str">
        <f t="shared" si="34"/>
        <v/>
      </c>
      <c r="T143" s="1" t="str">
        <f>IF($S143="","",VLOOKUP($S143,'(種目・作業用)'!$A$2:$D$54,2,FALSE))</f>
        <v/>
      </c>
      <c r="U143" s="1" t="str">
        <f>IF($S143="","",VLOOKUP($S143,'(種目・作業用)'!$A$2:$D$54,3,FALSE))</f>
        <v/>
      </c>
      <c r="V143" s="1" t="str">
        <f>IF($S143="","",VLOOKUP($S143,'(種目・作業用)'!$A$2:$D$54,4,FALSE))</f>
        <v/>
      </c>
      <c r="W143" s="25" t="str">
        <f t="shared" si="35"/>
        <v/>
      </c>
      <c r="X143" s="2" t="str">
        <f t="shared" si="36"/>
        <v xml:space="preserve"> </v>
      </c>
      <c r="Y143" s="2" t="str">
        <f t="shared" si="37"/>
        <v/>
      </c>
      <c r="Z143" s="2" t="str">
        <f t="shared" si="42"/>
        <v/>
      </c>
      <c r="AA143" s="2" t="str">
        <f t="shared" si="38"/>
        <v/>
      </c>
      <c r="AB143" s="3" t="str">
        <f t="shared" si="41"/>
        <v/>
      </c>
      <c r="AC143" s="2" t="str">
        <f t="shared" si="39"/>
        <v/>
      </c>
      <c r="AD143" s="2" t="str">
        <f t="shared" si="29"/>
        <v/>
      </c>
      <c r="AE143" s="2"/>
      <c r="AF143" s="2" t="str">
        <f t="shared" si="40"/>
        <v/>
      </c>
      <c r="AG143" s="62" t="s">
        <v>560</v>
      </c>
      <c r="AI143" s="60" t="str">
        <f t="shared" si="43"/>
        <v>　</v>
      </c>
    </row>
    <row r="144" spans="1:35" ht="22.5" customHeight="1">
      <c r="A144" s="63">
        <v>93</v>
      </c>
      <c r="B144" s="12"/>
      <c r="C144" s="12"/>
      <c r="D144" s="12"/>
      <c r="E144" s="7"/>
      <c r="F144" s="12"/>
      <c r="G144" s="118"/>
      <c r="H144" s="119"/>
      <c r="I144" s="13"/>
      <c r="J144" s="14"/>
      <c r="K144" s="14"/>
      <c r="L144" s="14"/>
      <c r="M144" s="15"/>
      <c r="N144" s="16"/>
      <c r="R144" s="2" t="str">
        <f t="shared" si="33"/>
        <v/>
      </c>
      <c r="S144" s="24" t="str">
        <f t="shared" si="34"/>
        <v/>
      </c>
      <c r="T144" s="1" t="str">
        <f>IF($S144="","",VLOOKUP($S144,'(種目・作業用)'!$A$2:$D$54,2,FALSE))</f>
        <v/>
      </c>
      <c r="U144" s="1" t="str">
        <f>IF($S144="","",VLOOKUP($S144,'(種目・作業用)'!$A$2:$D$54,3,FALSE))</f>
        <v/>
      </c>
      <c r="V144" s="1" t="str">
        <f>IF($S144="","",VLOOKUP($S144,'(種目・作業用)'!$A$2:$D$54,4,FALSE))</f>
        <v/>
      </c>
      <c r="W144" s="25" t="str">
        <f t="shared" si="35"/>
        <v/>
      </c>
      <c r="X144" s="2" t="str">
        <f t="shared" si="36"/>
        <v xml:space="preserve"> </v>
      </c>
      <c r="Y144" s="2" t="str">
        <f t="shared" si="37"/>
        <v/>
      </c>
      <c r="Z144" s="2" t="str">
        <f t="shared" si="42"/>
        <v/>
      </c>
      <c r="AA144" s="2" t="str">
        <f t="shared" si="38"/>
        <v/>
      </c>
      <c r="AB144" s="3" t="str">
        <f t="shared" si="41"/>
        <v/>
      </c>
      <c r="AC144" s="2" t="str">
        <f t="shared" si="39"/>
        <v/>
      </c>
      <c r="AD144" s="2" t="str">
        <f t="shared" si="29"/>
        <v/>
      </c>
      <c r="AE144" s="2"/>
      <c r="AF144" s="2" t="str">
        <f t="shared" si="40"/>
        <v/>
      </c>
      <c r="AG144" s="62" t="s">
        <v>560</v>
      </c>
      <c r="AI144" s="60" t="str">
        <f t="shared" si="43"/>
        <v>　</v>
      </c>
    </row>
    <row r="145" spans="1:35" ht="22.5" customHeight="1">
      <c r="A145" s="63">
        <v>94</v>
      </c>
      <c r="B145" s="12"/>
      <c r="C145" s="12"/>
      <c r="D145" s="12"/>
      <c r="E145" s="7"/>
      <c r="F145" s="12"/>
      <c r="G145" s="118"/>
      <c r="H145" s="119"/>
      <c r="I145" s="13"/>
      <c r="J145" s="14"/>
      <c r="K145" s="14"/>
      <c r="L145" s="14"/>
      <c r="M145" s="15"/>
      <c r="N145" s="16"/>
      <c r="R145" s="2" t="str">
        <f t="shared" si="33"/>
        <v/>
      </c>
      <c r="S145" s="24" t="str">
        <f t="shared" si="34"/>
        <v/>
      </c>
      <c r="T145" s="1" t="str">
        <f>IF($S145="","",VLOOKUP($S145,'(種目・作業用)'!$A$2:$D$54,2,FALSE))</f>
        <v/>
      </c>
      <c r="U145" s="1" t="str">
        <f>IF($S145="","",VLOOKUP($S145,'(種目・作業用)'!$A$2:$D$54,3,FALSE))</f>
        <v/>
      </c>
      <c r="V145" s="1" t="str">
        <f>IF($S145="","",VLOOKUP($S145,'(種目・作業用)'!$A$2:$D$54,4,FALSE))</f>
        <v/>
      </c>
      <c r="W145" s="25" t="str">
        <f t="shared" si="35"/>
        <v/>
      </c>
      <c r="X145" s="2" t="str">
        <f t="shared" si="36"/>
        <v xml:space="preserve"> </v>
      </c>
      <c r="Y145" s="2" t="str">
        <f t="shared" si="37"/>
        <v/>
      </c>
      <c r="Z145" s="2" t="str">
        <f t="shared" si="42"/>
        <v/>
      </c>
      <c r="AA145" s="2" t="str">
        <f t="shared" si="38"/>
        <v/>
      </c>
      <c r="AB145" s="3" t="str">
        <f t="shared" si="41"/>
        <v/>
      </c>
      <c r="AC145" s="2" t="str">
        <f t="shared" si="39"/>
        <v/>
      </c>
      <c r="AD145" s="2" t="str">
        <f t="shared" si="29"/>
        <v/>
      </c>
      <c r="AE145" s="2"/>
      <c r="AF145" s="2" t="str">
        <f t="shared" si="40"/>
        <v/>
      </c>
      <c r="AG145" s="62" t="s">
        <v>560</v>
      </c>
      <c r="AI145" s="60" t="str">
        <f t="shared" si="43"/>
        <v>　</v>
      </c>
    </row>
    <row r="146" spans="1:35" ht="22.5" customHeight="1">
      <c r="A146" s="63">
        <v>95</v>
      </c>
      <c r="B146" s="12"/>
      <c r="C146" s="12"/>
      <c r="D146" s="12"/>
      <c r="E146" s="7"/>
      <c r="F146" s="12"/>
      <c r="G146" s="118"/>
      <c r="H146" s="119"/>
      <c r="I146" s="13"/>
      <c r="J146" s="14"/>
      <c r="K146" s="14"/>
      <c r="L146" s="14"/>
      <c r="M146" s="15"/>
      <c r="N146" s="16"/>
      <c r="R146" s="2" t="str">
        <f t="shared" si="33"/>
        <v/>
      </c>
      <c r="S146" s="24" t="str">
        <f t="shared" si="34"/>
        <v/>
      </c>
      <c r="T146" s="1" t="str">
        <f>IF($S146="","",VLOOKUP($S146,'(種目・作業用)'!$A$2:$D$54,2,FALSE))</f>
        <v/>
      </c>
      <c r="U146" s="1" t="str">
        <f>IF($S146="","",VLOOKUP($S146,'(種目・作業用)'!$A$2:$D$54,3,FALSE))</f>
        <v/>
      </c>
      <c r="V146" s="1" t="str">
        <f>IF($S146="","",VLOOKUP($S146,'(種目・作業用)'!$A$2:$D$54,4,FALSE))</f>
        <v/>
      </c>
      <c r="W146" s="25" t="str">
        <f t="shared" si="35"/>
        <v/>
      </c>
      <c r="X146" s="2" t="str">
        <f t="shared" si="36"/>
        <v xml:space="preserve"> </v>
      </c>
      <c r="Y146" s="2" t="str">
        <f t="shared" si="37"/>
        <v/>
      </c>
      <c r="Z146" s="2" t="str">
        <f t="shared" si="42"/>
        <v/>
      </c>
      <c r="AA146" s="2" t="str">
        <f t="shared" si="38"/>
        <v/>
      </c>
      <c r="AB146" s="3" t="str">
        <f t="shared" si="41"/>
        <v/>
      </c>
      <c r="AC146" s="2" t="str">
        <f t="shared" si="39"/>
        <v/>
      </c>
      <c r="AD146" s="2" t="str">
        <f t="shared" si="29"/>
        <v/>
      </c>
      <c r="AE146" s="2"/>
      <c r="AF146" s="2" t="str">
        <f t="shared" si="40"/>
        <v/>
      </c>
      <c r="AG146" s="62" t="s">
        <v>560</v>
      </c>
      <c r="AI146" s="60" t="str">
        <f t="shared" si="43"/>
        <v>　</v>
      </c>
    </row>
    <row r="147" spans="1:35" ht="22.5" customHeight="1">
      <c r="A147" s="63">
        <v>96</v>
      </c>
      <c r="B147" s="12"/>
      <c r="C147" s="12"/>
      <c r="D147" s="12"/>
      <c r="E147" s="7"/>
      <c r="F147" s="12"/>
      <c r="G147" s="118"/>
      <c r="H147" s="119"/>
      <c r="I147" s="13"/>
      <c r="J147" s="14"/>
      <c r="K147" s="14"/>
      <c r="L147" s="14"/>
      <c r="M147" s="15"/>
      <c r="N147" s="16"/>
      <c r="R147" s="2" t="str">
        <f t="shared" si="33"/>
        <v/>
      </c>
      <c r="S147" s="24" t="str">
        <f t="shared" si="34"/>
        <v/>
      </c>
      <c r="T147" s="1" t="str">
        <f>IF($S147="","",VLOOKUP($S147,'(種目・作業用)'!$A$2:$D$54,2,FALSE))</f>
        <v/>
      </c>
      <c r="U147" s="1" t="str">
        <f>IF($S147="","",VLOOKUP($S147,'(種目・作業用)'!$A$2:$D$54,3,FALSE))</f>
        <v/>
      </c>
      <c r="V147" s="1" t="str">
        <f>IF($S147="","",VLOOKUP($S147,'(種目・作業用)'!$A$2:$D$54,4,FALSE))</f>
        <v/>
      </c>
      <c r="W147" s="25" t="str">
        <f t="shared" si="35"/>
        <v/>
      </c>
      <c r="X147" s="2" t="str">
        <f t="shared" si="36"/>
        <v xml:space="preserve"> </v>
      </c>
      <c r="Y147" s="2" t="str">
        <f t="shared" si="37"/>
        <v/>
      </c>
      <c r="Z147" s="2" t="str">
        <f t="shared" si="42"/>
        <v/>
      </c>
      <c r="AA147" s="2" t="str">
        <f t="shared" si="38"/>
        <v/>
      </c>
      <c r="AB147" s="3" t="str">
        <f t="shared" si="41"/>
        <v/>
      </c>
      <c r="AC147" s="2" t="str">
        <f t="shared" si="39"/>
        <v/>
      </c>
      <c r="AD147" s="2" t="str">
        <f t="shared" si="29"/>
        <v/>
      </c>
      <c r="AE147" s="2"/>
      <c r="AF147" s="2" t="str">
        <f t="shared" si="40"/>
        <v/>
      </c>
      <c r="AG147" s="62" t="s">
        <v>560</v>
      </c>
      <c r="AI147" s="60" t="str">
        <f t="shared" si="43"/>
        <v>　</v>
      </c>
    </row>
    <row r="148" spans="1:35" ht="22.5" customHeight="1">
      <c r="A148" s="63">
        <v>97</v>
      </c>
      <c r="B148" s="12"/>
      <c r="C148" s="12"/>
      <c r="D148" s="12"/>
      <c r="E148" s="7"/>
      <c r="F148" s="12"/>
      <c r="G148" s="118"/>
      <c r="H148" s="119"/>
      <c r="I148" s="13"/>
      <c r="J148" s="14"/>
      <c r="K148" s="14"/>
      <c r="L148" s="14"/>
      <c r="M148" s="15"/>
      <c r="N148" s="16"/>
      <c r="R148" s="2" t="str">
        <f t="shared" si="33"/>
        <v/>
      </c>
      <c r="S148" s="24" t="str">
        <f t="shared" si="34"/>
        <v/>
      </c>
      <c r="T148" s="1" t="str">
        <f>IF($S148="","",VLOOKUP($S148,'(種目・作業用)'!$A$2:$D$54,2,FALSE))</f>
        <v/>
      </c>
      <c r="U148" s="1" t="str">
        <f>IF($S148="","",VLOOKUP($S148,'(種目・作業用)'!$A$2:$D$54,3,FALSE))</f>
        <v/>
      </c>
      <c r="V148" s="1" t="str">
        <f>IF($S148="","",VLOOKUP($S148,'(種目・作業用)'!$A$2:$D$54,4,FALSE))</f>
        <v/>
      </c>
      <c r="W148" s="25" t="str">
        <f t="shared" si="35"/>
        <v/>
      </c>
      <c r="X148" s="2" t="str">
        <f t="shared" si="36"/>
        <v xml:space="preserve"> </v>
      </c>
      <c r="Y148" s="2" t="str">
        <f t="shared" si="37"/>
        <v/>
      </c>
      <c r="Z148" s="2" t="str">
        <f t="shared" si="42"/>
        <v/>
      </c>
      <c r="AA148" s="2" t="str">
        <f t="shared" si="38"/>
        <v/>
      </c>
      <c r="AB148" s="3" t="str">
        <f t="shared" si="41"/>
        <v/>
      </c>
      <c r="AC148" s="2" t="str">
        <f t="shared" si="39"/>
        <v/>
      </c>
      <c r="AD148" s="2" t="str">
        <f t="shared" si="29"/>
        <v/>
      </c>
      <c r="AE148" s="2"/>
      <c r="AF148" s="2" t="str">
        <f t="shared" si="40"/>
        <v/>
      </c>
      <c r="AG148" s="62" t="s">
        <v>560</v>
      </c>
      <c r="AI148" s="60" t="str">
        <f t="shared" si="43"/>
        <v>　</v>
      </c>
    </row>
    <row r="149" spans="1:35" ht="22.5" customHeight="1">
      <c r="A149" s="63">
        <v>98</v>
      </c>
      <c r="B149" s="12"/>
      <c r="C149" s="12"/>
      <c r="D149" s="12"/>
      <c r="E149" s="7"/>
      <c r="F149" s="12"/>
      <c r="G149" s="118"/>
      <c r="H149" s="119"/>
      <c r="I149" s="13"/>
      <c r="J149" s="14"/>
      <c r="K149" s="14"/>
      <c r="L149" s="14"/>
      <c r="M149" s="15"/>
      <c r="N149" s="16"/>
      <c r="R149" s="2" t="str">
        <f t="shared" si="33"/>
        <v/>
      </c>
      <c r="S149" s="24" t="str">
        <f t="shared" si="34"/>
        <v/>
      </c>
      <c r="T149" s="1" t="str">
        <f>IF($S149="","",VLOOKUP($S149,'(種目・作業用)'!$A$2:$D$54,2,FALSE))</f>
        <v/>
      </c>
      <c r="U149" s="1" t="str">
        <f>IF($S149="","",VLOOKUP($S149,'(種目・作業用)'!$A$2:$D$54,3,FALSE))</f>
        <v/>
      </c>
      <c r="V149" s="1" t="str">
        <f>IF($S149="","",VLOOKUP($S149,'(種目・作業用)'!$A$2:$D$54,4,FALSE))</f>
        <v/>
      </c>
      <c r="W149" s="25" t="str">
        <f t="shared" si="35"/>
        <v/>
      </c>
      <c r="X149" s="2" t="str">
        <f t="shared" si="36"/>
        <v xml:space="preserve"> </v>
      </c>
      <c r="Y149" s="2" t="str">
        <f t="shared" si="37"/>
        <v/>
      </c>
      <c r="Z149" s="2" t="str">
        <f t="shared" si="42"/>
        <v/>
      </c>
      <c r="AA149" s="2" t="str">
        <f t="shared" si="38"/>
        <v/>
      </c>
      <c r="AB149" s="3" t="str">
        <f t="shared" si="41"/>
        <v/>
      </c>
      <c r="AC149" s="2" t="str">
        <f t="shared" si="39"/>
        <v/>
      </c>
      <c r="AD149" s="2" t="str">
        <f t="shared" si="29"/>
        <v/>
      </c>
      <c r="AE149" s="2"/>
      <c r="AF149" s="2" t="str">
        <f t="shared" si="40"/>
        <v/>
      </c>
      <c r="AG149" s="62" t="s">
        <v>560</v>
      </c>
      <c r="AI149" s="60" t="str">
        <f t="shared" si="43"/>
        <v>　</v>
      </c>
    </row>
    <row r="150" spans="1:35" ht="22.5" customHeight="1">
      <c r="A150" s="63">
        <v>99</v>
      </c>
      <c r="B150" s="12"/>
      <c r="C150" s="12"/>
      <c r="D150" s="12"/>
      <c r="E150" s="7"/>
      <c r="F150" s="12"/>
      <c r="G150" s="118"/>
      <c r="H150" s="119"/>
      <c r="I150" s="13"/>
      <c r="J150" s="14"/>
      <c r="K150" s="14"/>
      <c r="L150" s="14"/>
      <c r="M150" s="15"/>
      <c r="N150" s="16"/>
      <c r="R150" s="2" t="str">
        <f t="shared" si="33"/>
        <v/>
      </c>
      <c r="S150" s="24" t="str">
        <f t="shared" si="34"/>
        <v/>
      </c>
      <c r="T150" s="1" t="str">
        <f>IF($S150="","",VLOOKUP($S150,'(種目・作業用)'!$A$2:$D$54,2,FALSE))</f>
        <v/>
      </c>
      <c r="U150" s="1" t="str">
        <f>IF($S150="","",VLOOKUP($S150,'(種目・作業用)'!$A$2:$D$54,3,FALSE))</f>
        <v/>
      </c>
      <c r="V150" s="1" t="str">
        <f>IF($S150="","",VLOOKUP($S150,'(種目・作業用)'!$A$2:$D$54,4,FALSE))</f>
        <v/>
      </c>
      <c r="W150" s="25" t="str">
        <f t="shared" si="35"/>
        <v/>
      </c>
      <c r="X150" s="2" t="str">
        <f t="shared" si="36"/>
        <v xml:space="preserve"> </v>
      </c>
      <c r="Y150" s="2" t="str">
        <f t="shared" si="37"/>
        <v/>
      </c>
      <c r="Z150" s="2" t="str">
        <f t="shared" si="42"/>
        <v/>
      </c>
      <c r="AA150" s="2" t="str">
        <f t="shared" si="38"/>
        <v/>
      </c>
      <c r="AB150" s="3" t="str">
        <f t="shared" si="41"/>
        <v/>
      </c>
      <c r="AC150" s="2" t="str">
        <f t="shared" si="39"/>
        <v/>
      </c>
      <c r="AD150" s="2" t="str">
        <f t="shared" si="29"/>
        <v/>
      </c>
      <c r="AE150" s="2"/>
      <c r="AF150" s="2" t="str">
        <f t="shared" si="40"/>
        <v/>
      </c>
      <c r="AG150" s="62" t="s">
        <v>560</v>
      </c>
      <c r="AI150" s="60" t="str">
        <f t="shared" si="43"/>
        <v>　</v>
      </c>
    </row>
    <row r="151" spans="1:35" ht="22.5" customHeight="1">
      <c r="A151" s="71">
        <v>100</v>
      </c>
      <c r="B151" s="12"/>
      <c r="C151" s="12"/>
      <c r="D151" s="12"/>
      <c r="E151" s="7"/>
      <c r="F151" s="12"/>
      <c r="G151" s="118"/>
      <c r="H151" s="119"/>
      <c r="I151" s="13"/>
      <c r="J151" s="14"/>
      <c r="K151" s="14"/>
      <c r="L151" s="14"/>
      <c r="M151" s="15"/>
      <c r="N151" s="16"/>
      <c r="R151" s="2" t="str">
        <f t="shared" si="33"/>
        <v/>
      </c>
      <c r="S151" s="24" t="str">
        <f t="shared" si="34"/>
        <v/>
      </c>
      <c r="T151" s="1" t="str">
        <f>IF($S151="","",VLOOKUP($S151,'(種目・作業用)'!$A$2:$D$54,2,FALSE))</f>
        <v/>
      </c>
      <c r="U151" s="1" t="str">
        <f>IF($S151="","",VLOOKUP($S151,'(種目・作業用)'!$A$2:$D$54,3,FALSE))</f>
        <v/>
      </c>
      <c r="V151" s="1" t="str">
        <f>IF($S151="","",VLOOKUP($S151,'(種目・作業用)'!$A$2:$D$54,4,FALSE))</f>
        <v/>
      </c>
      <c r="W151" s="25" t="str">
        <f t="shared" si="35"/>
        <v/>
      </c>
      <c r="X151" s="2" t="str">
        <f t="shared" si="36"/>
        <v xml:space="preserve"> </v>
      </c>
      <c r="Y151" s="2" t="str">
        <f t="shared" si="37"/>
        <v/>
      </c>
      <c r="Z151" s="2" t="str">
        <f t="shared" si="42"/>
        <v/>
      </c>
      <c r="AA151" s="2" t="str">
        <f t="shared" si="38"/>
        <v/>
      </c>
      <c r="AB151" s="3" t="str">
        <f t="shared" si="41"/>
        <v/>
      </c>
      <c r="AC151" s="2" t="str">
        <f t="shared" si="39"/>
        <v/>
      </c>
      <c r="AD151" s="2" t="str">
        <f>IF(ISBLANK(F151),"",IF(F151="男",1,2))</f>
        <v/>
      </c>
      <c r="AE151" s="2"/>
      <c r="AF151" s="2" t="str">
        <f t="shared" si="40"/>
        <v/>
      </c>
      <c r="AG151" s="62" t="s">
        <v>560</v>
      </c>
      <c r="AI151" s="60" t="str">
        <f t="shared" si="43"/>
        <v>　</v>
      </c>
    </row>
    <row r="152" spans="1:35" ht="22.5" customHeight="1">
      <c r="A152" s="65"/>
      <c r="B152" s="66"/>
      <c r="C152" s="66"/>
      <c r="D152" s="66"/>
      <c r="E152" s="66"/>
      <c r="F152" s="66"/>
      <c r="G152" s="67" t="s">
        <v>911</v>
      </c>
      <c r="H152" s="141">
        <f>'基礎データ（必ず先に記入してください）'!$C$5</f>
        <v>0</v>
      </c>
      <c r="I152" s="141"/>
      <c r="J152" s="141"/>
      <c r="K152" s="141"/>
      <c r="L152" s="141"/>
      <c r="M152" s="141"/>
      <c r="N152" s="68" t="s">
        <v>14</v>
      </c>
    </row>
    <row r="153" spans="1:35" ht="7.5" customHeight="1">
      <c r="A153" s="48"/>
      <c r="B153" s="48"/>
      <c r="C153" s="48"/>
      <c r="D153" s="48"/>
      <c r="E153" s="48"/>
      <c r="F153" s="48"/>
      <c r="G153" s="49"/>
      <c r="H153" s="50"/>
      <c r="I153" s="50"/>
      <c r="J153" s="50"/>
      <c r="K153" s="50"/>
      <c r="L153" s="50"/>
      <c r="M153" s="50"/>
      <c r="N153" s="51"/>
    </row>
    <row r="154" spans="1:35" ht="22.5" customHeight="1">
      <c r="A154" s="124" t="s">
        <v>770</v>
      </c>
      <c r="B154" s="124"/>
      <c r="C154" s="124"/>
      <c r="D154" s="124"/>
      <c r="E154" s="124"/>
      <c r="F154" s="124"/>
      <c r="G154" s="124"/>
      <c r="H154" s="124"/>
      <c r="I154" s="124"/>
      <c r="J154" s="124"/>
      <c r="K154" s="124"/>
      <c r="L154" s="124"/>
      <c r="M154" s="124"/>
      <c r="N154" s="124"/>
    </row>
    <row r="155" spans="1:35" ht="7.5" customHeight="1">
      <c r="A155" s="52"/>
      <c r="B155" s="52"/>
      <c r="C155" s="52"/>
      <c r="D155" s="52"/>
      <c r="E155" s="52"/>
      <c r="F155" s="52"/>
      <c r="G155" s="52"/>
      <c r="H155" s="52"/>
      <c r="I155" s="52"/>
      <c r="J155" s="52"/>
      <c r="K155" s="52"/>
      <c r="L155" s="52"/>
      <c r="M155" s="52"/>
      <c r="N155" s="52"/>
    </row>
    <row r="156" spans="1:35">
      <c r="A156" s="52"/>
      <c r="B156" s="52"/>
      <c r="C156" s="52" t="s">
        <v>15</v>
      </c>
      <c r="D156" s="52"/>
      <c r="E156" s="52"/>
      <c r="F156" s="52"/>
      <c r="G156" s="52"/>
      <c r="H156" s="52"/>
      <c r="I156" s="52"/>
      <c r="J156" s="52"/>
      <c r="K156" s="52"/>
      <c r="L156" s="52"/>
      <c r="M156" s="52"/>
      <c r="N156" s="52"/>
    </row>
    <row r="157" spans="1:35">
      <c r="A157" s="52"/>
      <c r="B157" s="52"/>
      <c r="C157" s="52"/>
      <c r="D157" s="52"/>
      <c r="E157" s="52"/>
      <c r="F157" s="52"/>
      <c r="G157" s="52"/>
      <c r="H157" s="52"/>
      <c r="I157" s="52"/>
      <c r="J157" s="52"/>
      <c r="K157" s="52"/>
      <c r="L157" s="52"/>
      <c r="M157" s="52"/>
      <c r="N157" s="52"/>
    </row>
    <row r="158" spans="1:35">
      <c r="A158" s="52"/>
      <c r="B158" s="52"/>
      <c r="C158" s="157" t="str">
        <f>$C$38</f>
        <v>2019年   月   日</v>
      </c>
      <c r="D158" s="157"/>
      <c r="E158" s="52"/>
      <c r="F158" s="52"/>
      <c r="G158" s="52"/>
      <c r="H158" s="52"/>
      <c r="I158" s="52"/>
      <c r="J158" s="52"/>
      <c r="K158" s="52"/>
      <c r="L158" s="52"/>
      <c r="M158" s="52"/>
      <c r="N158" s="52"/>
    </row>
    <row r="159" spans="1:35" ht="22.5" customHeight="1">
      <c r="A159" s="52"/>
      <c r="B159" s="52"/>
      <c r="C159" s="52"/>
      <c r="D159" s="52"/>
      <c r="E159" s="124">
        <f>'基礎データ（必ず先に記入してください）'!$C$2</f>
        <v>0</v>
      </c>
      <c r="F159" s="124"/>
      <c r="G159" s="124"/>
      <c r="H159" s="124"/>
      <c r="I159" s="124"/>
      <c r="J159" s="124"/>
      <c r="K159" s="124"/>
      <c r="L159" s="124"/>
      <c r="M159" s="52"/>
      <c r="N159" s="52"/>
      <c r="Z159" s="2"/>
      <c r="AB159" s="23"/>
      <c r="AD159" s="2"/>
      <c r="AI159" s="60"/>
    </row>
    <row r="160" spans="1:35" ht="22.5" customHeight="1">
      <c r="A160" s="52"/>
      <c r="B160" s="52"/>
      <c r="C160" s="52"/>
      <c r="D160" s="52"/>
      <c r="E160" s="52"/>
      <c r="F160" s="52"/>
      <c r="G160" s="69" t="s">
        <v>17</v>
      </c>
      <c r="H160" s="124">
        <f>'基礎データ（必ず先に記入してください）'!$C$4</f>
        <v>0</v>
      </c>
      <c r="I160" s="124"/>
      <c r="J160" s="124"/>
      <c r="K160" s="124"/>
      <c r="L160" s="124"/>
      <c r="M160" s="70" t="s">
        <v>14</v>
      </c>
      <c r="N160" s="52"/>
    </row>
    <row r="161" spans="1:14">
      <c r="A161" s="52"/>
      <c r="B161" s="52"/>
      <c r="C161" s="52"/>
      <c r="D161" s="52"/>
      <c r="E161" s="52"/>
      <c r="F161" s="52"/>
      <c r="G161" s="52"/>
      <c r="H161" s="52"/>
      <c r="I161" s="52"/>
      <c r="J161" s="52"/>
      <c r="K161" s="52"/>
      <c r="L161" s="52"/>
      <c r="M161" s="52"/>
      <c r="N161" s="52"/>
    </row>
    <row r="201" spans="5:34">
      <c r="E201" s="72" t="s">
        <v>3</v>
      </c>
      <c r="F201" s="72" t="s">
        <v>4</v>
      </c>
      <c r="G201" s="72"/>
      <c r="H201" s="72"/>
      <c r="I201" s="72"/>
      <c r="J201" s="72"/>
      <c r="K201" s="72"/>
      <c r="L201" s="72"/>
      <c r="M201" s="72"/>
      <c r="N201" s="72"/>
      <c r="O201" s="72"/>
      <c r="P201" s="72"/>
      <c r="Q201" s="72"/>
      <c r="R201" s="73" t="s">
        <v>509</v>
      </c>
      <c r="S201" s="74"/>
      <c r="AB201" s="21" t="s">
        <v>504</v>
      </c>
      <c r="AG201" s="72" t="s">
        <v>551</v>
      </c>
      <c r="AH201" s="75" t="s">
        <v>555</v>
      </c>
    </row>
    <row r="202" spans="5:34">
      <c r="E202" s="72">
        <v>1</v>
      </c>
      <c r="F202" s="72" t="s">
        <v>7</v>
      </c>
      <c r="G202" s="72"/>
      <c r="H202" s="72"/>
      <c r="I202" s="72"/>
      <c r="J202" s="72"/>
      <c r="K202" s="72"/>
      <c r="L202" s="72"/>
      <c r="M202" s="72"/>
      <c r="N202" s="72"/>
      <c r="O202" s="72"/>
      <c r="P202" s="72"/>
      <c r="Q202" s="72"/>
      <c r="R202" s="73" t="s">
        <v>510</v>
      </c>
      <c r="S202" s="74">
        <v>100000000</v>
      </c>
      <c r="AB202" s="21" t="s">
        <v>505</v>
      </c>
      <c r="AG202" s="72" t="s">
        <v>556</v>
      </c>
      <c r="AH202" s="75" t="s">
        <v>534</v>
      </c>
    </row>
    <row r="203" spans="5:34">
      <c r="E203" s="72">
        <v>2</v>
      </c>
      <c r="F203" s="72" t="s">
        <v>8</v>
      </c>
      <c r="G203" s="72"/>
      <c r="H203" s="72"/>
      <c r="I203" s="72"/>
      <c r="J203" s="72"/>
      <c r="K203" s="72"/>
      <c r="L203" s="72"/>
      <c r="M203" s="72"/>
      <c r="N203" s="72"/>
      <c r="O203" s="72"/>
      <c r="P203" s="72"/>
      <c r="Q203" s="72"/>
      <c r="R203" s="73" t="s">
        <v>511</v>
      </c>
      <c r="S203" s="74">
        <v>110000000</v>
      </c>
      <c r="AB203" s="21" t="s">
        <v>508</v>
      </c>
      <c r="AG203" s="72" t="s">
        <v>557</v>
      </c>
      <c r="AH203" s="75" t="s">
        <v>535</v>
      </c>
    </row>
    <row r="204" spans="5:34">
      <c r="E204" s="72">
        <v>3</v>
      </c>
      <c r="F204" s="72"/>
      <c r="G204" s="72"/>
      <c r="H204" s="72"/>
      <c r="I204" s="72"/>
      <c r="J204" s="72"/>
      <c r="K204" s="72"/>
      <c r="L204" s="72"/>
      <c r="M204" s="72"/>
      <c r="N204" s="72"/>
      <c r="O204" s="72"/>
      <c r="P204" s="72"/>
      <c r="Q204" s="72"/>
      <c r="R204" s="73" t="s">
        <v>512</v>
      </c>
      <c r="S204" s="74">
        <v>120000000</v>
      </c>
      <c r="AB204" s="21" t="s">
        <v>506</v>
      </c>
      <c r="AG204" s="72" t="s">
        <v>558</v>
      </c>
      <c r="AH204" s="75" t="s">
        <v>536</v>
      </c>
    </row>
    <row r="205" spans="5:34">
      <c r="E205" s="72">
        <v>4</v>
      </c>
      <c r="F205" s="72"/>
      <c r="G205" s="72"/>
      <c r="H205" s="72"/>
      <c r="I205" s="72"/>
      <c r="J205" s="72"/>
      <c r="K205" s="72"/>
      <c r="L205" s="72"/>
      <c r="M205" s="72"/>
      <c r="N205" s="72"/>
      <c r="O205" s="72"/>
      <c r="P205" s="72"/>
      <c r="Q205" s="72"/>
      <c r="R205" s="73" t="s">
        <v>513</v>
      </c>
      <c r="S205" s="74">
        <v>130000000</v>
      </c>
      <c r="AB205" s="21" t="s">
        <v>507</v>
      </c>
      <c r="AG205" s="72" t="s">
        <v>559</v>
      </c>
      <c r="AH205" s="75" t="s">
        <v>537</v>
      </c>
    </row>
    <row r="206" spans="5:34">
      <c r="E206" s="72">
        <v>5</v>
      </c>
      <c r="F206" s="72"/>
      <c r="G206" s="72"/>
      <c r="H206" s="72"/>
      <c r="I206" s="72"/>
      <c r="J206" s="72"/>
      <c r="K206" s="72"/>
      <c r="L206" s="72"/>
      <c r="M206" s="72"/>
      <c r="N206" s="72"/>
      <c r="O206" s="72"/>
      <c r="P206" s="72"/>
      <c r="Q206" s="72"/>
      <c r="R206" s="73" t="s">
        <v>514</v>
      </c>
      <c r="S206" s="74">
        <v>140000000</v>
      </c>
      <c r="AG206" s="72" t="s">
        <v>560</v>
      </c>
      <c r="AH206" s="75" t="s">
        <v>538</v>
      </c>
    </row>
    <row r="207" spans="5:34">
      <c r="E207" s="72">
        <v>6</v>
      </c>
      <c r="F207" s="72"/>
      <c r="G207" s="72"/>
      <c r="H207" s="72"/>
      <c r="I207" s="72"/>
      <c r="J207" s="72"/>
      <c r="K207" s="72"/>
      <c r="L207" s="72"/>
      <c r="M207" s="72"/>
      <c r="N207" s="72"/>
      <c r="O207" s="72"/>
      <c r="P207" s="72"/>
      <c r="Q207" s="72"/>
      <c r="R207" s="73" t="s">
        <v>515</v>
      </c>
      <c r="S207" s="74">
        <v>200000000</v>
      </c>
      <c r="AG207" s="72" t="s">
        <v>561</v>
      </c>
      <c r="AH207" s="75" t="s">
        <v>539</v>
      </c>
    </row>
    <row r="208" spans="5:34">
      <c r="E208" s="72" t="s">
        <v>790</v>
      </c>
      <c r="F208" s="72"/>
      <c r="G208" s="72"/>
      <c r="H208" s="72"/>
      <c r="I208" s="72"/>
      <c r="J208" s="72"/>
      <c r="K208" s="72"/>
      <c r="L208" s="72"/>
      <c r="M208" s="72"/>
      <c r="N208" s="72"/>
      <c r="O208" s="72"/>
      <c r="P208" s="72"/>
      <c r="Q208" s="72"/>
      <c r="R208" s="73" t="s">
        <v>516</v>
      </c>
      <c r="S208" s="74">
        <v>210000000</v>
      </c>
      <c r="AG208" s="72" t="s">
        <v>562</v>
      </c>
      <c r="AH208" s="75" t="s">
        <v>540</v>
      </c>
    </row>
    <row r="209" spans="5:34">
      <c r="E209" s="72" t="s">
        <v>791</v>
      </c>
      <c r="F209" s="72"/>
      <c r="G209" s="72"/>
      <c r="H209" s="72"/>
      <c r="I209" s="72"/>
      <c r="J209" s="72"/>
      <c r="K209" s="72"/>
      <c r="L209" s="72"/>
      <c r="M209" s="72"/>
      <c r="N209" s="72"/>
      <c r="O209" s="72"/>
      <c r="P209" s="72"/>
      <c r="Q209" s="72"/>
      <c r="R209" s="73" t="s">
        <v>517</v>
      </c>
      <c r="S209" s="74">
        <v>220000000</v>
      </c>
      <c r="AG209" s="72" t="s">
        <v>563</v>
      </c>
      <c r="AH209" s="75" t="s">
        <v>541</v>
      </c>
    </row>
    <row r="210" spans="5:34">
      <c r="E210" s="60" t="s">
        <v>899</v>
      </c>
      <c r="F210" s="72"/>
      <c r="G210" s="72"/>
      <c r="H210" s="72"/>
      <c r="I210" s="72"/>
      <c r="J210" s="72"/>
      <c r="K210" s="72"/>
      <c r="L210" s="72"/>
      <c r="M210" s="72"/>
      <c r="N210" s="72"/>
      <c r="O210" s="72"/>
      <c r="P210" s="72"/>
      <c r="Q210" s="72"/>
      <c r="R210" s="73" t="s">
        <v>518</v>
      </c>
      <c r="S210" s="74">
        <v>230000000</v>
      </c>
      <c r="AG210" s="72" t="s">
        <v>564</v>
      </c>
      <c r="AH210" s="75">
        <v>10</v>
      </c>
    </row>
    <row r="211" spans="5:34">
      <c r="E211" s="60" t="s">
        <v>900</v>
      </c>
      <c r="F211" s="72"/>
      <c r="G211" s="72"/>
      <c r="H211" s="72"/>
      <c r="I211" s="72"/>
      <c r="J211" s="72"/>
      <c r="K211" s="72"/>
      <c r="L211" s="72"/>
      <c r="M211" s="72"/>
      <c r="N211" s="72"/>
      <c r="O211" s="72"/>
      <c r="P211" s="72"/>
      <c r="Q211" s="72"/>
      <c r="R211" s="73" t="s">
        <v>519</v>
      </c>
      <c r="S211" s="74">
        <v>240000000</v>
      </c>
      <c r="AG211" s="72" t="s">
        <v>565</v>
      </c>
      <c r="AH211" s="75">
        <v>11</v>
      </c>
    </row>
    <row r="212" spans="5:34">
      <c r="E212" s="60" t="s">
        <v>901</v>
      </c>
      <c r="F212" s="72"/>
      <c r="G212" s="72"/>
      <c r="H212" s="72"/>
      <c r="I212" s="72"/>
      <c r="J212" s="72"/>
      <c r="K212" s="72"/>
      <c r="L212" s="72"/>
      <c r="M212" s="72"/>
      <c r="N212" s="72"/>
      <c r="O212" s="72"/>
      <c r="P212" s="72"/>
      <c r="Q212" s="72"/>
      <c r="R212" s="73"/>
      <c r="S212" s="74"/>
      <c r="AG212" s="72" t="s">
        <v>566</v>
      </c>
      <c r="AH212" s="75">
        <v>12</v>
      </c>
    </row>
    <row r="213" spans="5:34">
      <c r="E213" s="72" t="s">
        <v>884</v>
      </c>
      <c r="F213" s="72"/>
      <c r="G213" s="72"/>
      <c r="H213" s="72"/>
      <c r="I213" s="72"/>
      <c r="J213" s="72"/>
      <c r="K213" s="72"/>
      <c r="L213" s="72"/>
      <c r="M213" s="72"/>
      <c r="N213" s="72"/>
      <c r="O213" s="72"/>
      <c r="P213" s="72"/>
      <c r="Q213" s="72"/>
      <c r="R213" s="73"/>
      <c r="S213" s="74"/>
      <c r="AG213" s="72" t="s">
        <v>567</v>
      </c>
      <c r="AH213" s="75">
        <v>13</v>
      </c>
    </row>
    <row r="214" spans="5:34">
      <c r="E214" s="72" t="s">
        <v>885</v>
      </c>
      <c r="F214" s="72"/>
      <c r="G214" s="72"/>
      <c r="H214" s="72"/>
      <c r="I214" s="72"/>
      <c r="J214" s="72"/>
      <c r="K214" s="72"/>
      <c r="L214" s="72"/>
      <c r="M214" s="72"/>
      <c r="N214" s="72"/>
      <c r="O214" s="72"/>
      <c r="P214" s="72"/>
      <c r="Q214" s="72"/>
      <c r="R214" s="73"/>
      <c r="S214" s="74"/>
      <c r="AG214" s="72" t="s">
        <v>552</v>
      </c>
      <c r="AH214" s="75">
        <v>14</v>
      </c>
    </row>
    <row r="215" spans="5:34">
      <c r="E215" s="72" t="s">
        <v>886</v>
      </c>
      <c r="F215" s="72"/>
      <c r="G215" s="72"/>
      <c r="H215" s="72"/>
      <c r="I215" s="72"/>
      <c r="J215" s="72"/>
      <c r="K215" s="72"/>
      <c r="L215" s="72"/>
      <c r="M215" s="72"/>
      <c r="N215" s="72"/>
      <c r="O215" s="72"/>
      <c r="P215" s="72"/>
      <c r="Q215" s="72"/>
      <c r="R215" s="73"/>
      <c r="S215" s="74"/>
      <c r="AG215" s="72" t="s">
        <v>568</v>
      </c>
      <c r="AH215" s="75">
        <v>15</v>
      </c>
    </row>
    <row r="216" spans="5:34">
      <c r="E216" s="72" t="s">
        <v>887</v>
      </c>
      <c r="F216" s="72"/>
      <c r="G216" s="72"/>
      <c r="H216" s="72"/>
      <c r="I216" s="72"/>
      <c r="J216" s="72"/>
      <c r="K216" s="72"/>
      <c r="L216" s="72"/>
      <c r="M216" s="72"/>
      <c r="N216" s="72"/>
      <c r="O216" s="72"/>
      <c r="P216" s="72"/>
      <c r="Q216" s="72"/>
      <c r="R216" s="73"/>
      <c r="S216" s="74"/>
      <c r="AG216" s="72" t="s">
        <v>569</v>
      </c>
      <c r="AH216" s="75">
        <v>16</v>
      </c>
    </row>
    <row r="217" spans="5:34">
      <c r="E217" s="72" t="s">
        <v>888</v>
      </c>
      <c r="F217" s="72"/>
      <c r="G217" s="72"/>
      <c r="H217" s="72"/>
      <c r="I217" s="72"/>
      <c r="J217" s="72"/>
      <c r="K217" s="72"/>
      <c r="L217" s="72"/>
      <c r="M217" s="72"/>
      <c r="N217" s="72"/>
      <c r="O217" s="72"/>
      <c r="P217" s="72"/>
      <c r="Q217" s="72"/>
      <c r="R217" s="73"/>
      <c r="S217" s="74"/>
      <c r="AG217" s="72" t="s">
        <v>570</v>
      </c>
      <c r="AH217" s="75">
        <v>17</v>
      </c>
    </row>
    <row r="218" spans="5:34">
      <c r="E218" s="72" t="s">
        <v>889</v>
      </c>
      <c r="F218" s="72"/>
      <c r="G218" s="72"/>
      <c r="H218" s="72"/>
      <c r="I218" s="72"/>
      <c r="J218" s="72"/>
      <c r="K218" s="72"/>
      <c r="L218" s="72"/>
      <c r="M218" s="72"/>
      <c r="N218" s="72"/>
      <c r="O218" s="72"/>
      <c r="P218" s="72"/>
      <c r="Q218" s="72"/>
      <c r="R218" s="73"/>
      <c r="S218" s="74"/>
      <c r="AG218" s="72" t="s">
        <v>571</v>
      </c>
      <c r="AH218" s="75">
        <v>18</v>
      </c>
    </row>
    <row r="219" spans="5:34">
      <c r="E219" s="72"/>
      <c r="F219" s="72"/>
      <c r="G219" s="72"/>
      <c r="H219" s="72"/>
      <c r="I219" s="72"/>
      <c r="J219" s="72"/>
      <c r="K219" s="72"/>
      <c r="L219" s="72"/>
      <c r="M219" s="72"/>
      <c r="N219" s="72"/>
      <c r="O219" s="72"/>
      <c r="P219" s="72"/>
      <c r="Q219" s="72"/>
      <c r="R219" s="73"/>
      <c r="S219" s="74"/>
      <c r="AG219" s="72" t="s">
        <v>572</v>
      </c>
      <c r="AH219" s="75">
        <v>19</v>
      </c>
    </row>
    <row r="220" spans="5:34">
      <c r="E220" s="72"/>
      <c r="F220" s="72"/>
      <c r="G220" s="72"/>
      <c r="H220" s="72"/>
      <c r="I220" s="72"/>
      <c r="J220" s="72"/>
      <c r="K220" s="72"/>
      <c r="L220" s="72"/>
      <c r="M220" s="72"/>
      <c r="N220" s="72"/>
      <c r="O220" s="72"/>
      <c r="P220" s="72"/>
      <c r="Q220" s="72"/>
      <c r="R220" s="73"/>
      <c r="S220" s="74"/>
      <c r="AG220" s="72" t="s">
        <v>573</v>
      </c>
      <c r="AH220" s="75">
        <v>20</v>
      </c>
    </row>
    <row r="221" spans="5:34">
      <c r="E221" s="72"/>
      <c r="F221" s="72"/>
      <c r="G221" s="72"/>
      <c r="H221" s="72"/>
      <c r="I221" s="72"/>
      <c r="J221" s="72"/>
      <c r="K221" s="72"/>
      <c r="L221" s="72"/>
      <c r="M221" s="72"/>
      <c r="N221" s="72"/>
      <c r="O221" s="72"/>
      <c r="P221" s="72"/>
      <c r="Q221" s="72"/>
      <c r="R221" s="73"/>
      <c r="S221" s="74"/>
      <c r="AG221" s="72" t="s">
        <v>574</v>
      </c>
      <c r="AH221" s="75">
        <v>21</v>
      </c>
    </row>
    <row r="222" spans="5:34">
      <c r="E222" s="72"/>
      <c r="F222" s="72"/>
      <c r="G222" s="72"/>
      <c r="H222" s="72"/>
      <c r="I222" s="72"/>
      <c r="J222" s="72"/>
      <c r="K222" s="72"/>
      <c r="L222" s="72"/>
      <c r="M222" s="72"/>
      <c r="N222" s="72"/>
      <c r="O222" s="72"/>
      <c r="P222" s="72"/>
      <c r="Q222" s="72"/>
      <c r="R222" s="73"/>
      <c r="S222" s="74"/>
      <c r="AG222" s="72" t="s">
        <v>575</v>
      </c>
      <c r="AH222" s="75">
        <v>22</v>
      </c>
    </row>
    <row r="223" spans="5:34">
      <c r="E223" s="72"/>
      <c r="F223" s="72"/>
      <c r="G223" s="72"/>
      <c r="H223" s="72"/>
      <c r="I223" s="72"/>
      <c r="J223" s="72"/>
      <c r="K223" s="72"/>
      <c r="L223" s="72"/>
      <c r="M223" s="72"/>
      <c r="N223" s="72"/>
      <c r="O223" s="72"/>
      <c r="P223" s="72"/>
      <c r="Q223" s="72"/>
      <c r="R223" s="73"/>
      <c r="S223" s="74"/>
      <c r="AG223" s="72" t="s">
        <v>576</v>
      </c>
      <c r="AH223" s="75">
        <v>23</v>
      </c>
    </row>
    <row r="224" spans="5:34">
      <c r="E224" s="72"/>
      <c r="F224" s="72"/>
      <c r="G224" s="72"/>
      <c r="H224" s="72"/>
      <c r="I224" s="72"/>
      <c r="J224" s="72"/>
      <c r="K224" s="72"/>
      <c r="L224" s="72"/>
      <c r="M224" s="72"/>
      <c r="N224" s="72"/>
      <c r="O224" s="72"/>
      <c r="P224" s="72"/>
      <c r="Q224" s="72"/>
      <c r="R224" s="73"/>
      <c r="S224" s="74"/>
      <c r="AG224" s="72" t="s">
        <v>577</v>
      </c>
      <c r="AH224" s="75">
        <v>24</v>
      </c>
    </row>
    <row r="225" spans="5:34">
      <c r="E225" s="72"/>
      <c r="F225" s="72"/>
      <c r="G225" s="72"/>
      <c r="H225" s="72"/>
      <c r="I225" s="72"/>
      <c r="J225" s="72"/>
      <c r="K225" s="72"/>
      <c r="L225" s="72"/>
      <c r="M225" s="72"/>
      <c r="N225" s="72"/>
      <c r="O225" s="72"/>
      <c r="P225" s="72"/>
      <c r="Q225" s="72"/>
      <c r="R225" s="73"/>
      <c r="S225" s="74"/>
      <c r="AG225" s="72" t="s">
        <v>578</v>
      </c>
      <c r="AH225" s="75">
        <v>25</v>
      </c>
    </row>
    <row r="226" spans="5:34">
      <c r="E226" s="72"/>
      <c r="F226" s="72"/>
      <c r="G226" s="72"/>
      <c r="H226" s="72"/>
      <c r="I226" s="72"/>
      <c r="J226" s="72"/>
      <c r="K226" s="72"/>
      <c r="L226" s="72"/>
      <c r="M226" s="72"/>
      <c r="N226" s="72"/>
      <c r="O226" s="72"/>
      <c r="P226" s="72"/>
      <c r="Q226" s="72"/>
      <c r="R226" s="73"/>
      <c r="S226" s="74"/>
      <c r="AG226" s="72" t="s">
        <v>579</v>
      </c>
      <c r="AH226" s="75">
        <v>26</v>
      </c>
    </row>
    <row r="227" spans="5:34">
      <c r="E227" s="72"/>
      <c r="F227" s="72"/>
      <c r="G227" s="72"/>
      <c r="H227" s="72"/>
      <c r="I227" s="72"/>
      <c r="J227" s="72"/>
      <c r="K227" s="72"/>
      <c r="L227" s="72"/>
      <c r="M227" s="72"/>
      <c r="N227" s="72"/>
      <c r="O227" s="72"/>
      <c r="P227" s="72"/>
      <c r="Q227" s="72"/>
      <c r="R227" s="73"/>
      <c r="S227" s="74"/>
      <c r="AG227" s="72" t="s">
        <v>580</v>
      </c>
      <c r="AH227" s="75">
        <v>27</v>
      </c>
    </row>
    <row r="228" spans="5:34" s="60" customFormat="1">
      <c r="E228" s="72"/>
      <c r="F228" s="72"/>
      <c r="G228" s="72"/>
      <c r="H228" s="72"/>
      <c r="I228" s="72"/>
      <c r="J228" s="72"/>
      <c r="K228" s="72"/>
      <c r="L228" s="72"/>
      <c r="M228" s="72"/>
      <c r="N228" s="72"/>
      <c r="O228" s="72"/>
      <c r="P228" s="72"/>
      <c r="Q228" s="72"/>
      <c r="R228" s="73"/>
      <c r="S228" s="74"/>
      <c r="T228" s="76"/>
      <c r="U228" s="76"/>
      <c r="V228" s="76"/>
      <c r="W228" s="76"/>
      <c r="X228" s="76"/>
      <c r="Y228" s="76"/>
      <c r="Z228" s="76"/>
      <c r="AA228" s="76"/>
      <c r="AB228" s="76"/>
      <c r="AC228" s="76"/>
      <c r="AD228" s="76"/>
      <c r="AE228" s="76"/>
      <c r="AF228" s="76"/>
      <c r="AG228" s="72" t="s">
        <v>581</v>
      </c>
      <c r="AH228" s="75">
        <v>28</v>
      </c>
    </row>
    <row r="229" spans="5:34" s="60" customFormat="1">
      <c r="E229" s="72"/>
      <c r="F229" s="72"/>
      <c r="G229" s="72"/>
      <c r="H229" s="72"/>
      <c r="I229" s="72"/>
      <c r="J229" s="72"/>
      <c r="K229" s="72"/>
      <c r="L229" s="72"/>
      <c r="M229" s="72"/>
      <c r="N229" s="72"/>
      <c r="O229" s="72"/>
      <c r="P229" s="72"/>
      <c r="Q229" s="72"/>
      <c r="R229" s="73"/>
      <c r="S229" s="74"/>
      <c r="T229" s="76"/>
      <c r="U229" s="76"/>
      <c r="V229" s="76"/>
      <c r="W229" s="76"/>
      <c r="X229" s="76"/>
      <c r="Y229" s="76"/>
      <c r="Z229" s="76"/>
      <c r="AA229" s="76"/>
      <c r="AB229" s="76"/>
      <c r="AC229" s="76"/>
      <c r="AD229" s="76"/>
      <c r="AE229" s="76"/>
      <c r="AF229" s="76"/>
      <c r="AG229" s="72" t="s">
        <v>582</v>
      </c>
      <c r="AH229" s="75">
        <v>29</v>
      </c>
    </row>
    <row r="230" spans="5:34" s="60" customFormat="1">
      <c r="E230" s="72"/>
      <c r="F230" s="72"/>
      <c r="H230" s="72"/>
      <c r="I230" s="72"/>
      <c r="J230" s="72"/>
      <c r="K230" s="72"/>
      <c r="L230" s="72"/>
      <c r="M230" s="72"/>
      <c r="N230" s="72"/>
      <c r="O230" s="72"/>
      <c r="P230" s="72"/>
      <c r="Q230" s="72"/>
      <c r="R230" s="73"/>
      <c r="S230" s="74"/>
      <c r="T230" s="76"/>
      <c r="U230" s="76"/>
      <c r="V230" s="76"/>
      <c r="W230" s="76"/>
      <c r="X230" s="76"/>
      <c r="Y230" s="76"/>
      <c r="Z230" s="76"/>
      <c r="AA230" s="76"/>
      <c r="AB230" s="76"/>
      <c r="AC230" s="76"/>
      <c r="AD230" s="76"/>
      <c r="AE230" s="76"/>
      <c r="AF230" s="76"/>
      <c r="AG230" s="72" t="s">
        <v>553</v>
      </c>
      <c r="AH230" s="75">
        <v>30</v>
      </c>
    </row>
    <row r="231" spans="5:34" s="60" customFormat="1">
      <c r="E231" s="72"/>
      <c r="F231" s="72"/>
      <c r="H231" s="72"/>
      <c r="I231" s="72"/>
      <c r="J231" s="72"/>
      <c r="K231" s="72"/>
      <c r="L231" s="72"/>
      <c r="M231" s="72"/>
      <c r="N231" s="72"/>
      <c r="O231" s="72"/>
      <c r="P231" s="72"/>
      <c r="Q231" s="72"/>
      <c r="R231" s="73"/>
      <c r="S231" s="74"/>
      <c r="T231" s="76"/>
      <c r="U231" s="76"/>
      <c r="V231" s="76"/>
      <c r="W231" s="76"/>
      <c r="X231" s="76"/>
      <c r="Y231" s="76"/>
      <c r="Z231" s="76"/>
      <c r="AA231" s="76"/>
      <c r="AB231" s="76"/>
      <c r="AC231" s="76"/>
      <c r="AD231" s="76"/>
      <c r="AE231" s="76"/>
      <c r="AF231" s="76"/>
      <c r="AG231" s="72" t="s">
        <v>583</v>
      </c>
      <c r="AH231" s="75">
        <v>31</v>
      </c>
    </row>
    <row r="232" spans="5:34" s="60" customFormat="1">
      <c r="E232" s="72"/>
      <c r="F232" s="72"/>
      <c r="H232" s="72"/>
      <c r="I232" s="72"/>
      <c r="J232" s="72"/>
      <c r="K232" s="72"/>
      <c r="L232" s="72"/>
      <c r="M232" s="72"/>
      <c r="N232" s="72"/>
      <c r="O232" s="72"/>
      <c r="P232" s="72"/>
      <c r="Q232" s="72"/>
      <c r="R232" s="73"/>
      <c r="S232" s="74"/>
      <c r="T232" s="76"/>
      <c r="U232" s="76"/>
      <c r="V232" s="76"/>
      <c r="W232" s="76"/>
      <c r="X232" s="76"/>
      <c r="Y232" s="76"/>
      <c r="Z232" s="76"/>
      <c r="AA232" s="76"/>
      <c r="AB232" s="76"/>
      <c r="AC232" s="76"/>
      <c r="AD232" s="76"/>
      <c r="AE232" s="76"/>
      <c r="AF232" s="76"/>
      <c r="AG232" s="72" t="s">
        <v>584</v>
      </c>
      <c r="AH232" s="75">
        <v>32</v>
      </c>
    </row>
    <row r="233" spans="5:34" s="60" customFormat="1">
      <c r="R233" s="76"/>
      <c r="S233" s="77"/>
      <c r="T233" s="76"/>
      <c r="U233" s="76"/>
      <c r="V233" s="76"/>
      <c r="W233" s="76"/>
      <c r="X233" s="76"/>
      <c r="Y233" s="76"/>
      <c r="Z233" s="76"/>
      <c r="AA233" s="76"/>
      <c r="AB233" s="76"/>
      <c r="AC233" s="76"/>
      <c r="AD233" s="76"/>
      <c r="AE233" s="76"/>
      <c r="AF233" s="76"/>
      <c r="AG233" s="72" t="s">
        <v>585</v>
      </c>
      <c r="AH233" s="75">
        <v>33</v>
      </c>
    </row>
    <row r="234" spans="5:34" s="60" customFormat="1">
      <c r="R234" s="76"/>
      <c r="S234" s="77"/>
      <c r="T234" s="76"/>
      <c r="U234" s="76"/>
      <c r="V234" s="76"/>
      <c r="W234" s="76"/>
      <c r="X234" s="76"/>
      <c r="Y234" s="76"/>
      <c r="Z234" s="76"/>
      <c r="AA234" s="76"/>
      <c r="AB234" s="76"/>
      <c r="AC234" s="76"/>
      <c r="AD234" s="76"/>
      <c r="AE234" s="76"/>
      <c r="AF234" s="76"/>
      <c r="AG234" s="72" t="s">
        <v>586</v>
      </c>
      <c r="AH234" s="75">
        <v>34</v>
      </c>
    </row>
    <row r="235" spans="5:34" s="60" customFormat="1">
      <c r="R235" s="76"/>
      <c r="S235" s="77"/>
      <c r="T235" s="76"/>
      <c r="U235" s="76"/>
      <c r="V235" s="76"/>
      <c r="W235" s="76"/>
      <c r="X235" s="76"/>
      <c r="Y235" s="76"/>
      <c r="Z235" s="76"/>
      <c r="AA235" s="76"/>
      <c r="AB235" s="76"/>
      <c r="AC235" s="76"/>
      <c r="AD235" s="76"/>
      <c r="AE235" s="76"/>
      <c r="AF235" s="76"/>
      <c r="AG235" s="72" t="s">
        <v>587</v>
      </c>
      <c r="AH235" s="75">
        <v>35</v>
      </c>
    </row>
    <row r="236" spans="5:34" s="60" customFormat="1">
      <c r="R236" s="76"/>
      <c r="S236" s="77"/>
      <c r="T236" s="76"/>
      <c r="U236" s="76"/>
      <c r="V236" s="76"/>
      <c r="W236" s="76"/>
      <c r="X236" s="76"/>
      <c r="Y236" s="76"/>
      <c r="Z236" s="76"/>
      <c r="AA236" s="76"/>
      <c r="AB236" s="76"/>
      <c r="AC236" s="76"/>
      <c r="AD236" s="76"/>
      <c r="AE236" s="76"/>
      <c r="AF236" s="76"/>
      <c r="AG236" s="72" t="s">
        <v>588</v>
      </c>
      <c r="AH236" s="75">
        <v>36</v>
      </c>
    </row>
    <row r="237" spans="5:34" s="60" customFormat="1">
      <c r="R237" s="76"/>
      <c r="S237" s="77"/>
      <c r="T237" s="76"/>
      <c r="U237" s="76"/>
      <c r="V237" s="76"/>
      <c r="W237" s="76"/>
      <c r="X237" s="76"/>
      <c r="Y237" s="76"/>
      <c r="Z237" s="76"/>
      <c r="AA237" s="76"/>
      <c r="AB237" s="76"/>
      <c r="AC237" s="76"/>
      <c r="AD237" s="76"/>
      <c r="AE237" s="76"/>
      <c r="AF237" s="76"/>
      <c r="AG237" s="72" t="s">
        <v>589</v>
      </c>
      <c r="AH237" s="75">
        <v>37</v>
      </c>
    </row>
    <row r="238" spans="5:34" s="60" customFormat="1">
      <c r="R238" s="76"/>
      <c r="S238" s="77"/>
      <c r="T238" s="76"/>
      <c r="U238" s="76"/>
      <c r="V238" s="76"/>
      <c r="W238" s="76"/>
      <c r="X238" s="76"/>
      <c r="Y238" s="76"/>
      <c r="Z238" s="76"/>
      <c r="AA238" s="76"/>
      <c r="AB238" s="76"/>
      <c r="AC238" s="76"/>
      <c r="AD238" s="76"/>
      <c r="AE238" s="76"/>
      <c r="AF238" s="76"/>
      <c r="AG238" s="72" t="s">
        <v>590</v>
      </c>
      <c r="AH238" s="75">
        <v>38</v>
      </c>
    </row>
    <row r="239" spans="5:34" s="60" customFormat="1">
      <c r="R239" s="76"/>
      <c r="S239" s="77"/>
      <c r="T239" s="76"/>
      <c r="U239" s="76"/>
      <c r="V239" s="76"/>
      <c r="W239" s="76"/>
      <c r="X239" s="76"/>
      <c r="Y239" s="76"/>
      <c r="Z239" s="76"/>
      <c r="AA239" s="76"/>
      <c r="AB239" s="76"/>
      <c r="AC239" s="76"/>
      <c r="AD239" s="76"/>
      <c r="AE239" s="76"/>
      <c r="AF239" s="76"/>
      <c r="AG239" s="72" t="s">
        <v>591</v>
      </c>
      <c r="AH239" s="75">
        <v>39</v>
      </c>
    </row>
    <row r="240" spans="5:34" s="60" customFormat="1">
      <c r="R240" s="76"/>
      <c r="S240" s="77"/>
      <c r="T240" s="76"/>
      <c r="U240" s="76"/>
      <c r="V240" s="76"/>
      <c r="W240" s="76"/>
      <c r="X240" s="76"/>
      <c r="Y240" s="76"/>
      <c r="Z240" s="76"/>
      <c r="AA240" s="76"/>
      <c r="AB240" s="76"/>
      <c r="AC240" s="76"/>
      <c r="AD240" s="76"/>
      <c r="AE240" s="76"/>
      <c r="AF240" s="76"/>
      <c r="AG240" s="72" t="s">
        <v>592</v>
      </c>
      <c r="AH240" s="75">
        <v>40</v>
      </c>
    </row>
    <row r="241" spans="3:34" s="60" customFormat="1">
      <c r="R241" s="76"/>
      <c r="S241" s="77"/>
      <c r="T241" s="76"/>
      <c r="U241" s="76"/>
      <c r="V241" s="76"/>
      <c r="W241" s="76"/>
      <c r="X241" s="76"/>
      <c r="Y241" s="76"/>
      <c r="Z241" s="76"/>
      <c r="AA241" s="76"/>
      <c r="AB241" s="76"/>
      <c r="AC241" s="76"/>
      <c r="AD241" s="76"/>
      <c r="AE241" s="76"/>
      <c r="AF241" s="76"/>
      <c r="AG241" s="72" t="s">
        <v>593</v>
      </c>
      <c r="AH241" s="75">
        <v>41</v>
      </c>
    </row>
    <row r="242" spans="3:34" s="60" customFormat="1">
      <c r="R242" s="76"/>
      <c r="S242" s="77"/>
      <c r="T242" s="76"/>
      <c r="U242" s="76"/>
      <c r="V242" s="76"/>
      <c r="W242" s="76"/>
      <c r="X242" s="76"/>
      <c r="Y242" s="76"/>
      <c r="Z242" s="76"/>
      <c r="AA242" s="76"/>
      <c r="AB242" s="76"/>
      <c r="AC242" s="76"/>
      <c r="AD242" s="76"/>
      <c r="AE242" s="76"/>
      <c r="AF242" s="76"/>
      <c r="AG242" s="72" t="s">
        <v>594</v>
      </c>
      <c r="AH242" s="75">
        <v>42</v>
      </c>
    </row>
    <row r="243" spans="3:34" s="60" customFormat="1">
      <c r="R243" s="76"/>
      <c r="S243" s="77"/>
      <c r="T243" s="76"/>
      <c r="U243" s="76"/>
      <c r="V243" s="76"/>
      <c r="W243" s="76"/>
      <c r="X243" s="76"/>
      <c r="Y243" s="76"/>
      <c r="Z243" s="76"/>
      <c r="AA243" s="76"/>
      <c r="AB243" s="76"/>
      <c r="AC243" s="76"/>
      <c r="AD243" s="76"/>
      <c r="AE243" s="76"/>
      <c r="AF243" s="76"/>
      <c r="AG243" s="72" t="s">
        <v>595</v>
      </c>
      <c r="AH243" s="75">
        <v>43</v>
      </c>
    </row>
    <row r="244" spans="3:34" s="60" customFormat="1">
      <c r="R244" s="76"/>
      <c r="S244" s="77"/>
      <c r="T244" s="76"/>
      <c r="U244" s="76"/>
      <c r="V244" s="76"/>
      <c r="W244" s="76"/>
      <c r="X244" s="76"/>
      <c r="Y244" s="76"/>
      <c r="Z244" s="76"/>
      <c r="AA244" s="76"/>
      <c r="AB244" s="76"/>
      <c r="AC244" s="76"/>
      <c r="AD244" s="76"/>
      <c r="AE244" s="76"/>
      <c r="AF244" s="76"/>
      <c r="AG244" s="72" t="s">
        <v>596</v>
      </c>
      <c r="AH244" s="75">
        <v>44</v>
      </c>
    </row>
    <row r="245" spans="3:34" s="60" customFormat="1">
      <c r="R245" s="76"/>
      <c r="S245" s="77"/>
      <c r="T245" s="76"/>
      <c r="U245" s="76"/>
      <c r="V245" s="76"/>
      <c r="W245" s="76"/>
      <c r="X245" s="76"/>
      <c r="Y245" s="76"/>
      <c r="Z245" s="76"/>
      <c r="AA245" s="76"/>
      <c r="AB245" s="76"/>
      <c r="AC245" s="76"/>
      <c r="AD245" s="76"/>
      <c r="AE245" s="76"/>
      <c r="AF245" s="76"/>
      <c r="AG245" s="72" t="s">
        <v>597</v>
      </c>
      <c r="AH245" s="75">
        <v>45</v>
      </c>
    </row>
    <row r="246" spans="3:34" s="60" customFormat="1">
      <c r="R246" s="76"/>
      <c r="S246" s="77"/>
      <c r="T246" s="76"/>
      <c r="U246" s="76"/>
      <c r="V246" s="76"/>
      <c r="W246" s="76"/>
      <c r="X246" s="76"/>
      <c r="Y246" s="76"/>
      <c r="Z246" s="76"/>
      <c r="AA246" s="76"/>
      <c r="AB246" s="76"/>
      <c r="AC246" s="76"/>
      <c r="AD246" s="76"/>
      <c r="AE246" s="76"/>
      <c r="AF246" s="76"/>
      <c r="AG246" s="72" t="s">
        <v>554</v>
      </c>
      <c r="AH246" s="75">
        <v>46</v>
      </c>
    </row>
    <row r="247" spans="3:34">
      <c r="AG247" s="72" t="s">
        <v>598</v>
      </c>
      <c r="AH247" s="75">
        <v>47</v>
      </c>
    </row>
    <row r="248" spans="3:34">
      <c r="AG248" s="72" t="s">
        <v>599</v>
      </c>
      <c r="AH248" s="75">
        <v>49</v>
      </c>
    </row>
    <row r="249" spans="3:34">
      <c r="C249" s="57" t="s">
        <v>881</v>
      </c>
      <c r="D249" s="57" t="s">
        <v>882</v>
      </c>
    </row>
    <row r="250" spans="3:34">
      <c r="C250" s="72" t="s">
        <v>1054</v>
      </c>
      <c r="D250" s="72" t="s">
        <v>793</v>
      </c>
    </row>
    <row r="251" spans="3:34">
      <c r="C251" s="72" t="s">
        <v>1055</v>
      </c>
      <c r="D251" s="72" t="s">
        <v>1079</v>
      </c>
    </row>
    <row r="252" spans="3:34">
      <c r="C252" s="72" t="s">
        <v>1056</v>
      </c>
      <c r="D252" s="72" t="s">
        <v>1080</v>
      </c>
    </row>
    <row r="253" spans="3:34">
      <c r="C253" s="72" t="s">
        <v>1057</v>
      </c>
      <c r="D253" s="72" t="s">
        <v>794</v>
      </c>
    </row>
    <row r="254" spans="3:34">
      <c r="C254" s="72" t="s">
        <v>1058</v>
      </c>
      <c r="D254" s="72" t="s">
        <v>1081</v>
      </c>
    </row>
    <row r="255" spans="3:34">
      <c r="C255" s="72" t="s">
        <v>1059</v>
      </c>
      <c r="D255" s="72" t="s">
        <v>1082</v>
      </c>
    </row>
    <row r="256" spans="3:34">
      <c r="C256" s="72" t="s">
        <v>1060</v>
      </c>
      <c r="D256" s="72" t="s">
        <v>1083</v>
      </c>
    </row>
    <row r="257" spans="3:4">
      <c r="C257" s="72" t="s">
        <v>1061</v>
      </c>
      <c r="D257" s="72" t="s">
        <v>1084</v>
      </c>
    </row>
    <row r="258" spans="3:4">
      <c r="C258" s="72" t="s">
        <v>1062</v>
      </c>
      <c r="D258" s="72" t="s">
        <v>1085</v>
      </c>
    </row>
    <row r="259" spans="3:4">
      <c r="C259" s="72" t="s">
        <v>1063</v>
      </c>
      <c r="D259" s="72" t="s">
        <v>1086</v>
      </c>
    </row>
    <row r="260" spans="3:4">
      <c r="C260" s="72" t="s">
        <v>1064</v>
      </c>
      <c r="D260" s="72" t="s">
        <v>1087</v>
      </c>
    </row>
    <row r="261" spans="3:4">
      <c r="C261" s="72" t="s">
        <v>1101</v>
      </c>
      <c r="D261" s="72" t="s">
        <v>1088</v>
      </c>
    </row>
    <row r="262" spans="3:4">
      <c r="C262" s="72" t="s">
        <v>1065</v>
      </c>
      <c r="D262" s="72" t="s">
        <v>1089</v>
      </c>
    </row>
    <row r="263" spans="3:4">
      <c r="C263" s="72" t="s">
        <v>1066</v>
      </c>
      <c r="D263" s="72" t="s">
        <v>1090</v>
      </c>
    </row>
    <row r="264" spans="3:4">
      <c r="C264" s="72" t="s">
        <v>1067</v>
      </c>
      <c r="D264" s="72" t="s">
        <v>1091</v>
      </c>
    </row>
    <row r="265" spans="3:4">
      <c r="C265" s="72" t="s">
        <v>1068</v>
      </c>
      <c r="D265" s="72" t="s">
        <v>1092</v>
      </c>
    </row>
    <row r="266" spans="3:4">
      <c r="C266" s="72" t="s">
        <v>1069</v>
      </c>
      <c r="D266" s="72" t="s">
        <v>1093</v>
      </c>
    </row>
    <row r="267" spans="3:4">
      <c r="C267" s="72" t="s">
        <v>1070</v>
      </c>
      <c r="D267" s="72" t="s">
        <v>1094</v>
      </c>
    </row>
    <row r="268" spans="3:4">
      <c r="C268" s="72" t="s">
        <v>1071</v>
      </c>
      <c r="D268" s="72" t="s">
        <v>1095</v>
      </c>
    </row>
    <row r="269" spans="3:4">
      <c r="C269" s="72" t="s">
        <v>1072</v>
      </c>
      <c r="D269" s="57" t="s">
        <v>1096</v>
      </c>
    </row>
    <row r="270" spans="3:4">
      <c r="C270" s="72" t="s">
        <v>1073</v>
      </c>
      <c r="D270" s="72" t="s">
        <v>1097</v>
      </c>
    </row>
    <row r="271" spans="3:4">
      <c r="C271" s="72" t="s">
        <v>1074</v>
      </c>
      <c r="D271" s="57" t="s">
        <v>1098</v>
      </c>
    </row>
    <row r="272" spans="3:4">
      <c r="C272" s="72" t="s">
        <v>1075</v>
      </c>
      <c r="D272" s="57" t="s">
        <v>1099</v>
      </c>
    </row>
    <row r="273" spans="3:6">
      <c r="C273" s="72" t="s">
        <v>1076</v>
      </c>
      <c r="D273" s="57"/>
    </row>
    <row r="274" spans="3:6">
      <c r="C274" s="56" t="s">
        <v>1077</v>
      </c>
    </row>
    <row r="275" spans="3:6">
      <c r="C275" s="56" t="s">
        <v>1078</v>
      </c>
    </row>
    <row r="279" spans="3:6">
      <c r="C279" s="90" t="s">
        <v>31</v>
      </c>
      <c r="D279" s="90" t="s">
        <v>32</v>
      </c>
      <c r="E279" s="91" t="s">
        <v>30</v>
      </c>
      <c r="F279" s="72" t="s">
        <v>1019</v>
      </c>
    </row>
    <row r="280" spans="3:6">
      <c r="C280" s="90" t="s">
        <v>76</v>
      </c>
      <c r="D280" s="90" t="s">
        <v>77</v>
      </c>
      <c r="E280" s="91" t="s">
        <v>75</v>
      </c>
      <c r="F280" s="72" t="s">
        <v>1019</v>
      </c>
    </row>
    <row r="281" spans="3:6">
      <c r="C281" s="90" t="s">
        <v>28</v>
      </c>
      <c r="D281" s="90" t="s">
        <v>29</v>
      </c>
      <c r="E281" s="91" t="s">
        <v>27</v>
      </c>
      <c r="F281" s="72" t="s">
        <v>1019</v>
      </c>
    </row>
    <row r="282" spans="3:6">
      <c r="C282" s="90" t="s">
        <v>40</v>
      </c>
      <c r="D282" s="90" t="s">
        <v>41</v>
      </c>
      <c r="E282" s="91" t="s">
        <v>39</v>
      </c>
      <c r="F282" s="72" t="s">
        <v>1019</v>
      </c>
    </row>
    <row r="283" spans="3:6">
      <c r="C283" s="90" t="s">
        <v>43</v>
      </c>
      <c r="D283" s="90" t="s">
        <v>812</v>
      </c>
      <c r="E283" s="91" t="s">
        <v>42</v>
      </c>
      <c r="F283" s="72" t="s">
        <v>1019</v>
      </c>
    </row>
    <row r="284" spans="3:6">
      <c r="C284" s="90" t="s">
        <v>54</v>
      </c>
      <c r="D284" s="90" t="s">
        <v>55</v>
      </c>
      <c r="E284" s="91" t="s">
        <v>53</v>
      </c>
      <c r="F284" s="72" t="s">
        <v>1019</v>
      </c>
    </row>
    <row r="285" spans="3:6">
      <c r="C285" s="90" t="s">
        <v>34</v>
      </c>
      <c r="D285" s="90" t="s">
        <v>35</v>
      </c>
      <c r="E285" s="91" t="s">
        <v>33</v>
      </c>
      <c r="F285" s="72" t="s">
        <v>1019</v>
      </c>
    </row>
    <row r="286" spans="3:6">
      <c r="C286" s="90" t="s">
        <v>48</v>
      </c>
      <c r="D286" s="90" t="s">
        <v>49</v>
      </c>
      <c r="E286" s="91" t="s">
        <v>47</v>
      </c>
      <c r="F286" s="72" t="s">
        <v>1019</v>
      </c>
    </row>
    <row r="287" spans="3:6">
      <c r="C287" s="90" t="s">
        <v>51</v>
      </c>
      <c r="D287" s="90" t="s">
        <v>52</v>
      </c>
      <c r="E287" s="91" t="s">
        <v>50</v>
      </c>
      <c r="F287" s="72" t="s">
        <v>1019</v>
      </c>
    </row>
    <row r="288" spans="3:6">
      <c r="C288" s="90" t="s">
        <v>59</v>
      </c>
      <c r="D288" s="90" t="s">
        <v>60</v>
      </c>
      <c r="E288" s="91" t="s">
        <v>58</v>
      </c>
      <c r="F288" s="72" t="s">
        <v>1019</v>
      </c>
    </row>
    <row r="289" spans="3:6">
      <c r="C289" s="90" t="s">
        <v>45</v>
      </c>
      <c r="D289" s="90" t="s">
        <v>46</v>
      </c>
      <c r="E289" s="91" t="s">
        <v>44</v>
      </c>
      <c r="F289" s="72" t="s">
        <v>1019</v>
      </c>
    </row>
    <row r="290" spans="3:6">
      <c r="C290" s="90" t="s">
        <v>67</v>
      </c>
      <c r="D290" s="90" t="s">
        <v>68</v>
      </c>
      <c r="E290" s="91" t="s">
        <v>66</v>
      </c>
      <c r="F290" s="72" t="s">
        <v>1019</v>
      </c>
    </row>
    <row r="291" spans="3:6">
      <c r="C291" s="90" t="s">
        <v>813</v>
      </c>
      <c r="D291" s="90" t="s">
        <v>90</v>
      </c>
      <c r="E291" s="91" t="s">
        <v>89</v>
      </c>
      <c r="F291" s="72" t="s">
        <v>1019</v>
      </c>
    </row>
    <row r="292" spans="3:6">
      <c r="C292" s="90" t="s">
        <v>62</v>
      </c>
      <c r="D292" s="90" t="s">
        <v>63</v>
      </c>
      <c r="E292" s="91" t="s">
        <v>61</v>
      </c>
      <c r="F292" s="72" t="s">
        <v>1019</v>
      </c>
    </row>
    <row r="293" spans="3:6">
      <c r="C293" s="90" t="s">
        <v>73</v>
      </c>
      <c r="D293" s="90" t="s">
        <v>74</v>
      </c>
      <c r="E293" s="91" t="s">
        <v>72</v>
      </c>
      <c r="F293" s="72" t="s">
        <v>1019</v>
      </c>
    </row>
    <row r="294" spans="3:6">
      <c r="C294" s="90" t="s">
        <v>814</v>
      </c>
      <c r="D294" s="90" t="s">
        <v>65</v>
      </c>
      <c r="E294" s="91" t="s">
        <v>64</v>
      </c>
      <c r="F294" s="72" t="s">
        <v>1019</v>
      </c>
    </row>
    <row r="295" spans="3:6">
      <c r="C295" s="90" t="s">
        <v>81</v>
      </c>
      <c r="D295" s="90" t="s">
        <v>82</v>
      </c>
      <c r="E295" s="91" t="s">
        <v>80</v>
      </c>
      <c r="F295" s="72" t="s">
        <v>1019</v>
      </c>
    </row>
    <row r="296" spans="3:6">
      <c r="C296" s="90" t="s">
        <v>815</v>
      </c>
      <c r="D296" s="90" t="s">
        <v>84</v>
      </c>
      <c r="E296" s="91" t="s">
        <v>83</v>
      </c>
      <c r="F296" s="72" t="s">
        <v>1019</v>
      </c>
    </row>
    <row r="297" spans="3:6">
      <c r="C297" s="90" t="s">
        <v>816</v>
      </c>
      <c r="D297" s="90" t="s">
        <v>86</v>
      </c>
      <c r="E297" s="91" t="s">
        <v>85</v>
      </c>
      <c r="F297" s="72" t="s">
        <v>1019</v>
      </c>
    </row>
    <row r="298" spans="3:6">
      <c r="C298" s="90" t="s">
        <v>817</v>
      </c>
      <c r="D298" s="90" t="s">
        <v>88</v>
      </c>
      <c r="E298" s="91" t="s">
        <v>87</v>
      </c>
      <c r="F298" s="72" t="s">
        <v>1019</v>
      </c>
    </row>
    <row r="299" spans="3:6">
      <c r="C299" s="90" t="s">
        <v>70</v>
      </c>
      <c r="D299" s="90" t="s">
        <v>71</v>
      </c>
      <c r="E299" s="91" t="s">
        <v>69</v>
      </c>
      <c r="F299" s="72" t="s">
        <v>1019</v>
      </c>
    </row>
    <row r="300" spans="3:6">
      <c r="C300" s="90" t="s">
        <v>818</v>
      </c>
      <c r="D300" s="90" t="s">
        <v>57</v>
      </c>
      <c r="E300" s="91" t="s">
        <v>56</v>
      </c>
      <c r="F300" s="72" t="s">
        <v>1019</v>
      </c>
    </row>
    <row r="301" spans="3:6">
      <c r="C301" s="90" t="s">
        <v>819</v>
      </c>
      <c r="D301" s="90" t="s">
        <v>79</v>
      </c>
      <c r="E301" s="91" t="s">
        <v>78</v>
      </c>
      <c r="F301" s="72" t="s">
        <v>1019</v>
      </c>
    </row>
    <row r="302" spans="3:6">
      <c r="C302" s="90" t="s">
        <v>37</v>
      </c>
      <c r="D302" s="90" t="s">
        <v>38</v>
      </c>
      <c r="E302" s="91" t="s">
        <v>36</v>
      </c>
      <c r="F302" s="72" t="s">
        <v>1019</v>
      </c>
    </row>
    <row r="303" spans="3:6">
      <c r="C303" s="90" t="s">
        <v>820</v>
      </c>
      <c r="D303" s="90" t="s">
        <v>821</v>
      </c>
      <c r="E303" s="91" t="s">
        <v>601</v>
      </c>
      <c r="F303" s="72" t="s">
        <v>1019</v>
      </c>
    </row>
    <row r="304" spans="3:6">
      <c r="C304" s="90" t="s">
        <v>603</v>
      </c>
      <c r="D304" s="90" t="s">
        <v>822</v>
      </c>
      <c r="E304" s="91" t="s">
        <v>602</v>
      </c>
      <c r="F304" s="72" t="s">
        <v>1019</v>
      </c>
    </row>
    <row r="305" spans="3:6">
      <c r="C305" s="90" t="s">
        <v>823</v>
      </c>
      <c r="D305" s="90" t="s">
        <v>824</v>
      </c>
      <c r="E305" s="91" t="s">
        <v>825</v>
      </c>
      <c r="F305" s="72" t="s">
        <v>1019</v>
      </c>
    </row>
    <row r="306" spans="3:6">
      <c r="C306" s="90" t="s">
        <v>228</v>
      </c>
      <c r="D306" s="90" t="s">
        <v>229</v>
      </c>
      <c r="E306" s="91" t="s">
        <v>227</v>
      </c>
      <c r="F306" s="56" t="s">
        <v>1020</v>
      </c>
    </row>
    <row r="307" spans="3:6">
      <c r="C307" s="90" t="s">
        <v>97</v>
      </c>
      <c r="D307" s="90" t="s">
        <v>98</v>
      </c>
      <c r="E307" s="91" t="s">
        <v>96</v>
      </c>
      <c r="F307" s="56" t="s">
        <v>1020</v>
      </c>
    </row>
    <row r="308" spans="3:6">
      <c r="C308" s="90" t="s">
        <v>100</v>
      </c>
      <c r="D308" s="90" t="s">
        <v>101</v>
      </c>
      <c r="E308" s="91" t="s">
        <v>99</v>
      </c>
      <c r="F308" s="56" t="s">
        <v>1020</v>
      </c>
    </row>
    <row r="309" spans="3:6">
      <c r="C309" s="90" t="s">
        <v>466</v>
      </c>
      <c r="D309" s="90" t="s">
        <v>467</v>
      </c>
      <c r="E309" s="91" t="s">
        <v>465</v>
      </c>
      <c r="F309" s="56" t="s">
        <v>1020</v>
      </c>
    </row>
    <row r="310" spans="3:6">
      <c r="C310" s="90" t="s">
        <v>469</v>
      </c>
      <c r="D310" s="90" t="s">
        <v>470</v>
      </c>
      <c r="E310" s="91" t="s">
        <v>468</v>
      </c>
      <c r="F310" s="56" t="s">
        <v>1020</v>
      </c>
    </row>
    <row r="311" spans="3:6">
      <c r="C311" s="90" t="s">
        <v>103</v>
      </c>
      <c r="D311" s="90" t="s">
        <v>104</v>
      </c>
      <c r="E311" s="91" t="s">
        <v>102</v>
      </c>
      <c r="F311" s="56" t="s">
        <v>1020</v>
      </c>
    </row>
    <row r="312" spans="3:6">
      <c r="C312" s="90" t="s">
        <v>106</v>
      </c>
      <c r="D312" s="90" t="s">
        <v>107</v>
      </c>
      <c r="E312" s="91" t="s">
        <v>105</v>
      </c>
      <c r="F312" s="56" t="s">
        <v>1020</v>
      </c>
    </row>
    <row r="313" spans="3:6">
      <c r="C313" s="90" t="s">
        <v>109</v>
      </c>
      <c r="D313" s="90" t="s">
        <v>110</v>
      </c>
      <c r="E313" s="91" t="s">
        <v>108</v>
      </c>
      <c r="F313" s="56" t="s">
        <v>1020</v>
      </c>
    </row>
    <row r="314" spans="3:6">
      <c r="C314" s="90" t="s">
        <v>125</v>
      </c>
      <c r="D314" s="90" t="s">
        <v>126</v>
      </c>
      <c r="E314" s="91" t="s">
        <v>826</v>
      </c>
      <c r="F314" s="56" t="s">
        <v>1020</v>
      </c>
    </row>
    <row r="315" spans="3:6">
      <c r="C315" s="90" t="s">
        <v>112</v>
      </c>
      <c r="D315" s="90" t="s">
        <v>113</v>
      </c>
      <c r="E315" s="91" t="s">
        <v>111</v>
      </c>
      <c r="F315" s="56" t="s">
        <v>1020</v>
      </c>
    </row>
    <row r="316" spans="3:6">
      <c r="C316" s="90" t="s">
        <v>115</v>
      </c>
      <c r="D316" s="90" t="s">
        <v>116</v>
      </c>
      <c r="E316" s="91" t="s">
        <v>114</v>
      </c>
      <c r="F316" s="56" t="s">
        <v>1020</v>
      </c>
    </row>
    <row r="317" spans="3:6">
      <c r="C317" s="90" t="s">
        <v>118</v>
      </c>
      <c r="D317" s="90" t="s">
        <v>119</v>
      </c>
      <c r="E317" s="91" t="s">
        <v>117</v>
      </c>
      <c r="F317" s="56" t="s">
        <v>1020</v>
      </c>
    </row>
    <row r="318" spans="3:6">
      <c r="C318" s="90" t="s">
        <v>121</v>
      </c>
      <c r="D318" s="90" t="s">
        <v>122</v>
      </c>
      <c r="E318" s="91" t="s">
        <v>120</v>
      </c>
      <c r="F318" s="56" t="s">
        <v>1020</v>
      </c>
    </row>
    <row r="319" spans="3:6">
      <c r="C319" s="90" t="s">
        <v>827</v>
      </c>
      <c r="D319" s="90" t="s">
        <v>124</v>
      </c>
      <c r="E319" s="91" t="s">
        <v>123</v>
      </c>
      <c r="F319" s="56" t="s">
        <v>1020</v>
      </c>
    </row>
    <row r="320" spans="3:6">
      <c r="C320" s="90" t="s">
        <v>724</v>
      </c>
      <c r="D320" s="90" t="s">
        <v>828</v>
      </c>
      <c r="E320" s="91" t="s">
        <v>168</v>
      </c>
      <c r="F320" s="56" t="s">
        <v>1020</v>
      </c>
    </row>
    <row r="321" spans="3:6">
      <c r="C321" s="90" t="s">
        <v>152</v>
      </c>
      <c r="D321" s="90" t="s">
        <v>153</v>
      </c>
      <c r="E321" s="91" t="s">
        <v>151</v>
      </c>
      <c r="F321" s="56" t="s">
        <v>1020</v>
      </c>
    </row>
    <row r="322" spans="3:6">
      <c r="C322" s="90" t="s">
        <v>154</v>
      </c>
      <c r="D322" s="90" t="s">
        <v>155</v>
      </c>
      <c r="E322" s="91" t="s">
        <v>829</v>
      </c>
      <c r="F322" s="56" t="s">
        <v>1020</v>
      </c>
    </row>
    <row r="323" spans="3:6">
      <c r="C323" s="90" t="s">
        <v>163</v>
      </c>
      <c r="D323" s="90" t="s">
        <v>164</v>
      </c>
      <c r="E323" s="91" t="s">
        <v>162</v>
      </c>
      <c r="F323" s="56" t="s">
        <v>1020</v>
      </c>
    </row>
    <row r="324" spans="3:6">
      <c r="C324" s="90" t="s">
        <v>160</v>
      </c>
      <c r="D324" s="90" t="s">
        <v>161</v>
      </c>
      <c r="E324" s="91" t="s">
        <v>159</v>
      </c>
      <c r="F324" s="56" t="s">
        <v>1020</v>
      </c>
    </row>
    <row r="325" spans="3:6">
      <c r="C325" s="90" t="s">
        <v>157</v>
      </c>
      <c r="D325" s="90" t="s">
        <v>158</v>
      </c>
      <c r="E325" s="91" t="s">
        <v>156</v>
      </c>
      <c r="F325" s="56" t="s">
        <v>1020</v>
      </c>
    </row>
    <row r="326" spans="3:6">
      <c r="C326" s="90" t="s">
        <v>725</v>
      </c>
      <c r="D326" s="90" t="s">
        <v>830</v>
      </c>
      <c r="E326" s="91" t="s">
        <v>150</v>
      </c>
      <c r="F326" s="56" t="s">
        <v>1020</v>
      </c>
    </row>
    <row r="327" spans="3:6">
      <c r="C327" s="90" t="s">
        <v>173</v>
      </c>
      <c r="D327" s="90" t="s">
        <v>174</v>
      </c>
      <c r="E327" s="91" t="s">
        <v>172</v>
      </c>
      <c r="F327" s="56" t="s">
        <v>1020</v>
      </c>
    </row>
    <row r="328" spans="3:6">
      <c r="C328" s="90" t="s">
        <v>176</v>
      </c>
      <c r="D328" s="90" t="s">
        <v>177</v>
      </c>
      <c r="E328" s="91" t="s">
        <v>175</v>
      </c>
      <c r="F328" s="56" t="s">
        <v>1020</v>
      </c>
    </row>
    <row r="329" spans="3:6">
      <c r="C329" s="90" t="s">
        <v>208</v>
      </c>
      <c r="D329" s="90" t="s">
        <v>209</v>
      </c>
      <c r="E329" s="91" t="s">
        <v>207</v>
      </c>
      <c r="F329" s="56" t="s">
        <v>1020</v>
      </c>
    </row>
    <row r="330" spans="3:6">
      <c r="C330" s="90" t="s">
        <v>199</v>
      </c>
      <c r="D330" s="90" t="s">
        <v>200</v>
      </c>
      <c r="E330" s="91" t="s">
        <v>198</v>
      </c>
      <c r="F330" s="56" t="s">
        <v>1020</v>
      </c>
    </row>
    <row r="331" spans="3:6">
      <c r="C331" s="90" t="s">
        <v>182</v>
      </c>
      <c r="D331" s="90" t="s">
        <v>183</v>
      </c>
      <c r="E331" s="91" t="s">
        <v>181</v>
      </c>
      <c r="F331" s="56" t="s">
        <v>1020</v>
      </c>
    </row>
    <row r="332" spans="3:6">
      <c r="C332" s="90" t="s">
        <v>187</v>
      </c>
      <c r="D332" s="90" t="s">
        <v>188</v>
      </c>
      <c r="E332" s="91" t="s">
        <v>186</v>
      </c>
      <c r="F332" s="56" t="s">
        <v>1020</v>
      </c>
    </row>
    <row r="333" spans="3:6">
      <c r="C333" s="90" t="s">
        <v>184</v>
      </c>
      <c r="D333" s="90" t="s">
        <v>185</v>
      </c>
      <c r="E333" s="91" t="s">
        <v>831</v>
      </c>
      <c r="F333" s="56" t="s">
        <v>1020</v>
      </c>
    </row>
    <row r="334" spans="3:6">
      <c r="C334" s="90" t="s">
        <v>190</v>
      </c>
      <c r="D334" s="90" t="s">
        <v>191</v>
      </c>
      <c r="E334" s="91" t="s">
        <v>189</v>
      </c>
      <c r="F334" s="56" t="s">
        <v>1020</v>
      </c>
    </row>
    <row r="335" spans="3:6">
      <c r="C335" s="90" t="s">
        <v>193</v>
      </c>
      <c r="D335" s="90" t="s">
        <v>194</v>
      </c>
      <c r="E335" s="91" t="s">
        <v>192</v>
      </c>
      <c r="F335" s="56" t="s">
        <v>1020</v>
      </c>
    </row>
    <row r="336" spans="3:6">
      <c r="C336" s="90" t="s">
        <v>205</v>
      </c>
      <c r="D336" s="90" t="s">
        <v>206</v>
      </c>
      <c r="E336" s="91" t="s">
        <v>204</v>
      </c>
      <c r="F336" s="56" t="s">
        <v>1020</v>
      </c>
    </row>
    <row r="337" spans="3:6">
      <c r="C337" s="90" t="s">
        <v>196</v>
      </c>
      <c r="D337" s="90" t="s">
        <v>197</v>
      </c>
      <c r="E337" s="91" t="s">
        <v>195</v>
      </c>
      <c r="F337" s="56" t="s">
        <v>1020</v>
      </c>
    </row>
    <row r="338" spans="3:6">
      <c r="C338" s="90" t="s">
        <v>211</v>
      </c>
      <c r="D338" s="90" t="s">
        <v>212</v>
      </c>
      <c r="E338" s="91" t="s">
        <v>210</v>
      </c>
      <c r="F338" s="56" t="s">
        <v>1020</v>
      </c>
    </row>
    <row r="339" spans="3:6">
      <c r="C339" s="90" t="s">
        <v>472</v>
      </c>
      <c r="D339" s="90" t="s">
        <v>473</v>
      </c>
      <c r="E339" s="91" t="s">
        <v>471</v>
      </c>
      <c r="F339" s="56" t="s">
        <v>1020</v>
      </c>
    </row>
    <row r="340" spans="3:6">
      <c r="C340" s="90" t="s">
        <v>216</v>
      </c>
      <c r="D340" s="90" t="s">
        <v>217</v>
      </c>
      <c r="E340" s="91" t="s">
        <v>215</v>
      </c>
      <c r="F340" s="56" t="s">
        <v>1020</v>
      </c>
    </row>
    <row r="341" spans="3:6">
      <c r="C341" s="90" t="s">
        <v>213</v>
      </c>
      <c r="D341" s="90" t="s">
        <v>214</v>
      </c>
      <c r="E341" s="91" t="s">
        <v>832</v>
      </c>
      <c r="F341" s="56" t="s">
        <v>1020</v>
      </c>
    </row>
    <row r="342" spans="3:6">
      <c r="C342" s="90" t="s">
        <v>222</v>
      </c>
      <c r="D342" s="90" t="s">
        <v>223</v>
      </c>
      <c r="E342" s="91" t="s">
        <v>221</v>
      </c>
      <c r="F342" s="56" t="s">
        <v>1020</v>
      </c>
    </row>
    <row r="343" spans="3:6">
      <c r="C343" s="90" t="s">
        <v>219</v>
      </c>
      <c r="D343" s="90" t="s">
        <v>220</v>
      </c>
      <c r="E343" s="91" t="s">
        <v>218</v>
      </c>
      <c r="F343" s="56" t="s">
        <v>1020</v>
      </c>
    </row>
    <row r="344" spans="3:6">
      <c r="C344" s="90" t="s">
        <v>243</v>
      </c>
      <c r="D344" s="90" t="s">
        <v>244</v>
      </c>
      <c r="E344" s="91" t="s">
        <v>242</v>
      </c>
      <c r="F344" s="56" t="s">
        <v>1020</v>
      </c>
    </row>
    <row r="345" spans="3:6">
      <c r="C345" s="90" t="s">
        <v>240</v>
      </c>
      <c r="D345" s="90" t="s">
        <v>241</v>
      </c>
      <c r="E345" s="91" t="s">
        <v>239</v>
      </c>
      <c r="F345" s="56" t="s">
        <v>1020</v>
      </c>
    </row>
    <row r="346" spans="3:6">
      <c r="C346" s="90" t="s">
        <v>237</v>
      </c>
      <c r="D346" s="90" t="s">
        <v>238</v>
      </c>
      <c r="E346" s="91" t="s">
        <v>236</v>
      </c>
      <c r="F346" s="56" t="s">
        <v>1020</v>
      </c>
    </row>
    <row r="347" spans="3:6">
      <c r="C347" s="90" t="s">
        <v>234</v>
      </c>
      <c r="D347" s="90" t="s">
        <v>235</v>
      </c>
      <c r="E347" s="91" t="s">
        <v>233</v>
      </c>
      <c r="F347" s="56" t="s">
        <v>1020</v>
      </c>
    </row>
    <row r="348" spans="3:6">
      <c r="C348" s="90" t="s">
        <v>128</v>
      </c>
      <c r="D348" s="90" t="s">
        <v>833</v>
      </c>
      <c r="E348" s="91" t="s">
        <v>127</v>
      </c>
      <c r="F348" s="56" t="s">
        <v>1020</v>
      </c>
    </row>
    <row r="349" spans="3:6">
      <c r="C349" s="90" t="s">
        <v>130</v>
      </c>
      <c r="D349" s="90" t="s">
        <v>131</v>
      </c>
      <c r="E349" s="91" t="s">
        <v>129</v>
      </c>
      <c r="F349" s="56" t="s">
        <v>1020</v>
      </c>
    </row>
    <row r="350" spans="3:6">
      <c r="C350" s="90" t="s">
        <v>133</v>
      </c>
      <c r="D350" s="90" t="s">
        <v>134</v>
      </c>
      <c r="E350" s="91" t="s">
        <v>132</v>
      </c>
      <c r="F350" s="56" t="s">
        <v>1020</v>
      </c>
    </row>
    <row r="351" spans="3:6">
      <c r="C351" s="90" t="s">
        <v>136</v>
      </c>
      <c r="D351" s="90" t="s">
        <v>137</v>
      </c>
      <c r="E351" s="91" t="s">
        <v>135</v>
      </c>
      <c r="F351" s="56" t="s">
        <v>1020</v>
      </c>
    </row>
    <row r="352" spans="3:6">
      <c r="C352" s="90" t="s">
        <v>139</v>
      </c>
      <c r="D352" s="90" t="s">
        <v>140</v>
      </c>
      <c r="E352" s="91" t="s">
        <v>138</v>
      </c>
      <c r="F352" s="56" t="s">
        <v>1020</v>
      </c>
    </row>
    <row r="353" spans="3:6">
      <c r="C353" s="90" t="s">
        <v>142</v>
      </c>
      <c r="D353" s="90" t="s">
        <v>143</v>
      </c>
      <c r="E353" s="91" t="s">
        <v>141</v>
      </c>
      <c r="F353" s="56" t="s">
        <v>1020</v>
      </c>
    </row>
    <row r="354" spans="3:6">
      <c r="C354" s="90" t="s">
        <v>145</v>
      </c>
      <c r="D354" s="90" t="s">
        <v>146</v>
      </c>
      <c r="E354" s="91" t="s">
        <v>144</v>
      </c>
      <c r="F354" s="56" t="s">
        <v>1020</v>
      </c>
    </row>
    <row r="355" spans="3:6">
      <c r="C355" s="90" t="s">
        <v>148</v>
      </c>
      <c r="D355" s="90" t="s">
        <v>149</v>
      </c>
      <c r="E355" s="91" t="s">
        <v>147</v>
      </c>
      <c r="F355" s="56" t="s">
        <v>1020</v>
      </c>
    </row>
    <row r="356" spans="3:6">
      <c r="C356" s="90" t="s">
        <v>166</v>
      </c>
      <c r="D356" s="90" t="s">
        <v>167</v>
      </c>
      <c r="E356" s="91" t="s">
        <v>165</v>
      </c>
      <c r="F356" s="56" t="s">
        <v>1020</v>
      </c>
    </row>
    <row r="357" spans="3:6">
      <c r="C357" s="90" t="s">
        <v>179</v>
      </c>
      <c r="D357" s="90" t="s">
        <v>180</v>
      </c>
      <c r="E357" s="91" t="s">
        <v>178</v>
      </c>
      <c r="F357" s="56" t="s">
        <v>1020</v>
      </c>
    </row>
    <row r="358" spans="3:6">
      <c r="C358" s="90" t="s">
        <v>202</v>
      </c>
      <c r="D358" s="90" t="s">
        <v>203</v>
      </c>
      <c r="E358" s="91" t="s">
        <v>201</v>
      </c>
      <c r="F358" s="56" t="s">
        <v>1020</v>
      </c>
    </row>
    <row r="359" spans="3:6">
      <c r="C359" s="90" t="s">
        <v>225</v>
      </c>
      <c r="D359" s="90" t="s">
        <v>226</v>
      </c>
      <c r="E359" s="91" t="s">
        <v>224</v>
      </c>
      <c r="F359" s="56" t="s">
        <v>1020</v>
      </c>
    </row>
    <row r="360" spans="3:6">
      <c r="C360" s="90" t="s">
        <v>249</v>
      </c>
      <c r="D360" s="90" t="s">
        <v>250</v>
      </c>
      <c r="E360" s="91" t="s">
        <v>248</v>
      </c>
      <c r="F360" s="56" t="s">
        <v>1020</v>
      </c>
    </row>
    <row r="361" spans="3:6">
      <c r="C361" s="90" t="s">
        <v>246</v>
      </c>
      <c r="D361" s="90" t="s">
        <v>247</v>
      </c>
      <c r="E361" s="91" t="s">
        <v>245</v>
      </c>
      <c r="F361" s="56" t="s">
        <v>1020</v>
      </c>
    </row>
    <row r="362" spans="3:6">
      <c r="C362" s="90" t="s">
        <v>834</v>
      </c>
      <c r="D362" s="90" t="s">
        <v>256</v>
      </c>
      <c r="E362" s="91" t="s">
        <v>255</v>
      </c>
      <c r="F362" s="56" t="s">
        <v>1020</v>
      </c>
    </row>
    <row r="363" spans="3:6">
      <c r="C363" s="90" t="s">
        <v>258</v>
      </c>
      <c r="D363" s="90" t="s">
        <v>259</v>
      </c>
      <c r="E363" s="91" t="s">
        <v>257</v>
      </c>
      <c r="F363" s="56" t="s">
        <v>1020</v>
      </c>
    </row>
    <row r="364" spans="3:6">
      <c r="C364" s="90" t="s">
        <v>170</v>
      </c>
      <c r="D364" s="90" t="s">
        <v>171</v>
      </c>
      <c r="E364" s="91" t="s">
        <v>169</v>
      </c>
      <c r="F364" s="56" t="s">
        <v>1020</v>
      </c>
    </row>
    <row r="365" spans="3:6">
      <c r="C365" s="90" t="s">
        <v>253</v>
      </c>
      <c r="D365" s="90" t="s">
        <v>254</v>
      </c>
      <c r="E365" s="91" t="s">
        <v>252</v>
      </c>
      <c r="F365" s="56" t="s">
        <v>1020</v>
      </c>
    </row>
    <row r="366" spans="3:6">
      <c r="C366" s="90" t="s">
        <v>231</v>
      </c>
      <c r="D366" s="90" t="s">
        <v>232</v>
      </c>
      <c r="E366" s="91" t="s">
        <v>230</v>
      </c>
      <c r="F366" s="56" t="s">
        <v>1020</v>
      </c>
    </row>
    <row r="367" spans="3:6">
      <c r="C367" s="90" t="s">
        <v>251</v>
      </c>
      <c r="D367" s="90" t="s">
        <v>835</v>
      </c>
      <c r="E367" s="91" t="s">
        <v>230</v>
      </c>
      <c r="F367" s="56" t="s">
        <v>1020</v>
      </c>
    </row>
    <row r="368" spans="3:6">
      <c r="C368" s="90" t="s">
        <v>313</v>
      </c>
      <c r="D368" s="90" t="s">
        <v>314</v>
      </c>
      <c r="E368" s="91" t="s">
        <v>312</v>
      </c>
      <c r="F368" s="56" t="s">
        <v>1021</v>
      </c>
    </row>
    <row r="369" spans="3:6">
      <c r="C369" s="90" t="s">
        <v>316</v>
      </c>
      <c r="D369" s="90" t="s">
        <v>317</v>
      </c>
      <c r="E369" s="91" t="s">
        <v>315</v>
      </c>
      <c r="F369" s="56" t="s">
        <v>1021</v>
      </c>
    </row>
    <row r="370" spans="3:6">
      <c r="C370" s="90" t="s">
        <v>319</v>
      </c>
      <c r="D370" s="90" t="s">
        <v>320</v>
      </c>
      <c r="E370" s="91" t="s">
        <v>318</v>
      </c>
      <c r="F370" s="56" t="s">
        <v>1021</v>
      </c>
    </row>
    <row r="371" spans="3:6">
      <c r="C371" s="90" t="s">
        <v>322</v>
      </c>
      <c r="D371" s="90" t="s">
        <v>323</v>
      </c>
      <c r="E371" s="91" t="s">
        <v>321</v>
      </c>
      <c r="F371" s="56" t="s">
        <v>1021</v>
      </c>
    </row>
    <row r="372" spans="3:6">
      <c r="C372" s="90" t="s">
        <v>325</v>
      </c>
      <c r="D372" s="90" t="s">
        <v>326</v>
      </c>
      <c r="E372" s="91" t="s">
        <v>324</v>
      </c>
      <c r="F372" s="56" t="s">
        <v>1021</v>
      </c>
    </row>
    <row r="373" spans="3:6">
      <c r="C373" s="90" t="s">
        <v>328</v>
      </c>
      <c r="D373" s="90" t="s">
        <v>329</v>
      </c>
      <c r="E373" s="91" t="s">
        <v>327</v>
      </c>
      <c r="F373" s="56" t="s">
        <v>1021</v>
      </c>
    </row>
    <row r="374" spans="3:6">
      <c r="C374" s="90" t="s">
        <v>331</v>
      </c>
      <c r="D374" s="90" t="s">
        <v>332</v>
      </c>
      <c r="E374" s="91" t="s">
        <v>330</v>
      </c>
      <c r="F374" s="56" t="s">
        <v>1021</v>
      </c>
    </row>
    <row r="375" spans="3:6">
      <c r="C375" s="90" t="s">
        <v>747</v>
      </c>
      <c r="D375" s="90" t="s">
        <v>836</v>
      </c>
      <c r="E375" s="91" t="s">
        <v>475</v>
      </c>
      <c r="F375" s="56" t="s">
        <v>1021</v>
      </c>
    </row>
    <row r="376" spans="3:6">
      <c r="C376" s="90" t="s">
        <v>476</v>
      </c>
      <c r="D376" s="90" t="s">
        <v>477</v>
      </c>
      <c r="E376" s="91" t="s">
        <v>333</v>
      </c>
      <c r="F376" s="56" t="s">
        <v>1021</v>
      </c>
    </row>
    <row r="377" spans="3:6">
      <c r="C377" s="90" t="s">
        <v>334</v>
      </c>
      <c r="D377" s="90" t="s">
        <v>335</v>
      </c>
      <c r="E377" s="91" t="s">
        <v>336</v>
      </c>
      <c r="F377" s="56" t="s">
        <v>1021</v>
      </c>
    </row>
    <row r="378" spans="3:6">
      <c r="C378" s="90" t="s">
        <v>726</v>
      </c>
      <c r="D378" s="90" t="s">
        <v>337</v>
      </c>
      <c r="E378" s="91" t="s">
        <v>478</v>
      </c>
      <c r="F378" s="56" t="s">
        <v>1021</v>
      </c>
    </row>
    <row r="379" spans="3:6">
      <c r="C379" s="90" t="s">
        <v>727</v>
      </c>
      <c r="D379" s="90" t="s">
        <v>479</v>
      </c>
      <c r="E379" s="91" t="s">
        <v>338</v>
      </c>
      <c r="F379" s="56" t="s">
        <v>1021</v>
      </c>
    </row>
    <row r="380" spans="3:6">
      <c r="C380" s="90" t="s">
        <v>728</v>
      </c>
      <c r="D380" s="90" t="s">
        <v>339</v>
      </c>
      <c r="E380" s="91" t="s">
        <v>340</v>
      </c>
      <c r="F380" s="56" t="s">
        <v>1021</v>
      </c>
    </row>
    <row r="381" spans="3:6">
      <c r="C381" s="90" t="s">
        <v>729</v>
      </c>
      <c r="D381" s="90" t="s">
        <v>341</v>
      </c>
      <c r="E381" s="91" t="s">
        <v>342</v>
      </c>
      <c r="F381" s="56" t="s">
        <v>1021</v>
      </c>
    </row>
    <row r="382" spans="3:6">
      <c r="C382" s="90" t="s">
        <v>730</v>
      </c>
      <c r="D382" s="90" t="s">
        <v>343</v>
      </c>
      <c r="E382" s="91" t="s">
        <v>344</v>
      </c>
      <c r="F382" s="56" t="s">
        <v>1021</v>
      </c>
    </row>
    <row r="383" spans="3:6">
      <c r="C383" s="90" t="s">
        <v>345</v>
      </c>
      <c r="D383" s="90" t="s">
        <v>346</v>
      </c>
      <c r="E383" s="91" t="s">
        <v>480</v>
      </c>
      <c r="F383" s="56" t="s">
        <v>1021</v>
      </c>
    </row>
    <row r="384" spans="3:6">
      <c r="C384" s="90" t="s">
        <v>481</v>
      </c>
      <c r="D384" s="90" t="s">
        <v>837</v>
      </c>
      <c r="E384" s="91" t="s">
        <v>304</v>
      </c>
      <c r="F384" s="56" t="s">
        <v>1021</v>
      </c>
    </row>
    <row r="385" spans="3:6">
      <c r="C385" s="90" t="s">
        <v>305</v>
      </c>
      <c r="D385" s="90" t="s">
        <v>306</v>
      </c>
      <c r="E385" s="91" t="s">
        <v>307</v>
      </c>
      <c r="F385" s="56" t="s">
        <v>1021</v>
      </c>
    </row>
    <row r="386" spans="3:6">
      <c r="C386" s="90" t="s">
        <v>308</v>
      </c>
      <c r="D386" s="90" t="s">
        <v>309</v>
      </c>
      <c r="E386" s="91" t="s">
        <v>310</v>
      </c>
      <c r="F386" s="56" t="s">
        <v>1021</v>
      </c>
    </row>
    <row r="387" spans="3:6">
      <c r="C387" s="90" t="s">
        <v>838</v>
      </c>
      <c r="D387" s="90" t="s">
        <v>311</v>
      </c>
      <c r="E387" s="91" t="s">
        <v>347</v>
      </c>
      <c r="F387" s="56" t="s">
        <v>1021</v>
      </c>
    </row>
    <row r="388" spans="3:6">
      <c r="C388" s="90" t="s">
        <v>731</v>
      </c>
      <c r="D388" s="90" t="s">
        <v>839</v>
      </c>
      <c r="E388" s="91" t="s">
        <v>350</v>
      </c>
      <c r="F388" s="56" t="s">
        <v>1021</v>
      </c>
    </row>
    <row r="389" spans="3:6">
      <c r="C389" s="90" t="s">
        <v>348</v>
      </c>
      <c r="D389" s="90" t="s">
        <v>349</v>
      </c>
      <c r="E389" s="91" t="s">
        <v>353</v>
      </c>
      <c r="F389" s="56" t="s">
        <v>1021</v>
      </c>
    </row>
    <row r="390" spans="3:6">
      <c r="C390" s="90" t="s">
        <v>351</v>
      </c>
      <c r="D390" s="90" t="s">
        <v>352</v>
      </c>
      <c r="E390" s="91" t="s">
        <v>356</v>
      </c>
      <c r="F390" s="56" t="s">
        <v>1021</v>
      </c>
    </row>
    <row r="391" spans="3:6">
      <c r="C391" s="90" t="s">
        <v>354</v>
      </c>
      <c r="D391" s="90" t="s">
        <v>355</v>
      </c>
      <c r="E391" s="91" t="s">
        <v>359</v>
      </c>
      <c r="F391" s="56" t="s">
        <v>1021</v>
      </c>
    </row>
    <row r="392" spans="3:6">
      <c r="C392" s="90" t="s">
        <v>357</v>
      </c>
      <c r="D392" s="90" t="s">
        <v>358</v>
      </c>
      <c r="E392" s="91" t="s">
        <v>362</v>
      </c>
      <c r="F392" s="56" t="s">
        <v>1021</v>
      </c>
    </row>
    <row r="393" spans="3:6">
      <c r="C393" s="90" t="s">
        <v>748</v>
      </c>
      <c r="D393" s="90" t="s">
        <v>840</v>
      </c>
      <c r="E393" s="91" t="s">
        <v>364</v>
      </c>
      <c r="F393" s="56" t="s">
        <v>1021</v>
      </c>
    </row>
    <row r="394" spans="3:6">
      <c r="C394" s="90" t="s">
        <v>360</v>
      </c>
      <c r="D394" s="90" t="s">
        <v>361</v>
      </c>
      <c r="E394" s="91" t="s">
        <v>366</v>
      </c>
      <c r="F394" s="56" t="s">
        <v>1021</v>
      </c>
    </row>
    <row r="395" spans="3:6">
      <c r="C395" s="90" t="s">
        <v>732</v>
      </c>
      <c r="D395" s="90" t="s">
        <v>363</v>
      </c>
      <c r="E395" s="91" t="s">
        <v>368</v>
      </c>
      <c r="F395" s="56" t="s">
        <v>1021</v>
      </c>
    </row>
    <row r="396" spans="3:6">
      <c r="C396" s="90" t="s">
        <v>733</v>
      </c>
      <c r="D396" s="90" t="s">
        <v>365</v>
      </c>
      <c r="E396" s="91" t="s">
        <v>482</v>
      </c>
      <c r="F396" s="56" t="s">
        <v>1021</v>
      </c>
    </row>
    <row r="397" spans="3:6">
      <c r="C397" s="90" t="s">
        <v>734</v>
      </c>
      <c r="D397" s="90" t="s">
        <v>367</v>
      </c>
      <c r="E397" s="91" t="s">
        <v>371</v>
      </c>
      <c r="F397" s="56" t="s">
        <v>1021</v>
      </c>
    </row>
    <row r="398" spans="3:6">
      <c r="C398" s="90" t="s">
        <v>369</v>
      </c>
      <c r="D398" s="90" t="s">
        <v>370</v>
      </c>
      <c r="E398" s="91" t="s">
        <v>374</v>
      </c>
      <c r="F398" s="56" t="s">
        <v>1021</v>
      </c>
    </row>
    <row r="399" spans="3:6">
      <c r="C399" s="90" t="s">
        <v>483</v>
      </c>
      <c r="D399" s="90" t="s">
        <v>484</v>
      </c>
      <c r="E399" s="91" t="s">
        <v>376</v>
      </c>
      <c r="F399" s="56" t="s">
        <v>1021</v>
      </c>
    </row>
    <row r="400" spans="3:6">
      <c r="C400" s="90" t="s">
        <v>749</v>
      </c>
      <c r="D400" s="90" t="s">
        <v>841</v>
      </c>
      <c r="E400" s="91" t="s">
        <v>378</v>
      </c>
      <c r="F400" s="56" t="s">
        <v>1021</v>
      </c>
    </row>
    <row r="401" spans="3:6">
      <c r="C401" s="90" t="s">
        <v>372</v>
      </c>
      <c r="D401" s="90" t="s">
        <v>373</v>
      </c>
      <c r="E401" s="91" t="s">
        <v>381</v>
      </c>
      <c r="F401" s="56" t="s">
        <v>1021</v>
      </c>
    </row>
    <row r="402" spans="3:6">
      <c r="C402" s="90" t="s">
        <v>735</v>
      </c>
      <c r="D402" s="90" t="s">
        <v>375</v>
      </c>
      <c r="E402" s="91" t="s">
        <v>395</v>
      </c>
      <c r="F402" s="56" t="s">
        <v>1021</v>
      </c>
    </row>
    <row r="403" spans="3:6">
      <c r="C403" s="90" t="s">
        <v>736</v>
      </c>
      <c r="D403" s="90" t="s">
        <v>377</v>
      </c>
      <c r="E403" s="91" t="s">
        <v>383</v>
      </c>
      <c r="F403" s="56" t="s">
        <v>1021</v>
      </c>
    </row>
    <row r="404" spans="3:6">
      <c r="C404" s="90" t="s">
        <v>379</v>
      </c>
      <c r="D404" s="90" t="s">
        <v>380</v>
      </c>
      <c r="E404" s="91" t="s">
        <v>385</v>
      </c>
      <c r="F404" s="56" t="s">
        <v>1021</v>
      </c>
    </row>
    <row r="405" spans="3:6">
      <c r="C405" s="90" t="s">
        <v>842</v>
      </c>
      <c r="D405" s="90" t="s">
        <v>382</v>
      </c>
      <c r="E405" s="91" t="s">
        <v>387</v>
      </c>
      <c r="F405" s="56" t="s">
        <v>1021</v>
      </c>
    </row>
    <row r="406" spans="3:6">
      <c r="C406" s="90" t="s">
        <v>750</v>
      </c>
      <c r="D406" s="90" t="s">
        <v>843</v>
      </c>
      <c r="E406" s="91" t="s">
        <v>390</v>
      </c>
      <c r="F406" s="56" t="s">
        <v>1021</v>
      </c>
    </row>
    <row r="407" spans="3:6">
      <c r="C407" s="90" t="s">
        <v>737</v>
      </c>
      <c r="D407" s="90" t="s">
        <v>396</v>
      </c>
      <c r="E407" s="91" t="s">
        <v>485</v>
      </c>
      <c r="F407" s="56" t="s">
        <v>1021</v>
      </c>
    </row>
    <row r="408" spans="3:6">
      <c r="C408" s="90" t="s">
        <v>738</v>
      </c>
      <c r="D408" s="90" t="s">
        <v>384</v>
      </c>
      <c r="E408" s="91" t="s">
        <v>392</v>
      </c>
      <c r="F408" s="56" t="s">
        <v>1021</v>
      </c>
    </row>
    <row r="409" spans="3:6">
      <c r="C409" s="90" t="s">
        <v>844</v>
      </c>
      <c r="D409" s="90" t="s">
        <v>386</v>
      </c>
      <c r="E409" s="91" t="s">
        <v>397</v>
      </c>
      <c r="F409" s="56" t="s">
        <v>1021</v>
      </c>
    </row>
    <row r="410" spans="3:6">
      <c r="C410" s="90" t="s">
        <v>912</v>
      </c>
      <c r="D410" s="90" t="s">
        <v>913</v>
      </c>
      <c r="E410" s="91" t="s">
        <v>400</v>
      </c>
      <c r="F410" s="56" t="s">
        <v>1021</v>
      </c>
    </row>
    <row r="411" spans="3:6">
      <c r="C411" s="90" t="s">
        <v>388</v>
      </c>
      <c r="D411" s="90" t="s">
        <v>389</v>
      </c>
      <c r="E411" s="91" t="s">
        <v>402</v>
      </c>
      <c r="F411" s="56" t="s">
        <v>1021</v>
      </c>
    </row>
    <row r="412" spans="3:6">
      <c r="C412" s="90" t="s">
        <v>845</v>
      </c>
      <c r="D412" s="90" t="s">
        <v>391</v>
      </c>
      <c r="E412" s="91" t="s">
        <v>486</v>
      </c>
      <c r="F412" s="56" t="s">
        <v>1021</v>
      </c>
    </row>
    <row r="413" spans="3:6">
      <c r="C413" s="90" t="s">
        <v>393</v>
      </c>
      <c r="D413" s="90" t="s">
        <v>394</v>
      </c>
      <c r="E413" s="91" t="s">
        <v>405</v>
      </c>
      <c r="F413" s="56" t="s">
        <v>1021</v>
      </c>
    </row>
    <row r="414" spans="3:6">
      <c r="C414" s="90" t="s">
        <v>398</v>
      </c>
      <c r="D414" s="90" t="s">
        <v>399</v>
      </c>
      <c r="E414" s="91" t="s">
        <v>260</v>
      </c>
      <c r="F414" s="56" t="s">
        <v>1021</v>
      </c>
    </row>
    <row r="415" spans="3:6">
      <c r="C415" s="90" t="s">
        <v>739</v>
      </c>
      <c r="D415" s="90" t="s">
        <v>401</v>
      </c>
      <c r="E415" s="91" t="s">
        <v>263</v>
      </c>
      <c r="F415" s="56" t="s">
        <v>1021</v>
      </c>
    </row>
    <row r="416" spans="3:6">
      <c r="C416" s="90" t="s">
        <v>751</v>
      </c>
      <c r="D416" s="90" t="s">
        <v>846</v>
      </c>
      <c r="E416" s="91" t="s">
        <v>266</v>
      </c>
      <c r="F416" s="56" t="s">
        <v>1021</v>
      </c>
    </row>
    <row r="417" spans="3:6">
      <c r="C417" s="90" t="s">
        <v>847</v>
      </c>
      <c r="D417" s="90" t="s">
        <v>848</v>
      </c>
      <c r="E417" s="91" t="s">
        <v>269</v>
      </c>
      <c r="F417" s="56" t="s">
        <v>1021</v>
      </c>
    </row>
    <row r="418" spans="3:6">
      <c r="C418" s="90" t="s">
        <v>752</v>
      </c>
      <c r="D418" s="90" t="s">
        <v>849</v>
      </c>
      <c r="E418" s="91" t="s">
        <v>272</v>
      </c>
      <c r="F418" s="56" t="s">
        <v>1021</v>
      </c>
    </row>
    <row r="419" spans="3:6">
      <c r="C419" s="90" t="s">
        <v>753</v>
      </c>
      <c r="D419" s="90" t="s">
        <v>850</v>
      </c>
      <c r="E419" s="91" t="s">
        <v>275</v>
      </c>
      <c r="F419" s="56" t="s">
        <v>1021</v>
      </c>
    </row>
    <row r="420" spans="3:6">
      <c r="C420" s="90" t="s">
        <v>403</v>
      </c>
      <c r="D420" s="90" t="s">
        <v>404</v>
      </c>
      <c r="E420" s="91" t="s">
        <v>278</v>
      </c>
      <c r="F420" s="56" t="s">
        <v>1021</v>
      </c>
    </row>
    <row r="421" spans="3:6">
      <c r="C421" s="90" t="s">
        <v>487</v>
      </c>
      <c r="D421" s="90" t="s">
        <v>488</v>
      </c>
      <c r="E421" s="91" t="s">
        <v>281</v>
      </c>
      <c r="F421" s="56" t="s">
        <v>1021</v>
      </c>
    </row>
    <row r="422" spans="3:6">
      <c r="C422" s="90" t="s">
        <v>406</v>
      </c>
      <c r="D422" s="90" t="s">
        <v>407</v>
      </c>
      <c r="E422" s="91" t="s">
        <v>288</v>
      </c>
      <c r="F422" s="56" t="s">
        <v>1021</v>
      </c>
    </row>
    <row r="423" spans="3:6">
      <c r="C423" s="90" t="s">
        <v>754</v>
      </c>
      <c r="D423" s="90" t="s">
        <v>851</v>
      </c>
      <c r="E423" s="91" t="s">
        <v>280</v>
      </c>
      <c r="F423" s="56" t="s">
        <v>1021</v>
      </c>
    </row>
    <row r="424" spans="3:6">
      <c r="C424" s="90" t="s">
        <v>755</v>
      </c>
      <c r="D424" s="90" t="s">
        <v>852</v>
      </c>
      <c r="E424" s="91" t="s">
        <v>287</v>
      </c>
      <c r="F424" s="56" t="s">
        <v>1021</v>
      </c>
    </row>
    <row r="425" spans="3:6">
      <c r="C425" s="90" t="s">
        <v>756</v>
      </c>
      <c r="D425" s="90" t="s">
        <v>853</v>
      </c>
      <c r="E425" s="91" t="s">
        <v>286</v>
      </c>
      <c r="F425" s="56" t="s">
        <v>1021</v>
      </c>
    </row>
    <row r="426" spans="3:6">
      <c r="C426" s="90" t="s">
        <v>261</v>
      </c>
      <c r="D426" s="90" t="s">
        <v>262</v>
      </c>
      <c r="E426" s="91" t="s">
        <v>283</v>
      </c>
      <c r="F426" s="56" t="s">
        <v>1021</v>
      </c>
    </row>
    <row r="427" spans="3:6">
      <c r="C427" s="90" t="s">
        <v>264</v>
      </c>
      <c r="D427" s="90" t="s">
        <v>265</v>
      </c>
      <c r="E427" s="91" t="s">
        <v>290</v>
      </c>
      <c r="F427" s="56" t="s">
        <v>1021</v>
      </c>
    </row>
    <row r="428" spans="3:6">
      <c r="C428" s="90" t="s">
        <v>267</v>
      </c>
      <c r="D428" s="90" t="s">
        <v>268</v>
      </c>
      <c r="E428" s="91" t="s">
        <v>293</v>
      </c>
      <c r="F428" s="56" t="s">
        <v>1021</v>
      </c>
    </row>
    <row r="429" spans="3:6">
      <c r="C429" s="90" t="s">
        <v>270</v>
      </c>
      <c r="D429" s="90" t="s">
        <v>271</v>
      </c>
      <c r="E429" s="91" t="s">
        <v>302</v>
      </c>
      <c r="F429" s="56" t="s">
        <v>1021</v>
      </c>
    </row>
    <row r="430" spans="3:6">
      <c r="C430" s="90" t="s">
        <v>273</v>
      </c>
      <c r="D430" s="90" t="s">
        <v>274</v>
      </c>
      <c r="E430" s="91" t="s">
        <v>299</v>
      </c>
      <c r="F430" s="56" t="s">
        <v>1021</v>
      </c>
    </row>
    <row r="431" spans="3:6">
      <c r="C431" s="90" t="s">
        <v>276</v>
      </c>
      <c r="D431" s="90" t="s">
        <v>277</v>
      </c>
      <c r="E431" s="91" t="s">
        <v>474</v>
      </c>
      <c r="F431" s="56" t="s">
        <v>1021</v>
      </c>
    </row>
    <row r="432" spans="3:6">
      <c r="C432" s="90" t="s">
        <v>757</v>
      </c>
      <c r="D432" s="90" t="s">
        <v>854</v>
      </c>
      <c r="E432" s="91" t="s">
        <v>296</v>
      </c>
      <c r="F432" s="56" t="s">
        <v>1021</v>
      </c>
    </row>
    <row r="433" spans="3:6">
      <c r="C433" s="90" t="s">
        <v>855</v>
      </c>
      <c r="D433" s="90" t="s">
        <v>279</v>
      </c>
      <c r="E433" s="91" t="s">
        <v>408</v>
      </c>
      <c r="F433" s="56" t="s">
        <v>1021</v>
      </c>
    </row>
    <row r="434" spans="3:6">
      <c r="C434" s="90" t="s">
        <v>856</v>
      </c>
      <c r="D434" s="90" t="s">
        <v>282</v>
      </c>
      <c r="E434" s="91" t="s">
        <v>411</v>
      </c>
      <c r="F434" s="56" t="s">
        <v>1021</v>
      </c>
    </row>
    <row r="435" spans="3:6">
      <c r="C435" s="90" t="s">
        <v>857</v>
      </c>
      <c r="D435" s="90" t="s">
        <v>289</v>
      </c>
      <c r="E435" s="91" t="s">
        <v>414</v>
      </c>
      <c r="F435" s="56" t="s">
        <v>1021</v>
      </c>
    </row>
    <row r="436" spans="3:6">
      <c r="C436" s="90" t="s">
        <v>758</v>
      </c>
      <c r="D436" s="90" t="s">
        <v>858</v>
      </c>
      <c r="E436" s="91" t="s">
        <v>417</v>
      </c>
      <c r="F436" s="56" t="s">
        <v>1021</v>
      </c>
    </row>
    <row r="437" spans="3:6">
      <c r="C437" s="90" t="s">
        <v>859</v>
      </c>
      <c r="D437" s="90" t="s">
        <v>860</v>
      </c>
      <c r="E437" s="91" t="s">
        <v>420</v>
      </c>
      <c r="F437" s="56" t="s">
        <v>1021</v>
      </c>
    </row>
    <row r="438" spans="3:6">
      <c r="C438" s="90" t="s">
        <v>284</v>
      </c>
      <c r="D438" s="90" t="s">
        <v>285</v>
      </c>
      <c r="E438" s="91" t="s">
        <v>423</v>
      </c>
      <c r="F438" s="56" t="s">
        <v>1021</v>
      </c>
    </row>
    <row r="439" spans="3:6">
      <c r="C439" s="90" t="s">
        <v>291</v>
      </c>
      <c r="D439" s="90" t="s">
        <v>292</v>
      </c>
      <c r="E439" s="91" t="s">
        <v>425</v>
      </c>
      <c r="F439" s="56" t="s">
        <v>1021</v>
      </c>
    </row>
    <row r="440" spans="3:6">
      <c r="C440" s="90" t="s">
        <v>294</v>
      </c>
      <c r="D440" s="90" t="s">
        <v>295</v>
      </c>
      <c r="E440" s="91" t="s">
        <v>491</v>
      </c>
      <c r="F440" s="56" t="s">
        <v>1021</v>
      </c>
    </row>
    <row r="441" spans="3:6">
      <c r="C441" s="90" t="s">
        <v>861</v>
      </c>
      <c r="D441" s="90" t="s">
        <v>303</v>
      </c>
      <c r="E441" s="91" t="s">
        <v>451</v>
      </c>
      <c r="F441" s="56" t="s">
        <v>1021</v>
      </c>
    </row>
    <row r="442" spans="3:6">
      <c r="C442" s="90" t="s">
        <v>300</v>
      </c>
      <c r="D442" s="90" t="s">
        <v>301</v>
      </c>
      <c r="E442" s="91" t="s">
        <v>462</v>
      </c>
      <c r="F442" s="56" t="s">
        <v>1021</v>
      </c>
    </row>
    <row r="443" spans="3:6">
      <c r="C443" s="90" t="s">
        <v>862</v>
      </c>
      <c r="D443" s="90" t="s">
        <v>863</v>
      </c>
      <c r="E443" s="91" t="s">
        <v>453</v>
      </c>
      <c r="F443" s="56" t="s">
        <v>1021</v>
      </c>
    </row>
    <row r="444" spans="3:6">
      <c r="C444" s="90" t="s">
        <v>297</v>
      </c>
      <c r="D444" s="90" t="s">
        <v>298</v>
      </c>
      <c r="E444" s="91" t="s">
        <v>457</v>
      </c>
      <c r="F444" s="56" t="s">
        <v>1021</v>
      </c>
    </row>
    <row r="445" spans="3:6">
      <c r="C445" s="90" t="s">
        <v>409</v>
      </c>
      <c r="D445" s="90" t="s">
        <v>410</v>
      </c>
      <c r="E445" s="91" t="s">
        <v>460</v>
      </c>
      <c r="F445" s="56" t="s">
        <v>1021</v>
      </c>
    </row>
    <row r="446" spans="3:6">
      <c r="C446" s="90" t="s">
        <v>412</v>
      </c>
      <c r="D446" s="90" t="s">
        <v>413</v>
      </c>
      <c r="E446" s="91" t="s">
        <v>455</v>
      </c>
      <c r="F446" s="56" t="s">
        <v>1021</v>
      </c>
    </row>
    <row r="447" spans="3:6">
      <c r="C447" s="90" t="s">
        <v>415</v>
      </c>
      <c r="D447" s="90" t="s">
        <v>416</v>
      </c>
      <c r="E447" s="91" t="s">
        <v>427</v>
      </c>
      <c r="F447" s="56" t="s">
        <v>1021</v>
      </c>
    </row>
    <row r="448" spans="3:6">
      <c r="C448" s="90" t="s">
        <v>418</v>
      </c>
      <c r="D448" s="90" t="s">
        <v>419</v>
      </c>
      <c r="E448" s="91" t="s">
        <v>430</v>
      </c>
      <c r="F448" s="56" t="s">
        <v>1021</v>
      </c>
    </row>
    <row r="449" spans="3:6">
      <c r="C449" s="90" t="s">
        <v>421</v>
      </c>
      <c r="D449" s="90" t="s">
        <v>422</v>
      </c>
      <c r="E449" s="91" t="s">
        <v>433</v>
      </c>
      <c r="F449" s="56" t="s">
        <v>1021</v>
      </c>
    </row>
    <row r="450" spans="3:6">
      <c r="C450" s="90" t="s">
        <v>740</v>
      </c>
      <c r="D450" s="90" t="s">
        <v>424</v>
      </c>
      <c r="E450" s="91" t="s">
        <v>436</v>
      </c>
      <c r="F450" s="56" t="s">
        <v>1021</v>
      </c>
    </row>
    <row r="451" spans="3:6">
      <c r="C451" s="90" t="s">
        <v>741</v>
      </c>
      <c r="D451" s="90" t="s">
        <v>426</v>
      </c>
      <c r="E451" s="91" t="s">
        <v>439</v>
      </c>
      <c r="F451" s="56" t="s">
        <v>1021</v>
      </c>
    </row>
    <row r="452" spans="3:6">
      <c r="C452" s="90" t="s">
        <v>742</v>
      </c>
      <c r="D452" s="90" t="s">
        <v>492</v>
      </c>
      <c r="E452" s="91" t="s">
        <v>489</v>
      </c>
      <c r="F452" s="56" t="s">
        <v>1021</v>
      </c>
    </row>
    <row r="453" spans="3:6">
      <c r="C453" s="90" t="s">
        <v>743</v>
      </c>
      <c r="D453" s="90" t="s">
        <v>452</v>
      </c>
      <c r="E453" s="91" t="s">
        <v>442</v>
      </c>
      <c r="F453" s="56" t="s">
        <v>1021</v>
      </c>
    </row>
    <row r="454" spans="3:6">
      <c r="C454" s="90" t="s">
        <v>914</v>
      </c>
      <c r="D454" s="90" t="s">
        <v>463</v>
      </c>
      <c r="E454" s="91" t="s">
        <v>444</v>
      </c>
      <c r="F454" s="56" t="s">
        <v>1021</v>
      </c>
    </row>
    <row r="455" spans="3:6">
      <c r="C455" s="90" t="s">
        <v>744</v>
      </c>
      <c r="D455" s="90" t="s">
        <v>454</v>
      </c>
      <c r="E455" s="91" t="s">
        <v>449</v>
      </c>
      <c r="F455" s="56" t="s">
        <v>1021</v>
      </c>
    </row>
    <row r="456" spans="3:6">
      <c r="C456" s="90" t="s">
        <v>458</v>
      </c>
      <c r="D456" s="90" t="s">
        <v>459</v>
      </c>
      <c r="E456" s="91" t="s">
        <v>446</v>
      </c>
      <c r="F456" s="56" t="s">
        <v>1021</v>
      </c>
    </row>
    <row r="457" spans="3:6">
      <c r="C457" s="90" t="s">
        <v>745</v>
      </c>
      <c r="D457" s="90" t="s">
        <v>461</v>
      </c>
      <c r="E457" s="91" t="s">
        <v>759</v>
      </c>
      <c r="F457" s="56" t="s">
        <v>1021</v>
      </c>
    </row>
    <row r="458" spans="3:6">
      <c r="C458" s="90" t="s">
        <v>746</v>
      </c>
      <c r="D458" s="90" t="s">
        <v>456</v>
      </c>
      <c r="E458" s="91" t="s">
        <v>760</v>
      </c>
      <c r="F458" s="56" t="s">
        <v>1021</v>
      </c>
    </row>
    <row r="459" spans="3:6">
      <c r="C459" s="90" t="s">
        <v>428</v>
      </c>
      <c r="D459" s="90" t="s">
        <v>429</v>
      </c>
      <c r="E459" s="91" t="s">
        <v>761</v>
      </c>
      <c r="F459" s="56" t="s">
        <v>1021</v>
      </c>
    </row>
    <row r="460" spans="3:6">
      <c r="C460" s="90" t="s">
        <v>431</v>
      </c>
      <c r="D460" s="90" t="s">
        <v>432</v>
      </c>
      <c r="E460" s="91" t="s">
        <v>762</v>
      </c>
      <c r="F460" s="56" t="s">
        <v>1021</v>
      </c>
    </row>
    <row r="461" spans="3:6">
      <c r="C461" s="90" t="s">
        <v>434</v>
      </c>
      <c r="D461" s="90" t="s">
        <v>435</v>
      </c>
      <c r="E461" s="91" t="s">
        <v>763</v>
      </c>
      <c r="F461" s="56" t="s">
        <v>1021</v>
      </c>
    </row>
    <row r="462" spans="3:6">
      <c r="C462" s="90" t="s">
        <v>437</v>
      </c>
      <c r="D462" s="90" t="s">
        <v>438</v>
      </c>
      <c r="E462" s="91" t="s">
        <v>764</v>
      </c>
      <c r="F462" s="56" t="s">
        <v>1021</v>
      </c>
    </row>
    <row r="463" spans="3:6">
      <c r="C463" s="90" t="s">
        <v>440</v>
      </c>
      <c r="D463" s="90" t="s">
        <v>441</v>
      </c>
      <c r="E463" s="91" t="s">
        <v>765</v>
      </c>
      <c r="F463" s="56" t="s">
        <v>1021</v>
      </c>
    </row>
    <row r="464" spans="3:6">
      <c r="C464" s="90" t="s">
        <v>865</v>
      </c>
      <c r="D464" s="90" t="s">
        <v>490</v>
      </c>
      <c r="E464" s="91" t="s">
        <v>766</v>
      </c>
      <c r="F464" s="56" t="s">
        <v>1021</v>
      </c>
    </row>
    <row r="465" spans="3:6">
      <c r="C465" s="90" t="s">
        <v>866</v>
      </c>
      <c r="D465" s="90" t="s">
        <v>443</v>
      </c>
      <c r="E465" s="91" t="s">
        <v>767</v>
      </c>
      <c r="F465" s="56" t="s">
        <v>1021</v>
      </c>
    </row>
    <row r="466" spans="3:6">
      <c r="C466" s="90" t="s">
        <v>867</v>
      </c>
      <c r="D466" s="90" t="s">
        <v>445</v>
      </c>
      <c r="E466" s="91" t="s">
        <v>768</v>
      </c>
      <c r="F466" s="56" t="s">
        <v>1021</v>
      </c>
    </row>
    <row r="467" spans="3:6">
      <c r="C467" s="90" t="s">
        <v>447</v>
      </c>
      <c r="D467" s="90" t="s">
        <v>448</v>
      </c>
      <c r="E467" s="91" t="s">
        <v>769</v>
      </c>
      <c r="F467" s="56" t="s">
        <v>1021</v>
      </c>
    </row>
    <row r="468" spans="3:6">
      <c r="C468" s="90" t="s">
        <v>868</v>
      </c>
      <c r="D468" s="90" t="s">
        <v>450</v>
      </c>
      <c r="E468" s="91" t="s">
        <v>915</v>
      </c>
      <c r="F468" s="56" t="s">
        <v>1021</v>
      </c>
    </row>
    <row r="469" spans="3:6">
      <c r="C469" s="90" t="s">
        <v>916</v>
      </c>
      <c r="D469" s="90"/>
      <c r="E469" s="91" t="s">
        <v>1188</v>
      </c>
      <c r="F469" s="56" t="s">
        <v>1022</v>
      </c>
    </row>
    <row r="470" spans="3:6">
      <c r="C470" s="90" t="s">
        <v>1037</v>
      </c>
      <c r="D470" s="90"/>
      <c r="E470" s="91">
        <v>490002</v>
      </c>
      <c r="F470" s="56" t="s">
        <v>1022</v>
      </c>
    </row>
    <row r="471" spans="3:6">
      <c r="C471" s="90" t="s">
        <v>1038</v>
      </c>
      <c r="D471" s="90"/>
      <c r="E471" s="91">
        <v>490009</v>
      </c>
      <c r="F471" s="56" t="s">
        <v>1022</v>
      </c>
    </row>
    <row r="472" spans="3:6">
      <c r="C472" s="90" t="s">
        <v>606</v>
      </c>
      <c r="D472" s="90"/>
      <c r="E472" s="91">
        <v>490010</v>
      </c>
      <c r="F472" s="56" t="s">
        <v>1022</v>
      </c>
    </row>
    <row r="473" spans="3:6">
      <c r="C473" s="90" t="s">
        <v>607</v>
      </c>
      <c r="D473" s="90"/>
      <c r="E473" s="91">
        <v>490012</v>
      </c>
      <c r="F473" s="56" t="s">
        <v>1022</v>
      </c>
    </row>
    <row r="474" spans="3:6">
      <c r="C474" s="90" t="s">
        <v>91</v>
      </c>
      <c r="D474" s="90"/>
      <c r="E474" s="91">
        <v>490013</v>
      </c>
      <c r="F474" s="56" t="s">
        <v>1022</v>
      </c>
    </row>
    <row r="475" spans="3:6">
      <c r="C475" s="90" t="s">
        <v>611</v>
      </c>
      <c r="D475" s="90"/>
      <c r="E475" s="91">
        <v>490014</v>
      </c>
      <c r="F475" s="56" t="s">
        <v>1022</v>
      </c>
    </row>
    <row r="476" spans="3:6">
      <c r="C476" s="90" t="s">
        <v>613</v>
      </c>
      <c r="D476" s="90"/>
      <c r="E476" s="91">
        <v>490016</v>
      </c>
      <c r="F476" s="56" t="s">
        <v>1022</v>
      </c>
    </row>
    <row r="477" spans="3:6">
      <c r="C477" s="90" t="s">
        <v>1039</v>
      </c>
      <c r="D477" s="90"/>
      <c r="E477" s="91">
        <v>490019</v>
      </c>
      <c r="F477" s="56" t="s">
        <v>1022</v>
      </c>
    </row>
    <row r="478" spans="3:6">
      <c r="C478" s="90" t="s">
        <v>626</v>
      </c>
      <c r="D478" s="90"/>
      <c r="E478" s="91">
        <v>490020</v>
      </c>
      <c r="F478" s="56" t="s">
        <v>1022</v>
      </c>
    </row>
    <row r="479" spans="3:6">
      <c r="C479" s="90" t="s">
        <v>642</v>
      </c>
      <c r="D479" s="90"/>
      <c r="E479" s="91">
        <v>490021</v>
      </c>
      <c r="F479" s="56" t="s">
        <v>1022</v>
      </c>
    </row>
    <row r="480" spans="3:6">
      <c r="C480" s="90" t="s">
        <v>639</v>
      </c>
      <c r="D480" s="90"/>
      <c r="E480" s="91">
        <v>490024</v>
      </c>
      <c r="F480" s="56" t="s">
        <v>1022</v>
      </c>
    </row>
    <row r="481" spans="3:6">
      <c r="C481" s="90" t="s">
        <v>869</v>
      </c>
      <c r="D481" s="90"/>
      <c r="E481" s="91">
        <v>490025</v>
      </c>
      <c r="F481" s="56" t="s">
        <v>1022</v>
      </c>
    </row>
    <row r="482" spans="3:6">
      <c r="C482" s="90" t="s">
        <v>653</v>
      </c>
      <c r="D482" s="90"/>
      <c r="E482" s="91">
        <v>490034</v>
      </c>
      <c r="F482" s="56" t="s">
        <v>1022</v>
      </c>
    </row>
    <row r="483" spans="3:6">
      <c r="C483" s="90" t="s">
        <v>656</v>
      </c>
      <c r="D483" s="90"/>
      <c r="E483" s="91">
        <v>490035</v>
      </c>
      <c r="F483" s="56" t="s">
        <v>1022</v>
      </c>
    </row>
    <row r="484" spans="3:6">
      <c r="C484" s="90" t="s">
        <v>1040</v>
      </c>
      <c r="D484" s="90"/>
      <c r="E484" s="91">
        <v>491002</v>
      </c>
      <c r="F484" s="56" t="s">
        <v>1022</v>
      </c>
    </row>
    <row r="485" spans="3:6">
      <c r="C485" s="90" t="s">
        <v>615</v>
      </c>
      <c r="D485" s="90"/>
      <c r="E485" s="91">
        <v>491003</v>
      </c>
      <c r="F485" s="56" t="s">
        <v>1022</v>
      </c>
    </row>
    <row r="486" spans="3:6">
      <c r="C486" s="90" t="s">
        <v>604</v>
      </c>
      <c r="D486" s="90"/>
      <c r="E486" s="91">
        <v>491038</v>
      </c>
      <c r="F486" s="56" t="s">
        <v>1022</v>
      </c>
    </row>
    <row r="487" spans="3:6">
      <c r="C487" s="90" t="s">
        <v>605</v>
      </c>
      <c r="D487" s="90"/>
      <c r="E487" s="91">
        <v>492018</v>
      </c>
      <c r="F487" s="56" t="s">
        <v>1022</v>
      </c>
    </row>
    <row r="488" spans="3:6">
      <c r="C488" s="90" t="s">
        <v>1041</v>
      </c>
      <c r="D488" s="90"/>
      <c r="E488" s="91">
        <v>492019</v>
      </c>
      <c r="F488" s="56" t="s">
        <v>1022</v>
      </c>
    </row>
    <row r="489" spans="3:6">
      <c r="C489" s="90" t="s">
        <v>1042</v>
      </c>
      <c r="D489" s="90"/>
      <c r="E489" s="91">
        <v>492021</v>
      </c>
      <c r="F489" s="56" t="s">
        <v>1022</v>
      </c>
    </row>
    <row r="490" spans="3:6">
      <c r="C490" s="90" t="s">
        <v>871</v>
      </c>
      <c r="D490" s="90"/>
      <c r="E490" s="91">
        <v>492033</v>
      </c>
      <c r="F490" s="56" t="s">
        <v>1022</v>
      </c>
    </row>
    <row r="491" spans="3:6">
      <c r="C491" s="90" t="s">
        <v>619</v>
      </c>
      <c r="D491" s="90"/>
      <c r="E491" s="91">
        <v>492035</v>
      </c>
      <c r="F491" s="56" t="s">
        <v>1022</v>
      </c>
    </row>
    <row r="492" spans="3:6">
      <c r="C492" s="90" t="s">
        <v>616</v>
      </c>
      <c r="D492" s="90"/>
      <c r="E492" s="91">
        <v>492037</v>
      </c>
      <c r="F492" s="56" t="s">
        <v>1022</v>
      </c>
    </row>
    <row r="493" spans="3:6">
      <c r="C493" s="90" t="s">
        <v>627</v>
      </c>
      <c r="D493" s="90"/>
      <c r="E493" s="91">
        <v>492047</v>
      </c>
      <c r="F493" s="56" t="s">
        <v>1022</v>
      </c>
    </row>
    <row r="494" spans="3:6">
      <c r="C494" s="90" t="s">
        <v>628</v>
      </c>
      <c r="D494" s="90"/>
      <c r="E494" s="91">
        <v>492051</v>
      </c>
      <c r="F494" s="56" t="s">
        <v>1022</v>
      </c>
    </row>
    <row r="495" spans="3:6">
      <c r="C495" s="90" t="s">
        <v>630</v>
      </c>
      <c r="D495" s="90"/>
      <c r="E495" s="91">
        <v>492055</v>
      </c>
      <c r="F495" s="56" t="s">
        <v>1022</v>
      </c>
    </row>
    <row r="496" spans="3:6">
      <c r="C496" s="90" t="s">
        <v>921</v>
      </c>
      <c r="D496" s="90"/>
      <c r="E496" s="91">
        <v>492062</v>
      </c>
      <c r="F496" s="56" t="s">
        <v>1022</v>
      </c>
    </row>
    <row r="497" spans="3:6">
      <c r="C497" s="90" t="s">
        <v>631</v>
      </c>
      <c r="D497" s="90"/>
      <c r="E497" s="91">
        <v>492064</v>
      </c>
      <c r="F497" s="56" t="s">
        <v>1022</v>
      </c>
    </row>
    <row r="498" spans="3:6">
      <c r="C498" s="90" t="s">
        <v>632</v>
      </c>
      <c r="D498" s="90"/>
      <c r="E498" s="91">
        <v>492066</v>
      </c>
      <c r="F498" s="56" t="s">
        <v>1022</v>
      </c>
    </row>
    <row r="499" spans="3:6">
      <c r="C499" s="90" t="s">
        <v>625</v>
      </c>
      <c r="D499" s="90"/>
      <c r="E499" s="91">
        <v>492070</v>
      </c>
      <c r="F499" s="56" t="s">
        <v>1022</v>
      </c>
    </row>
    <row r="500" spans="3:6">
      <c r="C500" s="90" t="s">
        <v>1043</v>
      </c>
      <c r="D500" s="90"/>
      <c r="E500" s="91">
        <v>492079</v>
      </c>
      <c r="F500" s="56" t="s">
        <v>1022</v>
      </c>
    </row>
    <row r="501" spans="3:6">
      <c r="C501" s="90" t="s">
        <v>633</v>
      </c>
      <c r="D501" s="90"/>
      <c r="E501" s="91">
        <v>492085</v>
      </c>
      <c r="F501" s="56" t="s">
        <v>1022</v>
      </c>
    </row>
    <row r="502" spans="3:6">
      <c r="C502" s="90" t="s">
        <v>618</v>
      </c>
      <c r="D502" s="90"/>
      <c r="E502" s="91">
        <v>492087</v>
      </c>
      <c r="F502" s="56" t="s">
        <v>1022</v>
      </c>
    </row>
    <row r="503" spans="3:6">
      <c r="C503" s="90" t="s">
        <v>635</v>
      </c>
      <c r="D503" s="90"/>
      <c r="E503" s="91">
        <v>492090</v>
      </c>
      <c r="F503" s="56" t="s">
        <v>1022</v>
      </c>
    </row>
    <row r="504" spans="3:6">
      <c r="C504" s="57" t="s">
        <v>651</v>
      </c>
      <c r="D504" s="90"/>
      <c r="E504" s="91">
        <v>492095</v>
      </c>
      <c r="F504" s="56" t="s">
        <v>1022</v>
      </c>
    </row>
    <row r="505" spans="3:6">
      <c r="C505" s="90" t="s">
        <v>640</v>
      </c>
      <c r="D505" s="90"/>
      <c r="E505" s="91">
        <v>492100</v>
      </c>
      <c r="F505" s="56" t="s">
        <v>1022</v>
      </c>
    </row>
    <row r="506" spans="3:6">
      <c r="C506" s="90" t="s">
        <v>641</v>
      </c>
      <c r="D506" s="90"/>
      <c r="E506" s="91">
        <v>492105</v>
      </c>
      <c r="F506" s="56" t="s">
        <v>1022</v>
      </c>
    </row>
    <row r="507" spans="3:6">
      <c r="C507" s="90" t="s">
        <v>643</v>
      </c>
      <c r="D507" s="90"/>
      <c r="E507" s="91">
        <v>492109</v>
      </c>
      <c r="F507" s="56" t="s">
        <v>1022</v>
      </c>
    </row>
    <row r="508" spans="3:6">
      <c r="C508" s="90" t="s">
        <v>644</v>
      </c>
      <c r="D508" s="90"/>
      <c r="E508" s="91">
        <v>492110</v>
      </c>
      <c r="F508" s="56" t="s">
        <v>1022</v>
      </c>
    </row>
    <row r="509" spans="3:6">
      <c r="C509" s="90" t="s">
        <v>620</v>
      </c>
      <c r="D509" s="90"/>
      <c r="E509" s="91">
        <v>492114</v>
      </c>
      <c r="F509" s="56" t="s">
        <v>1022</v>
      </c>
    </row>
    <row r="510" spans="3:6">
      <c r="C510" s="90" t="s">
        <v>645</v>
      </c>
      <c r="D510" s="90"/>
      <c r="E510" s="91">
        <v>492116</v>
      </c>
      <c r="F510" s="56" t="s">
        <v>1022</v>
      </c>
    </row>
    <row r="511" spans="3:6">
      <c r="C511" s="90" t="s">
        <v>1044</v>
      </c>
      <c r="D511" s="90"/>
      <c r="E511" s="91">
        <v>492122</v>
      </c>
      <c r="F511" s="56" t="s">
        <v>1022</v>
      </c>
    </row>
    <row r="512" spans="3:6">
      <c r="C512" s="90" t="s">
        <v>652</v>
      </c>
      <c r="D512" s="90"/>
      <c r="E512" s="91">
        <v>492123</v>
      </c>
      <c r="F512" s="56" t="s">
        <v>1022</v>
      </c>
    </row>
    <row r="513" spans="3:6">
      <c r="C513" s="90" t="s">
        <v>647</v>
      </c>
      <c r="D513" s="90"/>
      <c r="E513" s="91">
        <v>492126</v>
      </c>
      <c r="F513" s="56" t="s">
        <v>1022</v>
      </c>
    </row>
    <row r="514" spans="3:6">
      <c r="C514" s="90" t="s">
        <v>658</v>
      </c>
      <c r="D514" s="90"/>
      <c r="E514" s="91">
        <v>492158</v>
      </c>
      <c r="F514" s="56" t="s">
        <v>1022</v>
      </c>
    </row>
    <row r="515" spans="3:6">
      <c r="C515" s="90" t="s">
        <v>923</v>
      </c>
      <c r="D515" s="90"/>
      <c r="E515" s="91">
        <v>492174</v>
      </c>
      <c r="F515" s="56" t="s">
        <v>1022</v>
      </c>
    </row>
    <row r="516" spans="3:6">
      <c r="C516" s="90" t="s">
        <v>1045</v>
      </c>
      <c r="D516" s="90"/>
      <c r="E516" s="91">
        <v>492321</v>
      </c>
      <c r="F516" s="56" t="s">
        <v>1022</v>
      </c>
    </row>
    <row r="517" spans="3:6">
      <c r="C517" s="90" t="s">
        <v>624</v>
      </c>
      <c r="D517" s="90"/>
      <c r="E517" s="91">
        <v>492330</v>
      </c>
      <c r="F517" s="56" t="s">
        <v>1022</v>
      </c>
    </row>
    <row r="518" spans="3:6">
      <c r="C518" s="90" t="s">
        <v>1046</v>
      </c>
      <c r="D518" s="90"/>
      <c r="E518" s="91">
        <v>492333</v>
      </c>
      <c r="F518" s="56" t="s">
        <v>1022</v>
      </c>
    </row>
    <row r="519" spans="3:6">
      <c r="C519" s="90" t="s">
        <v>617</v>
      </c>
      <c r="D519" s="90"/>
      <c r="E519" s="91">
        <v>492337</v>
      </c>
      <c r="F519" s="56" t="s">
        <v>1022</v>
      </c>
    </row>
    <row r="520" spans="3:6">
      <c r="C520" s="90" t="s">
        <v>1047</v>
      </c>
      <c r="D520" s="90"/>
      <c r="E520" s="91">
        <v>492339</v>
      </c>
      <c r="F520" s="56" t="s">
        <v>1022</v>
      </c>
    </row>
    <row r="521" spans="3:6">
      <c r="C521" s="90" t="s">
        <v>1048</v>
      </c>
      <c r="D521" s="90"/>
      <c r="E521" s="91">
        <v>492381</v>
      </c>
      <c r="F521" s="56" t="s">
        <v>1022</v>
      </c>
    </row>
    <row r="522" spans="3:6">
      <c r="C522" s="90" t="s">
        <v>621</v>
      </c>
      <c r="D522" s="90"/>
      <c r="E522" s="91">
        <v>492420</v>
      </c>
      <c r="F522" s="56" t="s">
        <v>1022</v>
      </c>
    </row>
    <row r="523" spans="3:6">
      <c r="C523" s="90" t="s">
        <v>1049</v>
      </c>
      <c r="D523" s="90"/>
      <c r="E523" s="91">
        <v>492448</v>
      </c>
      <c r="F523" s="56" t="s">
        <v>1022</v>
      </c>
    </row>
    <row r="524" spans="3:6">
      <c r="C524" s="90" t="s">
        <v>655</v>
      </c>
      <c r="D524" s="90"/>
      <c r="E524" s="91">
        <v>492489</v>
      </c>
      <c r="F524" s="56" t="s">
        <v>1022</v>
      </c>
    </row>
    <row r="525" spans="3:6">
      <c r="C525" s="90" t="s">
        <v>622</v>
      </c>
      <c r="D525" s="90"/>
      <c r="E525" s="91">
        <v>492532</v>
      </c>
      <c r="F525" s="56" t="s">
        <v>1022</v>
      </c>
    </row>
    <row r="526" spans="3:6">
      <c r="C526" s="90" t="s">
        <v>1050</v>
      </c>
      <c r="D526" s="90"/>
      <c r="E526" s="91">
        <v>494005</v>
      </c>
      <c r="F526" s="56" t="s">
        <v>1022</v>
      </c>
    </row>
    <row r="527" spans="3:6">
      <c r="C527" s="90"/>
      <c r="D527" s="90"/>
      <c r="E527" s="91"/>
    </row>
    <row r="528" spans="3:6">
      <c r="C528" s="90"/>
      <c r="D528" s="90"/>
      <c r="E528" s="91"/>
    </row>
    <row r="529" spans="3:5">
      <c r="C529" s="90"/>
      <c r="D529" s="90"/>
      <c r="E529" s="91"/>
    </row>
    <row r="530" spans="3:5">
      <c r="C530" s="90"/>
      <c r="D530" s="90"/>
      <c r="E530" s="91"/>
    </row>
    <row r="531" spans="3:5">
      <c r="C531" s="90"/>
      <c r="D531" s="90"/>
      <c r="E531" s="91"/>
    </row>
    <row r="532" spans="3:5">
      <c r="C532" s="90"/>
      <c r="D532" s="90"/>
      <c r="E532" s="91"/>
    </row>
    <row r="533" spans="3:5">
      <c r="C533" s="90"/>
      <c r="D533" s="90"/>
      <c r="E533" s="91"/>
    </row>
    <row r="534" spans="3:5">
      <c r="C534" s="90"/>
      <c r="D534" s="90"/>
      <c r="E534" s="91"/>
    </row>
    <row r="535" spans="3:5">
      <c r="C535" s="90"/>
      <c r="D535" s="90"/>
      <c r="E535" s="91"/>
    </row>
    <row r="536" spans="3:5">
      <c r="C536" s="90"/>
      <c r="D536" s="90"/>
      <c r="E536" s="91"/>
    </row>
    <row r="537" spans="3:5">
      <c r="C537" s="90"/>
      <c r="D537" s="90"/>
      <c r="E537" s="91"/>
    </row>
    <row r="538" spans="3:5">
      <c r="C538" s="90"/>
      <c r="D538" s="90"/>
      <c r="E538" s="91"/>
    </row>
    <row r="539" spans="3:5">
      <c r="C539" s="90"/>
      <c r="D539" s="90"/>
      <c r="E539" s="91"/>
    </row>
    <row r="540" spans="3:5">
      <c r="C540" s="90"/>
      <c r="D540" s="90"/>
      <c r="E540" s="91"/>
    </row>
    <row r="541" spans="3:5">
      <c r="C541" s="90"/>
      <c r="D541" s="90"/>
      <c r="E541" s="91"/>
    </row>
    <row r="542" spans="3:5">
      <c r="C542" s="90"/>
      <c r="D542" s="90"/>
      <c r="E542" s="91"/>
    </row>
    <row r="543" spans="3:5">
      <c r="C543" s="90"/>
      <c r="D543" s="90"/>
      <c r="E543" s="91"/>
    </row>
    <row r="544" spans="3:5">
      <c r="C544" s="90"/>
      <c r="D544" s="90"/>
      <c r="E544" s="91"/>
    </row>
    <row r="545" spans="3:5">
      <c r="C545" s="90"/>
      <c r="D545" s="90"/>
      <c r="E545" s="91"/>
    </row>
    <row r="546" spans="3:5">
      <c r="C546" s="90"/>
      <c r="D546" s="90"/>
      <c r="E546" s="91"/>
    </row>
    <row r="547" spans="3:5">
      <c r="C547" s="90"/>
      <c r="D547" s="90"/>
      <c r="E547" s="91"/>
    </row>
    <row r="548" spans="3:5">
      <c r="C548" s="90"/>
      <c r="D548" s="90"/>
      <c r="E548" s="91"/>
    </row>
  </sheetData>
  <sheetProtection algorithmName="SHA-512" hashValue="URXGpdHeAaZTYP9lV7bNrzdHttDKyau/LIsoVgDmuTgkVsay2IP9kkOthVUfl7lrsgj2xzSrsyhr7Ce4B5olnQ==" saltValue="ATGOJI4Gdxz0uA/+W0DQNQ==" spinCount="100000" sheet="1" objects="1" scenarios="1"/>
  <mergeCells count="1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E159:L159"/>
    <mergeCell ref="G149:H149"/>
    <mergeCell ref="G150:H150"/>
    <mergeCell ref="G151:H151"/>
    <mergeCell ref="G140:H140"/>
    <mergeCell ref="G141:H141"/>
    <mergeCell ref="A85:A86"/>
    <mergeCell ref="B85:B86"/>
    <mergeCell ref="C85:D85"/>
    <mergeCell ref="E85:E86"/>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A114:N114"/>
    <mergeCell ref="E119:L119"/>
    <mergeCell ref="N85:N86"/>
    <mergeCell ref="H120:L120"/>
    <mergeCell ref="J84:N84"/>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G94:H94"/>
    <mergeCell ref="A84:B84"/>
    <mergeCell ref="G111:H111"/>
    <mergeCell ref="J44:N44"/>
    <mergeCell ref="G51:H51"/>
    <mergeCell ref="G52:H52"/>
    <mergeCell ref="G53:H53"/>
    <mergeCell ref="G54:H54"/>
    <mergeCell ref="G55:H55"/>
    <mergeCell ref="G56:H56"/>
    <mergeCell ref="G57:H57"/>
    <mergeCell ref="G58:H58"/>
    <mergeCell ref="G49:H49"/>
    <mergeCell ref="G50:H50"/>
    <mergeCell ref="C84:G84"/>
    <mergeCell ref="H84:I84"/>
    <mergeCell ref="G98:H98"/>
    <mergeCell ref="E79:L79"/>
    <mergeCell ref="I85:M86"/>
    <mergeCell ref="F85:F86"/>
    <mergeCell ref="G90:H90"/>
    <mergeCell ref="G91:H91"/>
    <mergeCell ref="G92:H92"/>
    <mergeCell ref="G85:H86"/>
    <mergeCell ref="G93:H93"/>
    <mergeCell ref="A45:A46"/>
    <mergeCell ref="B45:B46"/>
    <mergeCell ref="C45:D45"/>
    <mergeCell ref="E45:E46"/>
    <mergeCell ref="F45:F46"/>
    <mergeCell ref="G59:H59"/>
    <mergeCell ref="G60:H60"/>
    <mergeCell ref="G61:H61"/>
    <mergeCell ref="G62:H62"/>
    <mergeCell ref="G20:H20"/>
    <mergeCell ref="G21:H21"/>
    <mergeCell ref="I45:M46"/>
    <mergeCell ref="N45:N46"/>
    <mergeCell ref="G45:H46"/>
    <mergeCell ref="G5:H6"/>
    <mergeCell ref="G12:H12"/>
    <mergeCell ref="G13:H13"/>
    <mergeCell ref="C78:D78"/>
    <mergeCell ref="H72:M72"/>
    <mergeCell ref="G63:H63"/>
    <mergeCell ref="G64:H64"/>
    <mergeCell ref="G65:H65"/>
    <mergeCell ref="G66:H66"/>
    <mergeCell ref="G67:H67"/>
    <mergeCell ref="G68:H68"/>
    <mergeCell ref="G69:H69"/>
    <mergeCell ref="G70:H70"/>
    <mergeCell ref="C3:G3"/>
    <mergeCell ref="H43:I43"/>
    <mergeCell ref="C4:G4"/>
    <mergeCell ref="G7:H7"/>
    <mergeCell ref="A44:B44"/>
    <mergeCell ref="C44:G44"/>
    <mergeCell ref="H44:I44"/>
    <mergeCell ref="E39:L39"/>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25:H25"/>
    <mergeCell ref="G26:H26"/>
    <mergeCell ref="G27:H27"/>
    <mergeCell ref="G28:H28"/>
    <mergeCell ref="G8:H8"/>
    <mergeCell ref="G19:H19"/>
    <mergeCell ref="H3:I3"/>
    <mergeCell ref="G142:H142"/>
    <mergeCell ref="G143:H143"/>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C43:G43"/>
    <mergeCell ref="G47:H47"/>
    <mergeCell ref="G48:H48"/>
    <mergeCell ref="A3:B3"/>
    <mergeCell ref="H4:I4"/>
    <mergeCell ref="A4:B4"/>
  </mergeCells>
  <phoneticPr fontId="1"/>
  <dataValidations xWindow="163" yWindow="688" count="13">
    <dataValidation imeMode="off" allowBlank="1" showInputMessage="1" showErrorMessage="1" sqref="B7:B31 B127:B151 B87:B111 B47:B71"/>
    <dataValidation imeMode="disabled" allowBlank="1" showInputMessage="1" showErrorMessage="1" sqref="J3:N4 J43:N44 I87:I111 C124:G124 J83:N84 C84:G84 I7:I31 I47:I71 C4:G4 C44:G44 I127:I151 J123:N124"/>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type="list" allowBlank="1" showInputMessage="1" showErrorMessage="1" prompt="「分」または「ｍ」を選択してください" sqref="J87:J111 J7:J31 J47:J71 J127:J151">
      <formula1>"分,m"</formula1>
    </dataValidation>
    <dataValidation type="list" allowBlank="1" showInputMessage="1" showErrorMessage="1" prompt="「秒」を選択してください" sqref="L87:L111 L7:L31 L47:L71 L127:L151">
      <formula1>"秒"</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3:G3 C43:G43 C123:G123"/>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sqref="AG7:AG31 AG47:AG71 AG87:AG111 AG127:AG151">
      <formula1>prefec1</formula1>
    </dataValidation>
    <dataValidation type="list" imeMode="disabled" allowBlank="1" showInputMessage="1" showErrorMessage="1" prompt="学年を選択してください" sqref="E7:E31 E47:E71 E87:E111 E127:E151">
      <formula1>gakunen1</formula1>
    </dataValidation>
    <dataValidation type="list" allowBlank="1" showInputMessage="1" showErrorMessage="1" prompt="性別を選択してください" sqref="F127:F151 F47:F71 F87:F111 F7:F31">
      <formula1>gender1</formula1>
    </dataValidation>
    <dataValidation type="list" allowBlank="1" showInputMessage="1" showErrorMessage="1" error="リストから選んで入力してください。" prompt="リストから選んで入力してください。左の「性別」欄に「男」か「女」を入力するとリストが表示されます。" sqref="G7:H31 G47:H71 G87:H111 G127:H151">
      <formula1>INDIRECT(F7)</formula1>
    </dataValidation>
  </dataValidations>
  <printOptions horizontalCentered="1"/>
  <pageMargins left="0.59055118110236227" right="0.59055118110236227" top="0.59055118110236227" bottom="0.59055118110236227" header="0.31496062992125984" footer="0.31496062992125984"/>
  <pageSetup paperSize="9" scale="92" orientation="portrait" r:id="rId1"/>
  <rowBreaks count="3" manualBreakCount="3">
    <brk id="40" min="2" max="13" man="1"/>
    <brk id="80" min="2" max="13" man="1"/>
    <brk id="120" min="2"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F375"/>
  <sheetViews>
    <sheetView view="pageBreakPreview" zoomScaleNormal="80" zoomScaleSheetLayoutView="100" workbookViewId="0">
      <selection activeCell="A3" sqref="A3:B3"/>
    </sheetView>
  </sheetViews>
  <sheetFormatPr defaultColWidth="3.625" defaultRowHeight="13.5"/>
  <cols>
    <col min="1" max="1" width="4.625" style="56" bestFit="1" customWidth="1"/>
    <col min="2" max="2" width="7.625" style="56" customWidth="1"/>
    <col min="3" max="3" width="17.25" style="56" customWidth="1"/>
    <col min="4" max="4" width="0.75" style="56" hidden="1" customWidth="1"/>
    <col min="5" max="5" width="3.125" style="56" customWidth="1"/>
    <col min="6" max="6" width="2.5" style="56" customWidth="1"/>
    <col min="7" max="7" width="3.125" style="56" customWidth="1"/>
    <col min="8" max="8" width="2.5" style="56" customWidth="1"/>
    <col min="9" max="9" width="3.125" style="56" customWidth="1"/>
    <col min="10" max="10" width="7.5" style="56" customWidth="1"/>
    <col min="11" max="11" width="13.75" style="56" customWidth="1"/>
    <col min="12" max="12" width="12.25" style="56" customWidth="1"/>
    <col min="13" max="13" width="4.5" style="56" customWidth="1"/>
    <col min="14" max="14" width="6.875" style="56" customWidth="1"/>
    <col min="15" max="17" width="3.625" style="56"/>
    <col min="18" max="18" width="10.5" style="21" bestFit="1" customWidth="1"/>
    <col min="19" max="19" width="29" style="22" customWidth="1"/>
    <col min="20" max="22" width="9.5" style="21" bestFit="1" customWidth="1"/>
    <col min="23" max="23" width="8.5" style="21" bestFit="1" customWidth="1"/>
    <col min="24" max="24" width="15" style="21" bestFit="1" customWidth="1"/>
    <col min="25" max="25" width="7" style="21" customWidth="1"/>
    <col min="26" max="26" width="19.375" style="21" bestFit="1" customWidth="1"/>
    <col min="27" max="27" width="12.25" style="21" customWidth="1"/>
    <col min="28" max="28" width="5.5" style="21" bestFit="1" customWidth="1"/>
    <col min="29" max="29" width="7.5" style="21" bestFit="1" customWidth="1"/>
    <col min="30" max="30" width="4.5" style="21" customWidth="1"/>
    <col min="31" max="31" width="6.75" style="21" customWidth="1"/>
    <col min="32" max="32" width="9.75" style="21" customWidth="1"/>
    <col min="33" max="33" width="7.5" style="53" bestFit="1" customWidth="1"/>
    <col min="34" max="34" width="6.25" style="53" customWidth="1"/>
    <col min="35" max="35" width="13.875" style="57" bestFit="1" customWidth="1"/>
    <col min="36" max="37" width="6.25" style="57" customWidth="1"/>
    <col min="38" max="16384" width="3.625" style="56"/>
  </cols>
  <sheetData>
    <row r="1" spans="1:110" ht="38.25" customHeight="1">
      <c r="A1" s="191" t="s">
        <v>1190</v>
      </c>
      <c r="B1" s="192"/>
      <c r="C1" s="192"/>
      <c r="D1" s="192"/>
      <c r="E1" s="192"/>
      <c r="F1" s="192"/>
      <c r="G1" s="192"/>
      <c r="H1" s="192"/>
      <c r="I1" s="192"/>
      <c r="J1" s="192"/>
      <c r="K1" s="192"/>
      <c r="L1" s="192"/>
      <c r="M1" s="192"/>
      <c r="N1" s="192"/>
    </row>
    <row r="2" spans="1:110" ht="7.5" customHeight="1">
      <c r="A2" s="52"/>
      <c r="B2" s="52"/>
      <c r="C2" s="52"/>
      <c r="D2" s="52"/>
      <c r="E2" s="52"/>
      <c r="F2" s="52"/>
      <c r="G2" s="52"/>
      <c r="H2" s="52"/>
      <c r="I2" s="52"/>
      <c r="J2" s="52"/>
      <c r="K2" s="52"/>
      <c r="L2" s="52"/>
      <c r="M2" s="52"/>
      <c r="N2" s="52"/>
    </row>
    <row r="3" spans="1:110" s="57" customFormat="1" ht="22.5" customHeight="1">
      <c r="A3" s="125" t="s">
        <v>0</v>
      </c>
      <c r="B3" s="126"/>
      <c r="C3" s="196">
        <f>'基礎データ（必ず先に記入してください）'!$C$2</f>
        <v>0</v>
      </c>
      <c r="D3" s="197"/>
      <c r="E3" s="197"/>
      <c r="F3" s="197"/>
      <c r="G3" s="197"/>
      <c r="H3" s="197"/>
      <c r="I3" s="197"/>
      <c r="J3" s="198"/>
      <c r="K3" s="78" t="s">
        <v>781</v>
      </c>
      <c r="L3" s="158">
        <f>'基礎データ（必ず先に記入してください）'!$C$6</f>
        <v>0</v>
      </c>
      <c r="M3" s="159"/>
      <c r="N3" s="160"/>
      <c r="O3" s="56"/>
      <c r="P3" s="56" t="s">
        <v>1025</v>
      </c>
      <c r="Q3" s="56">
        <f>COUNTIF(B7:C30,"男子 4×100mR")+COUNTIF(B7:C30,"男子 4×400mR")</f>
        <v>0</v>
      </c>
      <c r="R3" s="21"/>
      <c r="S3" s="22"/>
      <c r="T3" s="21"/>
      <c r="U3" s="21"/>
      <c r="V3" s="21"/>
      <c r="W3" s="21"/>
      <c r="X3" s="21"/>
      <c r="Y3" s="134"/>
      <c r="Z3" s="134"/>
      <c r="AA3" s="92" t="s">
        <v>494</v>
      </c>
      <c r="AB3" s="92" t="s">
        <v>503</v>
      </c>
      <c r="AC3" s="92" t="s">
        <v>24</v>
      </c>
      <c r="AD3" s="58"/>
      <c r="AE3" s="21"/>
      <c r="AF3" s="21"/>
      <c r="AG3" s="53"/>
      <c r="AH3" s="53"/>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row>
    <row r="4" spans="1:110" s="57" customFormat="1" ht="22.5" customHeight="1">
      <c r="A4" s="130" t="s">
        <v>13</v>
      </c>
      <c r="B4" s="131"/>
      <c r="C4" s="199">
        <f>'基礎データ（必ず先に記入してください）'!$C$8</f>
        <v>0</v>
      </c>
      <c r="D4" s="200"/>
      <c r="E4" s="200"/>
      <c r="F4" s="200"/>
      <c r="G4" s="200"/>
      <c r="H4" s="200"/>
      <c r="I4" s="200"/>
      <c r="J4" s="201"/>
      <c r="K4" s="83" t="s">
        <v>782</v>
      </c>
      <c r="L4" s="193">
        <f>'基礎データ（必ず先に記入してください）'!$C$7</f>
        <v>0</v>
      </c>
      <c r="M4" s="194"/>
      <c r="N4" s="195"/>
      <c r="O4" s="56"/>
      <c r="P4" s="56" t="s">
        <v>1026</v>
      </c>
      <c r="Q4" s="56">
        <f>COUNTIF(B7:C30,"女子 4×100mR")+COUNTIF(B7:C30,"女子 4×400mR")</f>
        <v>0</v>
      </c>
      <c r="R4" s="21"/>
      <c r="S4" s="22"/>
      <c r="T4" s="21"/>
      <c r="U4" s="21"/>
      <c r="V4" s="21"/>
      <c r="W4" s="21"/>
      <c r="X4" s="21"/>
      <c r="Y4" s="211"/>
      <c r="Z4" s="211"/>
      <c r="AA4" s="92">
        <f>'基礎データ（必ず先に記入してください）'!$C$3</f>
        <v>0</v>
      </c>
      <c r="AB4" s="92" t="e">
        <f>VLOOKUP(AA4,shozoku1,4,FALSE)</f>
        <v>#N/A</v>
      </c>
      <c r="AC4" s="92" t="e">
        <f>VLOOKUP(AA4,shozoku1,3,FALSE)</f>
        <v>#N/A</v>
      </c>
      <c r="AD4" s="58"/>
      <c r="AE4" s="21"/>
      <c r="AF4" s="21"/>
      <c r="AG4" s="53"/>
      <c r="AH4" s="53"/>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row>
    <row r="5" spans="1:110" s="57" customFormat="1" ht="17.25" customHeight="1">
      <c r="A5" s="146"/>
      <c r="B5" s="153" t="s">
        <v>771</v>
      </c>
      <c r="C5" s="154"/>
      <c r="D5" s="169"/>
      <c r="E5" s="153" t="s">
        <v>9</v>
      </c>
      <c r="F5" s="167"/>
      <c r="G5" s="167"/>
      <c r="H5" s="167"/>
      <c r="I5" s="154"/>
      <c r="J5" s="205" t="s">
        <v>778</v>
      </c>
      <c r="K5" s="206"/>
      <c r="L5" s="206"/>
      <c r="M5" s="207"/>
      <c r="N5" s="151" t="s">
        <v>6</v>
      </c>
      <c r="O5" s="56"/>
      <c r="P5" s="56"/>
      <c r="Q5" s="56"/>
      <c r="R5" s="21"/>
      <c r="S5" s="22"/>
      <c r="T5" s="21"/>
      <c r="U5" s="21"/>
      <c r="V5" s="21"/>
      <c r="W5" s="21"/>
      <c r="X5" s="21"/>
      <c r="Y5" s="21"/>
      <c r="Z5" s="21"/>
      <c r="AA5" s="21"/>
      <c r="AB5" s="21"/>
      <c r="AC5" s="21"/>
      <c r="AD5" s="21"/>
      <c r="AE5" s="21"/>
      <c r="AF5" s="21"/>
      <c r="AG5" s="53"/>
      <c r="AH5" s="53"/>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row>
    <row r="6" spans="1:110" s="57" customFormat="1" ht="17.25" customHeight="1" thickBot="1">
      <c r="A6" s="147"/>
      <c r="B6" s="155"/>
      <c r="C6" s="156"/>
      <c r="D6" s="170"/>
      <c r="E6" s="155"/>
      <c r="F6" s="168"/>
      <c r="G6" s="168"/>
      <c r="H6" s="168"/>
      <c r="I6" s="156"/>
      <c r="J6" s="59" t="s">
        <v>1</v>
      </c>
      <c r="K6" s="59" t="s">
        <v>779</v>
      </c>
      <c r="L6" s="59" t="s">
        <v>780</v>
      </c>
      <c r="M6" s="59" t="s">
        <v>3</v>
      </c>
      <c r="N6" s="152"/>
      <c r="O6" s="56"/>
      <c r="P6" s="56"/>
      <c r="Q6" s="56"/>
      <c r="R6" s="19" t="s">
        <v>18</v>
      </c>
      <c r="S6" s="20" t="s">
        <v>498</v>
      </c>
      <c r="T6" s="19" t="s">
        <v>542</v>
      </c>
      <c r="U6" s="19" t="s">
        <v>522</v>
      </c>
      <c r="V6" s="19" t="s">
        <v>523</v>
      </c>
      <c r="W6" s="19" t="s">
        <v>19</v>
      </c>
      <c r="X6" s="19" t="s">
        <v>20</v>
      </c>
      <c r="Y6" s="19" t="s">
        <v>21</v>
      </c>
      <c r="Z6" s="19" t="s">
        <v>22</v>
      </c>
      <c r="AA6" s="19" t="s">
        <v>23</v>
      </c>
      <c r="AB6" s="19" t="s">
        <v>493</v>
      </c>
      <c r="AC6" s="19" t="s">
        <v>24</v>
      </c>
      <c r="AD6" s="42" t="s">
        <v>805</v>
      </c>
      <c r="AE6" s="19" t="s">
        <v>497</v>
      </c>
      <c r="AF6" s="19" t="s">
        <v>800</v>
      </c>
      <c r="AG6" s="53" t="s">
        <v>600</v>
      </c>
      <c r="AH6" s="53"/>
      <c r="AI6" s="57" t="s">
        <v>801</v>
      </c>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row>
    <row r="7" spans="1:110" s="57" customFormat="1" ht="22.5" customHeight="1" thickTop="1">
      <c r="A7" s="161">
        <v>1</v>
      </c>
      <c r="B7" s="180"/>
      <c r="C7" s="181"/>
      <c r="D7" s="164"/>
      <c r="E7" s="212"/>
      <c r="F7" s="174" t="s">
        <v>502</v>
      </c>
      <c r="G7" s="171"/>
      <c r="H7" s="174" t="s">
        <v>501</v>
      </c>
      <c r="I7" s="177"/>
      <c r="J7" s="27"/>
      <c r="K7" s="27"/>
      <c r="L7" s="27"/>
      <c r="M7" s="27"/>
      <c r="N7" s="28"/>
      <c r="O7" s="56"/>
      <c r="P7" s="56"/>
      <c r="Q7" s="56"/>
      <c r="R7" s="2" t="str">
        <f t="shared" ref="R7:R12" si="0">IF(ISBLANK(J7),"",VLOOKUP(CONCATENATE($AB$4,LEFT($B$7,1)),$R$81:$S$90,2,FALSE)+J7*100)</f>
        <v/>
      </c>
      <c r="S7" s="24" t="str">
        <f t="shared" ref="S7:S12" si="1">IF(ISBLANK(J7),"",$B$7)</f>
        <v/>
      </c>
      <c r="T7" s="1" t="str">
        <f>IF($S7="","",VLOOKUP($S7,'(種目・作業用)'!$A$2:$D$54,2,FALSE))</f>
        <v/>
      </c>
      <c r="U7" s="1" t="str">
        <f>IF($S7="","",VLOOKUP($S7,'(種目・作業用)'!$A$2:$D$54,3,FALSE))</f>
        <v/>
      </c>
      <c r="V7" s="1" t="str">
        <f>IF($S7="","",VLOOKUP($S7,'(種目・作業用)'!$A$2:$D$54,4,FALSE))</f>
        <v/>
      </c>
      <c r="W7" s="25" t="str">
        <f>IF(ISNUMBER(R7),IF(LEN(E7)=1,CONCATENATE(E7,G7,I7),CONCATENATE("0",G7,I7)),"")</f>
        <v/>
      </c>
      <c r="X7" s="2" t="str">
        <f>V7</f>
        <v/>
      </c>
      <c r="Y7" s="2" t="str">
        <f t="shared" ref="Y7:Y30" si="2">IF(ISBLANK(J7),"",J7)</f>
        <v/>
      </c>
      <c r="Z7" s="2" t="str">
        <f t="shared" ref="Z7:Z13" si="3">IF(ISNUMBER(Y7),IF(ISBLANK(M7),AI7,CONCATENATE(AI7,"(",M7,")")),"")</f>
        <v/>
      </c>
      <c r="AA7" s="2" t="str">
        <f t="shared" ref="AA7:AA30" si="4">IF(ISNUMBER(Y7),L7,"")</f>
        <v/>
      </c>
      <c r="AB7" s="33" t="str">
        <f t="shared" ref="AB7:AB30" si="5">IF(ISNUMBER(Y7),VLOOKUP(AG7,$AG$80:$AH$127,2,FALSE),"")</f>
        <v/>
      </c>
      <c r="AC7" s="34" t="str">
        <f>IF(ISNUMBER(Y7),$AC$4,"")</f>
        <v/>
      </c>
      <c r="AD7" s="43" t="str">
        <f t="shared" ref="AD7:AD12" si="6">IF(ISBLANK(J7),"",IF(LEFT($B$7,1)="男",1,2))</f>
        <v/>
      </c>
      <c r="AE7" s="2"/>
      <c r="AF7" s="2" t="str">
        <f>IF(ISNUMBER(Y7),$AA$4,"")</f>
        <v/>
      </c>
      <c r="AG7" s="62" t="s">
        <v>560</v>
      </c>
      <c r="AH7" s="53"/>
      <c r="AI7" s="60" t="str">
        <f>IF(LEN(K7)&gt;6,SUBSTITUTE(K7,"　",""),IF(LEN(K7)=6,K7,IF(LEN(K7)=5,CONCATENATE(K7,"　"),IF(LEN(K7)=4,CONCATENATE(SUBSTITUTE(K7,"　","　　"),"　"),CONCATENATE(SUBSTITUTE(K7,"　","　　　"),"　")))))</f>
        <v>　</v>
      </c>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row>
    <row r="8" spans="1:110" s="57" customFormat="1" ht="22.5" customHeight="1">
      <c r="A8" s="162"/>
      <c r="B8" s="182"/>
      <c r="C8" s="183"/>
      <c r="D8" s="165"/>
      <c r="E8" s="187"/>
      <c r="F8" s="175"/>
      <c r="G8" s="172"/>
      <c r="H8" s="175"/>
      <c r="I8" s="178"/>
      <c r="J8" s="12"/>
      <c r="K8" s="12"/>
      <c r="L8" s="12"/>
      <c r="M8" s="12"/>
      <c r="N8" s="16"/>
      <c r="O8" s="56"/>
      <c r="P8" s="56"/>
      <c r="Q8" s="56"/>
      <c r="R8" s="2" t="str">
        <f t="shared" si="0"/>
        <v/>
      </c>
      <c r="S8" s="24" t="str">
        <f t="shared" si="1"/>
        <v/>
      </c>
      <c r="T8" s="1" t="str">
        <f>IF($S8="","",VLOOKUP($S8,'(種目・作業用)'!$A$2:$D$54,2,FALSE))</f>
        <v/>
      </c>
      <c r="U8" s="1" t="str">
        <f>IF($S8="","",VLOOKUP($S8,'(種目・作業用)'!$A$2:$D$54,3,FALSE))</f>
        <v/>
      </c>
      <c r="V8" s="1" t="str">
        <f>IF($S8="","",VLOOKUP($S8,'(種目・作業用)'!$A$2:$D$54,4,FALSE))</f>
        <v/>
      </c>
      <c r="W8" s="25"/>
      <c r="X8" s="2" t="str">
        <f t="shared" ref="X8:X30" si="7">V8</f>
        <v/>
      </c>
      <c r="Y8" s="2" t="str">
        <f t="shared" si="2"/>
        <v/>
      </c>
      <c r="Z8" s="2" t="str">
        <f t="shared" si="3"/>
        <v/>
      </c>
      <c r="AA8" s="2" t="str">
        <f t="shared" si="4"/>
        <v/>
      </c>
      <c r="AB8" s="33" t="str">
        <f t="shared" si="5"/>
        <v/>
      </c>
      <c r="AC8" s="34" t="str">
        <f t="shared" ref="AC8:AC30" si="8">IF(ISNUMBER(Y8),$AC$4,"")</f>
        <v/>
      </c>
      <c r="AD8" s="43" t="str">
        <f t="shared" si="6"/>
        <v/>
      </c>
      <c r="AE8" s="2"/>
      <c r="AF8" s="2" t="str">
        <f t="shared" ref="AF8:AF30" si="9">IF(ISNUMBER(Y8),$AA$4,"")</f>
        <v/>
      </c>
      <c r="AG8" s="62" t="s">
        <v>560</v>
      </c>
      <c r="AH8" s="53"/>
      <c r="AI8" s="60" t="str">
        <f t="shared" ref="AI8:AI30" si="10">IF(LEN(K8)&gt;6,SUBSTITUTE(K8,"　",""),IF(LEN(K8)=6,K8,IF(LEN(K8)=5,CONCATENATE(K8,"　"),IF(LEN(K8)=4,CONCATENATE(SUBSTITUTE(K8,"　","　　"),"　"),CONCATENATE(SUBSTITUTE(K8,"　","　　　"),"　")))))</f>
        <v>　</v>
      </c>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row>
    <row r="9" spans="1:110" s="57" customFormat="1" ht="22.5" customHeight="1">
      <c r="A9" s="162"/>
      <c r="B9" s="182"/>
      <c r="C9" s="183"/>
      <c r="D9" s="165"/>
      <c r="E9" s="187"/>
      <c r="F9" s="175"/>
      <c r="G9" s="172"/>
      <c r="H9" s="175"/>
      <c r="I9" s="178"/>
      <c r="J9" s="12"/>
      <c r="K9" s="12"/>
      <c r="L9" s="12"/>
      <c r="M9" s="12"/>
      <c r="N9" s="16"/>
      <c r="O9" s="56"/>
      <c r="P9" s="56"/>
      <c r="Q9" s="56"/>
      <c r="R9" s="2" t="str">
        <f t="shared" si="0"/>
        <v/>
      </c>
      <c r="S9" s="24" t="str">
        <f t="shared" si="1"/>
        <v/>
      </c>
      <c r="T9" s="1" t="str">
        <f>IF($S9="","",VLOOKUP($S9,'(種目・作業用)'!$A$2:$D$54,2,FALSE))</f>
        <v/>
      </c>
      <c r="U9" s="1" t="str">
        <f>IF($S9="","",VLOOKUP($S9,'(種目・作業用)'!$A$2:$D$54,3,FALSE))</f>
        <v/>
      </c>
      <c r="V9" s="1" t="str">
        <f>IF($S9="","",VLOOKUP($S9,'(種目・作業用)'!$A$2:$D$54,4,FALSE))</f>
        <v/>
      </c>
      <c r="W9" s="25"/>
      <c r="X9" s="2" t="str">
        <f t="shared" si="7"/>
        <v/>
      </c>
      <c r="Y9" s="2" t="str">
        <f t="shared" si="2"/>
        <v/>
      </c>
      <c r="Z9" s="2" t="str">
        <f t="shared" si="3"/>
        <v/>
      </c>
      <c r="AA9" s="2" t="str">
        <f t="shared" si="4"/>
        <v/>
      </c>
      <c r="AB9" s="33" t="str">
        <f t="shared" si="5"/>
        <v/>
      </c>
      <c r="AC9" s="34" t="str">
        <f t="shared" si="8"/>
        <v/>
      </c>
      <c r="AD9" s="43" t="str">
        <f t="shared" si="6"/>
        <v/>
      </c>
      <c r="AE9" s="2"/>
      <c r="AF9" s="2" t="str">
        <f t="shared" si="9"/>
        <v/>
      </c>
      <c r="AG9" s="62" t="s">
        <v>560</v>
      </c>
      <c r="AH9" s="53"/>
      <c r="AI9" s="60" t="str">
        <f t="shared" si="10"/>
        <v>　</v>
      </c>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row>
    <row r="10" spans="1:110" s="57" customFormat="1" ht="22.5" customHeight="1">
      <c r="A10" s="162"/>
      <c r="B10" s="182"/>
      <c r="C10" s="183"/>
      <c r="D10" s="165"/>
      <c r="E10" s="187"/>
      <c r="F10" s="175"/>
      <c r="G10" s="172"/>
      <c r="H10" s="175"/>
      <c r="I10" s="178"/>
      <c r="J10" s="12"/>
      <c r="K10" s="12"/>
      <c r="L10" s="12"/>
      <c r="M10" s="12"/>
      <c r="N10" s="16"/>
      <c r="O10" s="56"/>
      <c r="P10" s="56"/>
      <c r="Q10" s="56"/>
      <c r="R10" s="2" t="str">
        <f t="shared" si="0"/>
        <v/>
      </c>
      <c r="S10" s="24" t="str">
        <f t="shared" si="1"/>
        <v/>
      </c>
      <c r="T10" s="1" t="str">
        <f>IF($S10="","",VLOOKUP($S10,'(種目・作業用)'!$A$2:$D$54,2,FALSE))</f>
        <v/>
      </c>
      <c r="U10" s="1" t="str">
        <f>IF($S10="","",VLOOKUP($S10,'(種目・作業用)'!$A$2:$D$54,3,FALSE))</f>
        <v/>
      </c>
      <c r="V10" s="1" t="str">
        <f>IF($S10="","",VLOOKUP($S10,'(種目・作業用)'!$A$2:$D$54,4,FALSE))</f>
        <v/>
      </c>
      <c r="W10" s="25"/>
      <c r="X10" s="2" t="str">
        <f t="shared" si="7"/>
        <v/>
      </c>
      <c r="Y10" s="2" t="str">
        <f t="shared" si="2"/>
        <v/>
      </c>
      <c r="Z10" s="2" t="str">
        <f t="shared" si="3"/>
        <v/>
      </c>
      <c r="AA10" s="2" t="str">
        <f t="shared" si="4"/>
        <v/>
      </c>
      <c r="AB10" s="33" t="str">
        <f t="shared" si="5"/>
        <v/>
      </c>
      <c r="AC10" s="34" t="str">
        <f t="shared" si="8"/>
        <v/>
      </c>
      <c r="AD10" s="43" t="str">
        <f t="shared" si="6"/>
        <v/>
      </c>
      <c r="AE10" s="2"/>
      <c r="AF10" s="2" t="str">
        <f t="shared" si="9"/>
        <v/>
      </c>
      <c r="AG10" s="62" t="s">
        <v>560</v>
      </c>
      <c r="AH10" s="53"/>
      <c r="AI10" s="60" t="str">
        <f t="shared" si="10"/>
        <v>　</v>
      </c>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row>
    <row r="11" spans="1:110" s="57" customFormat="1" ht="22.5" customHeight="1">
      <c r="A11" s="162"/>
      <c r="B11" s="182"/>
      <c r="C11" s="183"/>
      <c r="D11" s="165"/>
      <c r="E11" s="187"/>
      <c r="F11" s="175"/>
      <c r="G11" s="172"/>
      <c r="H11" s="175"/>
      <c r="I11" s="178"/>
      <c r="J11" s="12"/>
      <c r="K11" s="12"/>
      <c r="L11" s="12"/>
      <c r="M11" s="12"/>
      <c r="N11" s="16"/>
      <c r="O11" s="56"/>
      <c r="P11" s="56"/>
      <c r="Q11" s="56"/>
      <c r="R11" s="2" t="str">
        <f t="shared" si="0"/>
        <v/>
      </c>
      <c r="S11" s="24" t="str">
        <f t="shared" si="1"/>
        <v/>
      </c>
      <c r="T11" s="1" t="str">
        <f>IF($S11="","",VLOOKUP($S11,'(種目・作業用)'!$A$2:$D$54,2,FALSE))</f>
        <v/>
      </c>
      <c r="U11" s="1" t="str">
        <f>IF($S11="","",VLOOKUP($S11,'(種目・作業用)'!$A$2:$D$54,3,FALSE))</f>
        <v/>
      </c>
      <c r="V11" s="1" t="str">
        <f>IF($S11="","",VLOOKUP($S11,'(種目・作業用)'!$A$2:$D$54,4,FALSE))</f>
        <v/>
      </c>
      <c r="W11" s="25"/>
      <c r="X11" s="2" t="str">
        <f t="shared" si="7"/>
        <v/>
      </c>
      <c r="Y11" s="2" t="str">
        <f t="shared" si="2"/>
        <v/>
      </c>
      <c r="Z11" s="2" t="str">
        <f t="shared" si="3"/>
        <v/>
      </c>
      <c r="AA11" s="2" t="str">
        <f t="shared" si="4"/>
        <v/>
      </c>
      <c r="AB11" s="33" t="str">
        <f t="shared" si="5"/>
        <v/>
      </c>
      <c r="AC11" s="34" t="str">
        <f t="shared" si="8"/>
        <v/>
      </c>
      <c r="AD11" s="43" t="str">
        <f t="shared" si="6"/>
        <v/>
      </c>
      <c r="AE11" s="2"/>
      <c r="AF11" s="2" t="str">
        <f t="shared" si="9"/>
        <v/>
      </c>
      <c r="AG11" s="62" t="s">
        <v>560</v>
      </c>
      <c r="AH11" s="53"/>
      <c r="AI11" s="60" t="str">
        <f t="shared" si="10"/>
        <v>　</v>
      </c>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row>
    <row r="12" spans="1:110" s="57" customFormat="1" ht="22.5" customHeight="1">
      <c r="A12" s="163"/>
      <c r="B12" s="184"/>
      <c r="C12" s="185"/>
      <c r="D12" s="166"/>
      <c r="E12" s="188"/>
      <c r="F12" s="176"/>
      <c r="G12" s="173"/>
      <c r="H12" s="176"/>
      <c r="I12" s="179"/>
      <c r="J12" s="29"/>
      <c r="K12" s="29"/>
      <c r="L12" s="29"/>
      <c r="M12" s="29"/>
      <c r="N12" s="30"/>
      <c r="O12" s="56"/>
      <c r="P12" s="56"/>
      <c r="Q12" s="56"/>
      <c r="R12" s="2" t="str">
        <f t="shared" si="0"/>
        <v/>
      </c>
      <c r="S12" s="24" t="str">
        <f t="shared" si="1"/>
        <v/>
      </c>
      <c r="T12" s="1" t="str">
        <f>IF($S12="","",VLOOKUP($S12,'(種目・作業用)'!$A$2:$D$54,2,FALSE))</f>
        <v/>
      </c>
      <c r="U12" s="1" t="str">
        <f>IF($S12="","",VLOOKUP($S12,'(種目・作業用)'!$A$2:$D$54,3,FALSE))</f>
        <v/>
      </c>
      <c r="V12" s="1" t="str">
        <f>IF($S12="","",VLOOKUP($S12,'(種目・作業用)'!$A$2:$D$54,4,FALSE))</f>
        <v/>
      </c>
      <c r="W12" s="25"/>
      <c r="X12" s="2" t="str">
        <f t="shared" si="7"/>
        <v/>
      </c>
      <c r="Y12" s="2" t="str">
        <f t="shared" si="2"/>
        <v/>
      </c>
      <c r="Z12" s="2" t="str">
        <f t="shared" si="3"/>
        <v/>
      </c>
      <c r="AA12" s="2" t="str">
        <f t="shared" si="4"/>
        <v/>
      </c>
      <c r="AB12" s="33" t="str">
        <f t="shared" si="5"/>
        <v/>
      </c>
      <c r="AC12" s="34" t="str">
        <f t="shared" si="8"/>
        <v/>
      </c>
      <c r="AD12" s="43" t="str">
        <f t="shared" si="6"/>
        <v/>
      </c>
      <c r="AE12" s="2"/>
      <c r="AF12" s="2" t="str">
        <f t="shared" si="9"/>
        <v/>
      </c>
      <c r="AG12" s="62" t="s">
        <v>560</v>
      </c>
      <c r="AH12" s="53"/>
      <c r="AI12" s="60" t="str">
        <f t="shared" si="10"/>
        <v>　</v>
      </c>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row>
    <row r="13" spans="1:110" s="57" customFormat="1" ht="22.5" customHeight="1">
      <c r="A13" s="202">
        <v>2</v>
      </c>
      <c r="B13" s="203"/>
      <c r="C13" s="204"/>
      <c r="D13" s="169"/>
      <c r="E13" s="186"/>
      <c r="F13" s="189" t="s">
        <v>502</v>
      </c>
      <c r="G13" s="190"/>
      <c r="H13" s="189" t="s">
        <v>501</v>
      </c>
      <c r="I13" s="210"/>
      <c r="J13" s="31"/>
      <c r="K13" s="31"/>
      <c r="L13" s="31"/>
      <c r="M13" s="31"/>
      <c r="N13" s="32"/>
      <c r="O13" s="56"/>
      <c r="P13" s="56"/>
      <c r="Q13" s="56"/>
      <c r="R13" s="2" t="str">
        <f t="shared" ref="R13:R18" si="11">IF(ISBLANK(J13),"",VLOOKUP(CONCATENATE($AB$4,LEFT($B$13,1)),$R$81:$S$90,2,FALSE)+J13*100)</f>
        <v/>
      </c>
      <c r="S13" s="24" t="str">
        <f t="shared" ref="S13:S18" si="12">IF(ISBLANK(J13),"",$B$13)</f>
        <v/>
      </c>
      <c r="T13" s="1" t="str">
        <f>IF($S13="","",VLOOKUP($S13,'(種目・作業用)'!$A$2:$D$54,2,FALSE))</f>
        <v/>
      </c>
      <c r="U13" s="1" t="str">
        <f>IF($S13="","",VLOOKUP($S13,'(種目・作業用)'!$A$2:$D$54,3,FALSE))</f>
        <v/>
      </c>
      <c r="V13" s="1" t="str">
        <f>IF($S13="","",VLOOKUP($S13,'(種目・作業用)'!$A$2:$D$54,4,FALSE))</f>
        <v/>
      </c>
      <c r="W13" s="25" t="str">
        <f>IF(ISNUMBER(R13),IF(LEN(E13)=1,CONCATENATE(E13,G13,I13),CONCATENATE("0",G13,I13)),"")</f>
        <v/>
      </c>
      <c r="X13" s="2" t="str">
        <f t="shared" si="7"/>
        <v/>
      </c>
      <c r="Y13" s="2" t="str">
        <f t="shared" si="2"/>
        <v/>
      </c>
      <c r="Z13" s="2" t="str">
        <f t="shared" si="3"/>
        <v/>
      </c>
      <c r="AA13" s="2" t="str">
        <f t="shared" si="4"/>
        <v/>
      </c>
      <c r="AB13" s="33" t="str">
        <f t="shared" si="5"/>
        <v/>
      </c>
      <c r="AC13" s="34" t="str">
        <f t="shared" si="8"/>
        <v/>
      </c>
      <c r="AD13" s="43" t="str">
        <f t="shared" ref="AD13:AD18" si="13">IF(ISBLANK(J13),"",IF(LEFT($B$13,1)="男",1,2))</f>
        <v/>
      </c>
      <c r="AE13" s="2"/>
      <c r="AF13" s="2" t="str">
        <f t="shared" si="9"/>
        <v/>
      </c>
      <c r="AG13" s="62" t="s">
        <v>560</v>
      </c>
      <c r="AH13" s="53"/>
      <c r="AI13" s="60" t="str">
        <f t="shared" si="10"/>
        <v>　</v>
      </c>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row>
    <row r="14" spans="1:110" s="57" customFormat="1" ht="22.5" customHeight="1">
      <c r="A14" s="162"/>
      <c r="B14" s="182"/>
      <c r="C14" s="183"/>
      <c r="D14" s="165"/>
      <c r="E14" s="187"/>
      <c r="F14" s="175"/>
      <c r="G14" s="172"/>
      <c r="H14" s="175"/>
      <c r="I14" s="178"/>
      <c r="J14" s="12"/>
      <c r="K14" s="12"/>
      <c r="L14" s="12"/>
      <c r="M14" s="12"/>
      <c r="N14" s="16"/>
      <c r="O14" s="56"/>
      <c r="P14" s="56"/>
      <c r="Q14" s="56"/>
      <c r="R14" s="2" t="str">
        <f t="shared" si="11"/>
        <v/>
      </c>
      <c r="S14" s="24" t="str">
        <f t="shared" si="12"/>
        <v/>
      </c>
      <c r="T14" s="1" t="str">
        <f>IF($S14="","",VLOOKUP($S14,'(種目・作業用)'!$A$2:$D$54,2,FALSE))</f>
        <v/>
      </c>
      <c r="U14" s="1" t="str">
        <f>IF($S14="","",VLOOKUP($S14,'(種目・作業用)'!$A$2:$D$54,3,FALSE))</f>
        <v/>
      </c>
      <c r="V14" s="1" t="str">
        <f>IF($S14="","",VLOOKUP($S14,'(種目・作業用)'!$A$2:$D$54,4,FALSE))</f>
        <v/>
      </c>
      <c r="W14" s="25"/>
      <c r="X14" s="2" t="str">
        <f t="shared" si="7"/>
        <v/>
      </c>
      <c r="Y14" s="2" t="str">
        <f t="shared" si="2"/>
        <v/>
      </c>
      <c r="Z14" s="2" t="str">
        <f t="shared" ref="Z14:Z30" si="14">IF(ISNUMBER(Y14),IF(ISBLANK(M14),AI14,CONCATENATE(AI14,"(",M14,")")),"")</f>
        <v/>
      </c>
      <c r="AA14" s="2" t="str">
        <f t="shared" si="4"/>
        <v/>
      </c>
      <c r="AB14" s="33" t="str">
        <f t="shared" si="5"/>
        <v/>
      </c>
      <c r="AC14" s="34" t="str">
        <f t="shared" si="8"/>
        <v/>
      </c>
      <c r="AD14" s="43" t="str">
        <f t="shared" si="13"/>
        <v/>
      </c>
      <c r="AE14" s="2"/>
      <c r="AF14" s="2" t="str">
        <f t="shared" si="9"/>
        <v/>
      </c>
      <c r="AG14" s="62" t="s">
        <v>560</v>
      </c>
      <c r="AH14" s="53"/>
      <c r="AI14" s="60" t="str">
        <f t="shared" si="10"/>
        <v>　</v>
      </c>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row>
    <row r="15" spans="1:110" s="57" customFormat="1" ht="22.5" customHeight="1">
      <c r="A15" s="162"/>
      <c r="B15" s="182"/>
      <c r="C15" s="183"/>
      <c r="D15" s="165"/>
      <c r="E15" s="187"/>
      <c r="F15" s="175"/>
      <c r="G15" s="172"/>
      <c r="H15" s="175"/>
      <c r="I15" s="178"/>
      <c r="J15" s="12"/>
      <c r="K15" s="12"/>
      <c r="L15" s="12"/>
      <c r="M15" s="12"/>
      <c r="N15" s="16"/>
      <c r="O15" s="56"/>
      <c r="P15" s="56"/>
      <c r="Q15" s="56"/>
      <c r="R15" s="2" t="str">
        <f t="shared" si="11"/>
        <v/>
      </c>
      <c r="S15" s="24" t="str">
        <f t="shared" si="12"/>
        <v/>
      </c>
      <c r="T15" s="1" t="str">
        <f>IF($S15="","",VLOOKUP($S15,'(種目・作業用)'!$A$2:$D$54,2,FALSE))</f>
        <v/>
      </c>
      <c r="U15" s="1" t="str">
        <f>IF($S15="","",VLOOKUP($S15,'(種目・作業用)'!$A$2:$D$54,3,FALSE))</f>
        <v/>
      </c>
      <c r="V15" s="1" t="str">
        <f>IF($S15="","",VLOOKUP($S15,'(種目・作業用)'!$A$2:$D$54,4,FALSE))</f>
        <v/>
      </c>
      <c r="W15" s="25"/>
      <c r="X15" s="2" t="str">
        <f t="shared" si="7"/>
        <v/>
      </c>
      <c r="Y15" s="2" t="str">
        <f t="shared" si="2"/>
        <v/>
      </c>
      <c r="Z15" s="2" t="str">
        <f t="shared" si="14"/>
        <v/>
      </c>
      <c r="AA15" s="2" t="str">
        <f t="shared" si="4"/>
        <v/>
      </c>
      <c r="AB15" s="33" t="str">
        <f t="shared" si="5"/>
        <v/>
      </c>
      <c r="AC15" s="34" t="str">
        <f t="shared" si="8"/>
        <v/>
      </c>
      <c r="AD15" s="43" t="str">
        <f t="shared" si="13"/>
        <v/>
      </c>
      <c r="AE15" s="2"/>
      <c r="AF15" s="2" t="str">
        <f t="shared" si="9"/>
        <v/>
      </c>
      <c r="AG15" s="62" t="s">
        <v>560</v>
      </c>
      <c r="AH15" s="53"/>
      <c r="AI15" s="60" t="str">
        <f t="shared" si="10"/>
        <v>　</v>
      </c>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row>
    <row r="16" spans="1:110" s="57" customFormat="1" ht="22.5" customHeight="1">
      <c r="A16" s="162"/>
      <c r="B16" s="182"/>
      <c r="C16" s="183"/>
      <c r="D16" s="165"/>
      <c r="E16" s="187"/>
      <c r="F16" s="175"/>
      <c r="G16" s="172"/>
      <c r="H16" s="175"/>
      <c r="I16" s="178"/>
      <c r="J16" s="12"/>
      <c r="K16" s="12"/>
      <c r="L16" s="12"/>
      <c r="M16" s="12"/>
      <c r="N16" s="16"/>
      <c r="O16" s="56"/>
      <c r="P16" s="56"/>
      <c r="Q16" s="56"/>
      <c r="R16" s="2" t="str">
        <f t="shared" si="11"/>
        <v/>
      </c>
      <c r="S16" s="24" t="str">
        <f t="shared" si="12"/>
        <v/>
      </c>
      <c r="T16" s="1" t="str">
        <f>IF($S16="","",VLOOKUP($S16,'(種目・作業用)'!$A$2:$D$54,2,FALSE))</f>
        <v/>
      </c>
      <c r="U16" s="1" t="str">
        <f>IF($S16="","",VLOOKUP($S16,'(種目・作業用)'!$A$2:$D$54,3,FALSE))</f>
        <v/>
      </c>
      <c r="V16" s="1" t="str">
        <f>IF($S16="","",VLOOKUP($S16,'(種目・作業用)'!$A$2:$D$54,4,FALSE))</f>
        <v/>
      </c>
      <c r="W16" s="25"/>
      <c r="X16" s="2" t="str">
        <f t="shared" si="7"/>
        <v/>
      </c>
      <c r="Y16" s="2" t="str">
        <f t="shared" si="2"/>
        <v/>
      </c>
      <c r="Z16" s="2" t="str">
        <f t="shared" si="14"/>
        <v/>
      </c>
      <c r="AA16" s="2" t="str">
        <f t="shared" si="4"/>
        <v/>
      </c>
      <c r="AB16" s="33" t="str">
        <f t="shared" si="5"/>
        <v/>
      </c>
      <c r="AC16" s="34" t="str">
        <f t="shared" si="8"/>
        <v/>
      </c>
      <c r="AD16" s="43" t="str">
        <f t="shared" si="13"/>
        <v/>
      </c>
      <c r="AE16" s="2"/>
      <c r="AF16" s="2" t="str">
        <f t="shared" si="9"/>
        <v/>
      </c>
      <c r="AG16" s="62" t="s">
        <v>560</v>
      </c>
      <c r="AH16" s="53"/>
      <c r="AI16" s="60" t="str">
        <f t="shared" si="10"/>
        <v>　</v>
      </c>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row>
    <row r="17" spans="1:110" s="53" customFormat="1" ht="22.5" customHeight="1">
      <c r="A17" s="162"/>
      <c r="B17" s="182"/>
      <c r="C17" s="183"/>
      <c r="D17" s="165"/>
      <c r="E17" s="187"/>
      <c r="F17" s="175"/>
      <c r="G17" s="172"/>
      <c r="H17" s="175"/>
      <c r="I17" s="178"/>
      <c r="J17" s="12"/>
      <c r="K17" s="12"/>
      <c r="L17" s="12"/>
      <c r="M17" s="12"/>
      <c r="N17" s="16"/>
      <c r="O17" s="56"/>
      <c r="P17" s="56"/>
      <c r="Q17" s="56"/>
      <c r="R17" s="2" t="str">
        <f t="shared" si="11"/>
        <v/>
      </c>
      <c r="S17" s="24" t="str">
        <f t="shared" si="12"/>
        <v/>
      </c>
      <c r="T17" s="1" t="str">
        <f>IF($S17="","",VLOOKUP($S17,'(種目・作業用)'!$A$2:$D$54,2,FALSE))</f>
        <v/>
      </c>
      <c r="U17" s="1" t="str">
        <f>IF($S17="","",VLOOKUP($S17,'(種目・作業用)'!$A$2:$D$54,3,FALSE))</f>
        <v/>
      </c>
      <c r="V17" s="1" t="str">
        <f>IF($S17="","",VLOOKUP($S17,'(種目・作業用)'!$A$2:$D$54,4,FALSE))</f>
        <v/>
      </c>
      <c r="W17" s="25"/>
      <c r="X17" s="2" t="str">
        <f t="shared" si="7"/>
        <v/>
      </c>
      <c r="Y17" s="2" t="str">
        <f t="shared" si="2"/>
        <v/>
      </c>
      <c r="Z17" s="2" t="str">
        <f t="shared" si="14"/>
        <v/>
      </c>
      <c r="AA17" s="2" t="str">
        <f t="shared" si="4"/>
        <v/>
      </c>
      <c r="AB17" s="33" t="str">
        <f t="shared" si="5"/>
        <v/>
      </c>
      <c r="AC17" s="34" t="str">
        <f t="shared" si="8"/>
        <v/>
      </c>
      <c r="AD17" s="43" t="str">
        <f t="shared" si="13"/>
        <v/>
      </c>
      <c r="AE17" s="2"/>
      <c r="AF17" s="2" t="str">
        <f t="shared" si="9"/>
        <v/>
      </c>
      <c r="AG17" s="62" t="s">
        <v>560</v>
      </c>
      <c r="AI17" s="60" t="str">
        <f t="shared" si="10"/>
        <v>　</v>
      </c>
      <c r="AJ17" s="57"/>
      <c r="AK17" s="57"/>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row>
    <row r="18" spans="1:110" s="53" customFormat="1" ht="22.5" customHeight="1">
      <c r="A18" s="163"/>
      <c r="B18" s="184"/>
      <c r="C18" s="185"/>
      <c r="D18" s="166"/>
      <c r="E18" s="188"/>
      <c r="F18" s="176"/>
      <c r="G18" s="173"/>
      <c r="H18" s="176"/>
      <c r="I18" s="179"/>
      <c r="J18" s="29"/>
      <c r="K18" s="29"/>
      <c r="L18" s="29"/>
      <c r="M18" s="29"/>
      <c r="N18" s="30"/>
      <c r="O18" s="56"/>
      <c r="P18" s="56"/>
      <c r="Q18" s="56"/>
      <c r="R18" s="2" t="str">
        <f t="shared" si="11"/>
        <v/>
      </c>
      <c r="S18" s="24" t="str">
        <f t="shared" si="12"/>
        <v/>
      </c>
      <c r="T18" s="1" t="str">
        <f>IF($S18="","",VLOOKUP($S18,'(種目・作業用)'!$A$2:$D$54,2,FALSE))</f>
        <v/>
      </c>
      <c r="U18" s="1" t="str">
        <f>IF($S18="","",VLOOKUP($S18,'(種目・作業用)'!$A$2:$D$54,3,FALSE))</f>
        <v/>
      </c>
      <c r="V18" s="1" t="str">
        <f>IF($S18="","",VLOOKUP($S18,'(種目・作業用)'!$A$2:$D$54,4,FALSE))</f>
        <v/>
      </c>
      <c r="W18" s="25"/>
      <c r="X18" s="2" t="str">
        <f t="shared" si="7"/>
        <v/>
      </c>
      <c r="Y18" s="2" t="str">
        <f t="shared" si="2"/>
        <v/>
      </c>
      <c r="Z18" s="2" t="str">
        <f t="shared" si="14"/>
        <v/>
      </c>
      <c r="AA18" s="2" t="str">
        <f t="shared" si="4"/>
        <v/>
      </c>
      <c r="AB18" s="33" t="str">
        <f t="shared" si="5"/>
        <v/>
      </c>
      <c r="AC18" s="34" t="str">
        <f t="shared" si="8"/>
        <v/>
      </c>
      <c r="AD18" s="43" t="str">
        <f t="shared" si="13"/>
        <v/>
      </c>
      <c r="AE18" s="2"/>
      <c r="AF18" s="2" t="str">
        <f t="shared" si="9"/>
        <v/>
      </c>
      <c r="AG18" s="62" t="s">
        <v>560</v>
      </c>
      <c r="AI18" s="60" t="str">
        <f t="shared" si="10"/>
        <v>　</v>
      </c>
      <c r="AJ18" s="57"/>
      <c r="AK18" s="57"/>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row>
    <row r="19" spans="1:110" s="53" customFormat="1" ht="22.5" customHeight="1">
      <c r="A19" s="202">
        <v>3</v>
      </c>
      <c r="B19" s="203"/>
      <c r="C19" s="204"/>
      <c r="D19" s="169"/>
      <c r="E19" s="186"/>
      <c r="F19" s="189" t="s">
        <v>502</v>
      </c>
      <c r="G19" s="190"/>
      <c r="H19" s="189" t="s">
        <v>501</v>
      </c>
      <c r="I19" s="210"/>
      <c r="J19" s="31"/>
      <c r="K19" s="31"/>
      <c r="L19" s="31"/>
      <c r="M19" s="31"/>
      <c r="N19" s="32"/>
      <c r="O19" s="56"/>
      <c r="P19" s="56"/>
      <c r="Q19" s="56"/>
      <c r="R19" s="2" t="str">
        <f t="shared" ref="R19:R24" si="15">IF(ISBLANK(J19),"",VLOOKUP(CONCATENATE($AB$4,LEFT($B$19,1)),$R$81:$S$90,2,FALSE)+J19*100)</f>
        <v/>
      </c>
      <c r="S19" s="24" t="str">
        <f t="shared" ref="S19:S24" si="16">IF(ISBLANK(J19),"",$B$19)</f>
        <v/>
      </c>
      <c r="T19" s="1" t="str">
        <f>IF($S19="","",VLOOKUP($S19,'(種目・作業用)'!$A$2:$D$54,2,FALSE))</f>
        <v/>
      </c>
      <c r="U19" s="1" t="str">
        <f>IF($S19="","",VLOOKUP($S19,'(種目・作業用)'!$A$2:$D$54,3,FALSE))</f>
        <v/>
      </c>
      <c r="V19" s="1" t="str">
        <f>IF($S19="","",VLOOKUP($S19,'(種目・作業用)'!$A$2:$D$54,4,FALSE))</f>
        <v/>
      </c>
      <c r="W19" s="25" t="str">
        <f>IF(ISNUMBER(R19),IF(LEN(E19)=1,CONCATENATE(E19,G19,I19),CONCATENATE("0",G19,I19)),"")</f>
        <v/>
      </c>
      <c r="X19" s="2" t="str">
        <f t="shared" si="7"/>
        <v/>
      </c>
      <c r="Y19" s="2" t="str">
        <f t="shared" si="2"/>
        <v/>
      </c>
      <c r="Z19" s="2" t="str">
        <f t="shared" si="14"/>
        <v/>
      </c>
      <c r="AA19" s="2" t="str">
        <f t="shared" si="4"/>
        <v/>
      </c>
      <c r="AB19" s="33" t="str">
        <f t="shared" si="5"/>
        <v/>
      </c>
      <c r="AC19" s="34" t="str">
        <f t="shared" si="8"/>
        <v/>
      </c>
      <c r="AD19" s="43" t="str">
        <f t="shared" ref="AD19:AD24" si="17">IF(ISBLANK(J19),"",IF(LEFT($B$19,1)="男",1,2))</f>
        <v/>
      </c>
      <c r="AE19" s="2"/>
      <c r="AF19" s="2" t="str">
        <f t="shared" si="9"/>
        <v/>
      </c>
      <c r="AG19" s="62" t="s">
        <v>560</v>
      </c>
      <c r="AI19" s="60" t="str">
        <f t="shared" si="10"/>
        <v>　</v>
      </c>
      <c r="AJ19" s="57"/>
      <c r="AK19" s="57"/>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row>
    <row r="20" spans="1:110" s="53" customFormat="1" ht="22.5" customHeight="1">
      <c r="A20" s="162"/>
      <c r="B20" s="182"/>
      <c r="C20" s="183"/>
      <c r="D20" s="165"/>
      <c r="E20" s="187"/>
      <c r="F20" s="175"/>
      <c r="G20" s="172"/>
      <c r="H20" s="175"/>
      <c r="I20" s="178"/>
      <c r="J20" s="12"/>
      <c r="K20" s="12"/>
      <c r="L20" s="12"/>
      <c r="M20" s="12"/>
      <c r="N20" s="16"/>
      <c r="O20" s="56"/>
      <c r="P20" s="56"/>
      <c r="Q20" s="56"/>
      <c r="R20" s="2" t="str">
        <f t="shared" si="15"/>
        <v/>
      </c>
      <c r="S20" s="24" t="str">
        <f t="shared" si="16"/>
        <v/>
      </c>
      <c r="T20" s="1" t="str">
        <f>IF($S20="","",VLOOKUP($S20,'(種目・作業用)'!$A$2:$D$54,2,FALSE))</f>
        <v/>
      </c>
      <c r="U20" s="1" t="str">
        <f>IF($S20="","",VLOOKUP($S20,'(種目・作業用)'!$A$2:$D$54,3,FALSE))</f>
        <v/>
      </c>
      <c r="V20" s="1" t="str">
        <f>IF($S20="","",VLOOKUP($S20,'(種目・作業用)'!$A$2:$D$54,4,FALSE))</f>
        <v/>
      </c>
      <c r="W20" s="25"/>
      <c r="X20" s="2" t="str">
        <f t="shared" si="7"/>
        <v/>
      </c>
      <c r="Y20" s="2" t="str">
        <f t="shared" si="2"/>
        <v/>
      </c>
      <c r="Z20" s="2" t="str">
        <f t="shared" si="14"/>
        <v/>
      </c>
      <c r="AA20" s="2" t="str">
        <f t="shared" si="4"/>
        <v/>
      </c>
      <c r="AB20" s="33" t="str">
        <f t="shared" si="5"/>
        <v/>
      </c>
      <c r="AC20" s="34" t="str">
        <f t="shared" si="8"/>
        <v/>
      </c>
      <c r="AD20" s="43" t="str">
        <f t="shared" si="17"/>
        <v/>
      </c>
      <c r="AE20" s="2"/>
      <c r="AF20" s="2" t="str">
        <f t="shared" si="9"/>
        <v/>
      </c>
      <c r="AG20" s="62" t="s">
        <v>560</v>
      </c>
      <c r="AI20" s="60" t="str">
        <f t="shared" si="10"/>
        <v>　</v>
      </c>
      <c r="AJ20" s="57"/>
      <c r="AK20" s="57"/>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row>
    <row r="21" spans="1:110" s="53" customFormat="1" ht="22.5" customHeight="1">
      <c r="A21" s="162"/>
      <c r="B21" s="182"/>
      <c r="C21" s="183"/>
      <c r="D21" s="165"/>
      <c r="E21" s="187"/>
      <c r="F21" s="175"/>
      <c r="G21" s="172"/>
      <c r="H21" s="175"/>
      <c r="I21" s="178"/>
      <c r="J21" s="12"/>
      <c r="K21" s="12"/>
      <c r="L21" s="12"/>
      <c r="M21" s="12"/>
      <c r="N21" s="16"/>
      <c r="O21" s="56"/>
      <c r="P21" s="56"/>
      <c r="Q21" s="56"/>
      <c r="R21" s="2" t="str">
        <f t="shared" si="15"/>
        <v/>
      </c>
      <c r="S21" s="24" t="str">
        <f t="shared" si="16"/>
        <v/>
      </c>
      <c r="T21" s="1" t="str">
        <f>IF($S21="","",VLOOKUP($S21,'(種目・作業用)'!$A$2:$D$54,2,FALSE))</f>
        <v/>
      </c>
      <c r="U21" s="1" t="str">
        <f>IF($S21="","",VLOOKUP($S21,'(種目・作業用)'!$A$2:$D$54,3,FALSE))</f>
        <v/>
      </c>
      <c r="V21" s="1" t="str">
        <f>IF($S21="","",VLOOKUP($S21,'(種目・作業用)'!$A$2:$D$54,4,FALSE))</f>
        <v/>
      </c>
      <c r="W21" s="25"/>
      <c r="X21" s="2" t="str">
        <f t="shared" si="7"/>
        <v/>
      </c>
      <c r="Y21" s="2" t="str">
        <f t="shared" si="2"/>
        <v/>
      </c>
      <c r="Z21" s="2" t="str">
        <f t="shared" si="14"/>
        <v/>
      </c>
      <c r="AA21" s="2" t="str">
        <f t="shared" si="4"/>
        <v/>
      </c>
      <c r="AB21" s="33" t="str">
        <f t="shared" si="5"/>
        <v/>
      </c>
      <c r="AC21" s="34" t="str">
        <f t="shared" si="8"/>
        <v/>
      </c>
      <c r="AD21" s="43" t="str">
        <f t="shared" si="17"/>
        <v/>
      </c>
      <c r="AE21" s="2"/>
      <c r="AF21" s="2" t="str">
        <f t="shared" si="9"/>
        <v/>
      </c>
      <c r="AG21" s="62" t="s">
        <v>560</v>
      </c>
      <c r="AI21" s="60" t="str">
        <f t="shared" si="10"/>
        <v>　</v>
      </c>
      <c r="AJ21" s="57"/>
      <c r="AK21" s="57"/>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row>
    <row r="22" spans="1:110" s="53" customFormat="1" ht="22.5" customHeight="1">
      <c r="A22" s="162"/>
      <c r="B22" s="182"/>
      <c r="C22" s="183"/>
      <c r="D22" s="165"/>
      <c r="E22" s="187"/>
      <c r="F22" s="175"/>
      <c r="G22" s="172"/>
      <c r="H22" s="175"/>
      <c r="I22" s="178"/>
      <c r="J22" s="12"/>
      <c r="K22" s="12"/>
      <c r="L22" s="12"/>
      <c r="M22" s="12"/>
      <c r="N22" s="16"/>
      <c r="O22" s="56"/>
      <c r="P22" s="56"/>
      <c r="Q22" s="56"/>
      <c r="R22" s="2" t="str">
        <f t="shared" si="15"/>
        <v/>
      </c>
      <c r="S22" s="24" t="str">
        <f t="shared" si="16"/>
        <v/>
      </c>
      <c r="T22" s="1" t="str">
        <f>IF($S22="","",VLOOKUP($S22,'(種目・作業用)'!$A$2:$D$54,2,FALSE))</f>
        <v/>
      </c>
      <c r="U22" s="1" t="str">
        <f>IF($S22="","",VLOOKUP($S22,'(種目・作業用)'!$A$2:$D$54,3,FALSE))</f>
        <v/>
      </c>
      <c r="V22" s="1" t="str">
        <f>IF($S22="","",VLOOKUP($S22,'(種目・作業用)'!$A$2:$D$54,4,FALSE))</f>
        <v/>
      </c>
      <c r="W22" s="25"/>
      <c r="X22" s="2" t="str">
        <f t="shared" si="7"/>
        <v/>
      </c>
      <c r="Y22" s="2" t="str">
        <f t="shared" si="2"/>
        <v/>
      </c>
      <c r="Z22" s="2" t="str">
        <f t="shared" si="14"/>
        <v/>
      </c>
      <c r="AA22" s="2" t="str">
        <f t="shared" si="4"/>
        <v/>
      </c>
      <c r="AB22" s="33" t="str">
        <f t="shared" si="5"/>
        <v/>
      </c>
      <c r="AC22" s="34" t="str">
        <f t="shared" si="8"/>
        <v/>
      </c>
      <c r="AD22" s="43" t="str">
        <f t="shared" si="17"/>
        <v/>
      </c>
      <c r="AE22" s="2"/>
      <c r="AF22" s="2" t="str">
        <f t="shared" si="9"/>
        <v/>
      </c>
      <c r="AG22" s="62" t="s">
        <v>560</v>
      </c>
      <c r="AI22" s="60" t="str">
        <f t="shared" si="10"/>
        <v>　</v>
      </c>
      <c r="AJ22" s="57"/>
      <c r="AK22" s="57"/>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row>
    <row r="23" spans="1:110" s="53" customFormat="1" ht="22.5" customHeight="1">
      <c r="A23" s="162"/>
      <c r="B23" s="182"/>
      <c r="C23" s="183"/>
      <c r="D23" s="165"/>
      <c r="E23" s="187"/>
      <c r="F23" s="175"/>
      <c r="G23" s="172"/>
      <c r="H23" s="175"/>
      <c r="I23" s="178"/>
      <c r="J23" s="12"/>
      <c r="K23" s="12"/>
      <c r="L23" s="12"/>
      <c r="M23" s="12"/>
      <c r="N23" s="16"/>
      <c r="O23" s="56"/>
      <c r="P23" s="56"/>
      <c r="Q23" s="56"/>
      <c r="R23" s="2" t="str">
        <f t="shared" si="15"/>
        <v/>
      </c>
      <c r="S23" s="24" t="str">
        <f t="shared" si="16"/>
        <v/>
      </c>
      <c r="T23" s="1" t="str">
        <f>IF($S23="","",VLOOKUP($S23,'(種目・作業用)'!$A$2:$D$54,2,FALSE))</f>
        <v/>
      </c>
      <c r="U23" s="1" t="str">
        <f>IF($S23="","",VLOOKUP($S23,'(種目・作業用)'!$A$2:$D$54,3,FALSE))</f>
        <v/>
      </c>
      <c r="V23" s="1" t="str">
        <f>IF($S23="","",VLOOKUP($S23,'(種目・作業用)'!$A$2:$D$54,4,FALSE))</f>
        <v/>
      </c>
      <c r="W23" s="25"/>
      <c r="X23" s="2" t="str">
        <f t="shared" si="7"/>
        <v/>
      </c>
      <c r="Y23" s="2" t="str">
        <f t="shared" si="2"/>
        <v/>
      </c>
      <c r="Z23" s="2" t="str">
        <f t="shared" si="14"/>
        <v/>
      </c>
      <c r="AA23" s="2" t="str">
        <f t="shared" si="4"/>
        <v/>
      </c>
      <c r="AB23" s="33" t="str">
        <f t="shared" si="5"/>
        <v/>
      </c>
      <c r="AC23" s="34" t="str">
        <f t="shared" si="8"/>
        <v/>
      </c>
      <c r="AD23" s="43" t="str">
        <f t="shared" si="17"/>
        <v/>
      </c>
      <c r="AE23" s="2"/>
      <c r="AF23" s="2" t="str">
        <f t="shared" si="9"/>
        <v/>
      </c>
      <c r="AG23" s="62" t="s">
        <v>560</v>
      </c>
      <c r="AI23" s="60" t="str">
        <f t="shared" si="10"/>
        <v>　</v>
      </c>
      <c r="AJ23" s="57"/>
      <c r="AK23" s="57"/>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row>
    <row r="24" spans="1:110" s="53" customFormat="1" ht="22.5" customHeight="1">
      <c r="A24" s="163"/>
      <c r="B24" s="184"/>
      <c r="C24" s="185"/>
      <c r="D24" s="166"/>
      <c r="E24" s="188"/>
      <c r="F24" s="176"/>
      <c r="G24" s="173"/>
      <c r="H24" s="176"/>
      <c r="I24" s="179"/>
      <c r="J24" s="29"/>
      <c r="K24" s="29"/>
      <c r="L24" s="29"/>
      <c r="M24" s="29"/>
      <c r="N24" s="30"/>
      <c r="O24" s="56"/>
      <c r="P24" s="56"/>
      <c r="Q24" s="56"/>
      <c r="R24" s="2" t="str">
        <f t="shared" si="15"/>
        <v/>
      </c>
      <c r="S24" s="24" t="str">
        <f t="shared" si="16"/>
        <v/>
      </c>
      <c r="T24" s="1" t="str">
        <f>IF($S24="","",VLOOKUP($S24,'(種目・作業用)'!$A$2:$D$54,2,FALSE))</f>
        <v/>
      </c>
      <c r="U24" s="1" t="str">
        <f>IF($S24="","",VLOOKUP($S24,'(種目・作業用)'!$A$2:$D$54,3,FALSE))</f>
        <v/>
      </c>
      <c r="V24" s="1" t="str">
        <f>IF($S24="","",VLOOKUP($S24,'(種目・作業用)'!$A$2:$D$54,4,FALSE))</f>
        <v/>
      </c>
      <c r="W24" s="25"/>
      <c r="X24" s="2" t="str">
        <f t="shared" si="7"/>
        <v/>
      </c>
      <c r="Y24" s="2" t="str">
        <f t="shared" si="2"/>
        <v/>
      </c>
      <c r="Z24" s="2" t="str">
        <f t="shared" si="14"/>
        <v/>
      </c>
      <c r="AA24" s="2" t="str">
        <f t="shared" si="4"/>
        <v/>
      </c>
      <c r="AB24" s="33" t="str">
        <f t="shared" si="5"/>
        <v/>
      </c>
      <c r="AC24" s="34" t="str">
        <f t="shared" si="8"/>
        <v/>
      </c>
      <c r="AD24" s="43" t="str">
        <f t="shared" si="17"/>
        <v/>
      </c>
      <c r="AE24" s="2"/>
      <c r="AF24" s="2" t="str">
        <f t="shared" si="9"/>
        <v/>
      </c>
      <c r="AG24" s="62" t="s">
        <v>560</v>
      </c>
      <c r="AI24" s="60" t="str">
        <f t="shared" si="10"/>
        <v>　</v>
      </c>
      <c r="AJ24" s="57"/>
      <c r="AK24" s="57"/>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row>
    <row r="25" spans="1:110" s="53" customFormat="1" ht="22.5" customHeight="1">
      <c r="A25" s="202">
        <v>4</v>
      </c>
      <c r="B25" s="203"/>
      <c r="C25" s="204"/>
      <c r="D25" s="169"/>
      <c r="E25" s="186"/>
      <c r="F25" s="189" t="s">
        <v>502</v>
      </c>
      <c r="G25" s="190"/>
      <c r="H25" s="189" t="s">
        <v>501</v>
      </c>
      <c r="I25" s="210"/>
      <c r="J25" s="31"/>
      <c r="K25" s="31"/>
      <c r="L25" s="31"/>
      <c r="M25" s="31"/>
      <c r="N25" s="11"/>
      <c r="O25" s="56"/>
      <c r="P25" s="56"/>
      <c r="Q25" s="56"/>
      <c r="R25" s="2" t="str">
        <f t="shared" ref="R25:R30" si="18">IF(ISBLANK(J25),"",VLOOKUP(CONCATENATE($AB$4,LEFT($B$25,1)),$R$81:$S$90,2,FALSE)+J25*100)</f>
        <v/>
      </c>
      <c r="S25" s="24" t="str">
        <f t="shared" ref="S25:S30" si="19">IF(ISBLANK(J25),"",$B$25)</f>
        <v/>
      </c>
      <c r="T25" s="1" t="str">
        <f>IF($S25="","",VLOOKUP($S25,'(種目・作業用)'!$A$2:$D$54,2,FALSE))</f>
        <v/>
      </c>
      <c r="U25" s="1" t="str">
        <f>IF($S25="","",VLOOKUP($S25,'(種目・作業用)'!$A$2:$D$54,3,FALSE))</f>
        <v/>
      </c>
      <c r="V25" s="1" t="str">
        <f>IF($S25="","",VLOOKUP($S25,'(種目・作業用)'!$A$2:$D$54,4,FALSE))</f>
        <v/>
      </c>
      <c r="W25" s="25" t="str">
        <f>IF(ISNUMBER(R25),IF(LEN(E25)=1,CONCATENATE(E25,G25,I25),CONCATENATE("0",G25,I25)),"")</f>
        <v/>
      </c>
      <c r="X25" s="2" t="str">
        <f t="shared" si="7"/>
        <v/>
      </c>
      <c r="Y25" s="2" t="str">
        <f t="shared" si="2"/>
        <v/>
      </c>
      <c r="Z25" s="2" t="str">
        <f t="shared" si="14"/>
        <v/>
      </c>
      <c r="AA25" s="2" t="str">
        <f t="shared" si="4"/>
        <v/>
      </c>
      <c r="AB25" s="33" t="str">
        <f t="shared" si="5"/>
        <v/>
      </c>
      <c r="AC25" s="34" t="str">
        <f t="shared" si="8"/>
        <v/>
      </c>
      <c r="AD25" s="43" t="str">
        <f t="shared" ref="AD25:AD30" si="20">IF(ISBLANK(J25),"",IF(LEFT($B$25,1)="男",1,2))</f>
        <v/>
      </c>
      <c r="AE25" s="2"/>
      <c r="AF25" s="2" t="str">
        <f t="shared" si="9"/>
        <v/>
      </c>
      <c r="AG25" s="62" t="s">
        <v>560</v>
      </c>
      <c r="AI25" s="60" t="str">
        <f t="shared" si="10"/>
        <v>　</v>
      </c>
      <c r="AJ25" s="57"/>
      <c r="AK25" s="57"/>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row>
    <row r="26" spans="1:110" s="53" customFormat="1" ht="22.5" customHeight="1">
      <c r="A26" s="162"/>
      <c r="B26" s="182"/>
      <c r="C26" s="183"/>
      <c r="D26" s="165"/>
      <c r="E26" s="187"/>
      <c r="F26" s="175"/>
      <c r="G26" s="172"/>
      <c r="H26" s="175"/>
      <c r="I26" s="178"/>
      <c r="J26" s="12"/>
      <c r="K26" s="12"/>
      <c r="L26" s="12"/>
      <c r="M26" s="12"/>
      <c r="N26" s="16"/>
      <c r="O26" s="56"/>
      <c r="P26" s="56"/>
      <c r="Q26" s="56"/>
      <c r="R26" s="2" t="str">
        <f t="shared" si="18"/>
        <v/>
      </c>
      <c r="S26" s="24" t="str">
        <f t="shared" si="19"/>
        <v/>
      </c>
      <c r="T26" s="1" t="str">
        <f>IF($S26="","",VLOOKUP($S26,'(種目・作業用)'!$A$2:$D$54,2,FALSE))</f>
        <v/>
      </c>
      <c r="U26" s="1" t="str">
        <f>IF($S26="","",VLOOKUP($S26,'(種目・作業用)'!$A$2:$D$54,3,FALSE))</f>
        <v/>
      </c>
      <c r="V26" s="1" t="str">
        <f>IF($S26="","",VLOOKUP($S26,'(種目・作業用)'!$A$2:$D$54,4,FALSE))</f>
        <v/>
      </c>
      <c r="W26" s="25"/>
      <c r="X26" s="2" t="str">
        <f t="shared" si="7"/>
        <v/>
      </c>
      <c r="Y26" s="2" t="str">
        <f t="shared" si="2"/>
        <v/>
      </c>
      <c r="Z26" s="2" t="str">
        <f t="shared" si="14"/>
        <v/>
      </c>
      <c r="AA26" s="2" t="str">
        <f t="shared" si="4"/>
        <v/>
      </c>
      <c r="AB26" s="33" t="str">
        <f t="shared" si="5"/>
        <v/>
      </c>
      <c r="AC26" s="34" t="str">
        <f t="shared" si="8"/>
        <v/>
      </c>
      <c r="AD26" s="43" t="str">
        <f t="shared" si="20"/>
        <v/>
      </c>
      <c r="AE26" s="2"/>
      <c r="AF26" s="2" t="str">
        <f t="shared" si="9"/>
        <v/>
      </c>
      <c r="AG26" s="62" t="s">
        <v>560</v>
      </c>
      <c r="AI26" s="60" t="str">
        <f t="shared" si="10"/>
        <v>　</v>
      </c>
      <c r="AJ26" s="57"/>
      <c r="AK26" s="57"/>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row>
    <row r="27" spans="1:110" s="53" customFormat="1" ht="22.5" customHeight="1">
      <c r="A27" s="162"/>
      <c r="B27" s="182"/>
      <c r="C27" s="183"/>
      <c r="D27" s="165"/>
      <c r="E27" s="187"/>
      <c r="F27" s="175"/>
      <c r="G27" s="172"/>
      <c r="H27" s="175"/>
      <c r="I27" s="178"/>
      <c r="J27" s="12"/>
      <c r="K27" s="12"/>
      <c r="L27" s="12"/>
      <c r="M27" s="12"/>
      <c r="N27" s="16"/>
      <c r="O27" s="56"/>
      <c r="P27" s="56"/>
      <c r="Q27" s="56"/>
      <c r="R27" s="2" t="str">
        <f t="shared" si="18"/>
        <v/>
      </c>
      <c r="S27" s="24" t="str">
        <f t="shared" si="19"/>
        <v/>
      </c>
      <c r="T27" s="1" t="str">
        <f>IF($S27="","",VLOOKUP($S27,'(種目・作業用)'!$A$2:$D$54,2,FALSE))</f>
        <v/>
      </c>
      <c r="U27" s="1" t="str">
        <f>IF($S27="","",VLOOKUP($S27,'(種目・作業用)'!$A$2:$D$54,3,FALSE))</f>
        <v/>
      </c>
      <c r="V27" s="1" t="str">
        <f>IF($S27="","",VLOOKUP($S27,'(種目・作業用)'!$A$2:$D$54,4,FALSE))</f>
        <v/>
      </c>
      <c r="W27" s="25"/>
      <c r="X27" s="2" t="str">
        <f t="shared" si="7"/>
        <v/>
      </c>
      <c r="Y27" s="2" t="str">
        <f t="shared" si="2"/>
        <v/>
      </c>
      <c r="Z27" s="2" t="str">
        <f t="shared" si="14"/>
        <v/>
      </c>
      <c r="AA27" s="2" t="str">
        <f t="shared" si="4"/>
        <v/>
      </c>
      <c r="AB27" s="33" t="str">
        <f t="shared" si="5"/>
        <v/>
      </c>
      <c r="AC27" s="34" t="str">
        <f t="shared" si="8"/>
        <v/>
      </c>
      <c r="AD27" s="43" t="str">
        <f t="shared" si="20"/>
        <v/>
      </c>
      <c r="AE27" s="2"/>
      <c r="AF27" s="2" t="str">
        <f t="shared" si="9"/>
        <v/>
      </c>
      <c r="AG27" s="62" t="s">
        <v>560</v>
      </c>
      <c r="AI27" s="60" t="str">
        <f t="shared" si="10"/>
        <v>　</v>
      </c>
      <c r="AJ27" s="57"/>
      <c r="AK27" s="57"/>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row>
    <row r="28" spans="1:110" s="53" customFormat="1" ht="22.5" customHeight="1">
      <c r="A28" s="162"/>
      <c r="B28" s="182"/>
      <c r="C28" s="183"/>
      <c r="D28" s="165"/>
      <c r="E28" s="187"/>
      <c r="F28" s="175"/>
      <c r="G28" s="172"/>
      <c r="H28" s="175"/>
      <c r="I28" s="178"/>
      <c r="J28" s="12"/>
      <c r="K28" s="12"/>
      <c r="L28" s="12"/>
      <c r="M28" s="12"/>
      <c r="N28" s="16"/>
      <c r="O28" s="56"/>
      <c r="P28" s="56"/>
      <c r="Q28" s="56"/>
      <c r="R28" s="2" t="str">
        <f t="shared" si="18"/>
        <v/>
      </c>
      <c r="S28" s="24" t="str">
        <f t="shared" si="19"/>
        <v/>
      </c>
      <c r="T28" s="1" t="str">
        <f>IF($S28="","",VLOOKUP($S28,'(種目・作業用)'!$A$2:$D$54,2,FALSE))</f>
        <v/>
      </c>
      <c r="U28" s="1" t="str">
        <f>IF($S28="","",VLOOKUP($S28,'(種目・作業用)'!$A$2:$D$54,3,FALSE))</f>
        <v/>
      </c>
      <c r="V28" s="1" t="str">
        <f>IF($S28="","",VLOOKUP($S28,'(種目・作業用)'!$A$2:$D$54,4,FALSE))</f>
        <v/>
      </c>
      <c r="W28" s="25"/>
      <c r="X28" s="2" t="str">
        <f t="shared" si="7"/>
        <v/>
      </c>
      <c r="Y28" s="2" t="str">
        <f t="shared" si="2"/>
        <v/>
      </c>
      <c r="Z28" s="2" t="str">
        <f t="shared" si="14"/>
        <v/>
      </c>
      <c r="AA28" s="2" t="str">
        <f t="shared" si="4"/>
        <v/>
      </c>
      <c r="AB28" s="33" t="str">
        <f t="shared" si="5"/>
        <v/>
      </c>
      <c r="AC28" s="34" t="str">
        <f t="shared" si="8"/>
        <v/>
      </c>
      <c r="AD28" s="43" t="str">
        <f t="shared" si="20"/>
        <v/>
      </c>
      <c r="AE28" s="2"/>
      <c r="AF28" s="2" t="str">
        <f t="shared" si="9"/>
        <v/>
      </c>
      <c r="AG28" s="62" t="s">
        <v>560</v>
      </c>
      <c r="AI28" s="60" t="str">
        <f t="shared" si="10"/>
        <v>　</v>
      </c>
      <c r="AJ28" s="57"/>
      <c r="AK28" s="57"/>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row>
    <row r="29" spans="1:110" s="53" customFormat="1" ht="22.5" customHeight="1">
      <c r="A29" s="162"/>
      <c r="B29" s="182"/>
      <c r="C29" s="183"/>
      <c r="D29" s="165"/>
      <c r="E29" s="187"/>
      <c r="F29" s="175"/>
      <c r="G29" s="172"/>
      <c r="H29" s="175"/>
      <c r="I29" s="178"/>
      <c r="J29" s="12"/>
      <c r="K29" s="12"/>
      <c r="L29" s="12"/>
      <c r="M29" s="12"/>
      <c r="N29" s="16"/>
      <c r="O29" s="56"/>
      <c r="P29" s="56"/>
      <c r="Q29" s="56"/>
      <c r="R29" s="2" t="str">
        <f t="shared" si="18"/>
        <v/>
      </c>
      <c r="S29" s="24" t="str">
        <f t="shared" si="19"/>
        <v/>
      </c>
      <c r="T29" s="1" t="str">
        <f>IF($S29="","",VLOOKUP($S29,'(種目・作業用)'!$A$2:$D$54,2,FALSE))</f>
        <v/>
      </c>
      <c r="U29" s="1" t="str">
        <f>IF($S29="","",VLOOKUP($S29,'(種目・作業用)'!$A$2:$D$54,3,FALSE))</f>
        <v/>
      </c>
      <c r="V29" s="1" t="str">
        <f>IF($S29="","",VLOOKUP($S29,'(種目・作業用)'!$A$2:$D$54,4,FALSE))</f>
        <v/>
      </c>
      <c r="W29" s="25"/>
      <c r="X29" s="2" t="str">
        <f t="shared" si="7"/>
        <v/>
      </c>
      <c r="Y29" s="2" t="str">
        <f t="shared" si="2"/>
        <v/>
      </c>
      <c r="Z29" s="2" t="str">
        <f t="shared" si="14"/>
        <v/>
      </c>
      <c r="AA29" s="2" t="str">
        <f t="shared" si="4"/>
        <v/>
      </c>
      <c r="AB29" s="33" t="str">
        <f t="shared" si="5"/>
        <v/>
      </c>
      <c r="AC29" s="34" t="str">
        <f t="shared" si="8"/>
        <v/>
      </c>
      <c r="AD29" s="43" t="str">
        <f t="shared" si="20"/>
        <v/>
      </c>
      <c r="AE29" s="2"/>
      <c r="AF29" s="2" t="str">
        <f t="shared" si="9"/>
        <v/>
      </c>
      <c r="AG29" s="62" t="s">
        <v>560</v>
      </c>
      <c r="AI29" s="60" t="str">
        <f t="shared" si="10"/>
        <v>　</v>
      </c>
      <c r="AJ29" s="57"/>
      <c r="AK29" s="57"/>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row>
    <row r="30" spans="1:110" s="53" customFormat="1" ht="22.5" customHeight="1">
      <c r="A30" s="163"/>
      <c r="B30" s="184"/>
      <c r="C30" s="185"/>
      <c r="D30" s="166"/>
      <c r="E30" s="188"/>
      <c r="F30" s="176"/>
      <c r="G30" s="173"/>
      <c r="H30" s="176"/>
      <c r="I30" s="179"/>
      <c r="J30" s="29"/>
      <c r="K30" s="29"/>
      <c r="L30" s="29"/>
      <c r="M30" s="29"/>
      <c r="N30" s="16"/>
      <c r="O30" s="56"/>
      <c r="P30" s="56"/>
      <c r="Q30" s="56"/>
      <c r="R30" s="2" t="str">
        <f t="shared" si="18"/>
        <v/>
      </c>
      <c r="S30" s="24" t="str">
        <f t="shared" si="19"/>
        <v/>
      </c>
      <c r="T30" s="1" t="str">
        <f>IF($S30="","",VLOOKUP($S30,'(種目・作業用)'!$A$2:$D$54,2,FALSE))</f>
        <v/>
      </c>
      <c r="U30" s="1" t="str">
        <f>IF($S30="","",VLOOKUP($S30,'(種目・作業用)'!$A$2:$D$54,3,FALSE))</f>
        <v/>
      </c>
      <c r="V30" s="1" t="str">
        <f>IF($S30="","",VLOOKUP($S30,'(種目・作業用)'!$A$2:$D$54,4,FALSE))</f>
        <v/>
      </c>
      <c r="W30" s="25"/>
      <c r="X30" s="2" t="str">
        <f t="shared" si="7"/>
        <v/>
      </c>
      <c r="Y30" s="2" t="str">
        <f t="shared" si="2"/>
        <v/>
      </c>
      <c r="Z30" s="2" t="str">
        <f t="shared" si="14"/>
        <v/>
      </c>
      <c r="AA30" s="2" t="str">
        <f t="shared" si="4"/>
        <v/>
      </c>
      <c r="AB30" s="33" t="str">
        <f t="shared" si="5"/>
        <v/>
      </c>
      <c r="AC30" s="34" t="str">
        <f t="shared" si="8"/>
        <v/>
      </c>
      <c r="AD30" s="43" t="str">
        <f t="shared" si="20"/>
        <v/>
      </c>
      <c r="AE30" s="2"/>
      <c r="AF30" s="2" t="str">
        <f t="shared" si="9"/>
        <v/>
      </c>
      <c r="AG30" s="62" t="s">
        <v>560</v>
      </c>
      <c r="AI30" s="60" t="str">
        <f t="shared" si="10"/>
        <v>　</v>
      </c>
      <c r="AJ30" s="57"/>
      <c r="AK30" s="57"/>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row>
    <row r="31" spans="1:110" s="53" customFormat="1" ht="22.5" customHeight="1">
      <c r="A31" s="65"/>
      <c r="B31" s="80"/>
      <c r="C31" s="67"/>
      <c r="D31" s="67"/>
      <c r="E31" s="79"/>
      <c r="F31" s="79"/>
      <c r="G31" s="79"/>
      <c r="H31" s="79"/>
      <c r="I31" s="79"/>
      <c r="J31" s="67" t="s">
        <v>911</v>
      </c>
      <c r="K31" s="213">
        <f>'基礎データ（必ず先に記入してください）'!$C$5</f>
        <v>0</v>
      </c>
      <c r="L31" s="213"/>
      <c r="M31" s="213"/>
      <c r="N31" s="68" t="s">
        <v>14</v>
      </c>
      <c r="O31" s="56"/>
      <c r="P31" s="56"/>
      <c r="Q31" s="56"/>
      <c r="R31" s="21"/>
      <c r="S31" s="22"/>
      <c r="T31" s="21"/>
      <c r="U31" s="21"/>
      <c r="V31" s="21"/>
      <c r="W31" s="21"/>
      <c r="X31" s="21"/>
      <c r="Y31" s="21"/>
      <c r="Z31" s="21"/>
      <c r="AA31" s="21"/>
      <c r="AB31" s="35"/>
      <c r="AC31" s="36"/>
      <c r="AD31" s="44"/>
      <c r="AE31" s="21"/>
      <c r="AF31" s="21"/>
      <c r="AI31" s="60"/>
      <c r="AJ31" s="57"/>
      <c r="AK31" s="57"/>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row>
    <row r="32" spans="1:110" s="53" customFormat="1" ht="7.5" customHeight="1">
      <c r="A32" s="48"/>
      <c r="B32" s="48"/>
      <c r="C32" s="49"/>
      <c r="D32" s="49"/>
      <c r="E32" s="50"/>
      <c r="F32" s="50"/>
      <c r="G32" s="50"/>
      <c r="H32" s="50"/>
      <c r="I32" s="50"/>
      <c r="J32" s="48"/>
      <c r="K32" s="48"/>
      <c r="L32" s="48"/>
      <c r="M32" s="48"/>
      <c r="N32" s="51"/>
      <c r="O32" s="56"/>
      <c r="P32" s="56"/>
      <c r="Q32" s="56"/>
      <c r="R32" s="21"/>
      <c r="S32" s="22"/>
      <c r="T32" s="21"/>
      <c r="U32" s="21"/>
      <c r="V32" s="21"/>
      <c r="W32" s="21"/>
      <c r="X32" s="21"/>
      <c r="Y32" s="21"/>
      <c r="Z32" s="21"/>
      <c r="AA32" s="21"/>
      <c r="AB32" s="35"/>
      <c r="AC32" s="36"/>
      <c r="AD32" s="44"/>
      <c r="AE32" s="21"/>
      <c r="AF32" s="21"/>
      <c r="AI32" s="60"/>
      <c r="AJ32" s="57"/>
      <c r="AK32" s="57"/>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row>
    <row r="33" spans="1:110" s="53" customFormat="1" ht="22.5" customHeight="1">
      <c r="A33" s="124" t="s">
        <v>770</v>
      </c>
      <c r="B33" s="124"/>
      <c r="C33" s="124"/>
      <c r="D33" s="124"/>
      <c r="E33" s="124"/>
      <c r="F33" s="124"/>
      <c r="G33" s="124"/>
      <c r="H33" s="124"/>
      <c r="I33" s="124"/>
      <c r="J33" s="124"/>
      <c r="K33" s="124"/>
      <c r="L33" s="124"/>
      <c r="M33" s="124"/>
      <c r="N33" s="124"/>
      <c r="O33" s="56"/>
      <c r="P33" s="56"/>
      <c r="Q33" s="56"/>
      <c r="R33" s="21"/>
      <c r="S33" s="22"/>
      <c r="T33" s="21"/>
      <c r="U33" s="21"/>
      <c r="V33" s="21"/>
      <c r="W33" s="21"/>
      <c r="X33" s="21"/>
      <c r="Y33" s="21"/>
      <c r="Z33" s="21"/>
      <c r="AA33" s="21"/>
      <c r="AB33" s="35"/>
      <c r="AC33" s="36"/>
      <c r="AD33" s="44"/>
      <c r="AE33" s="21"/>
      <c r="AF33" s="21"/>
      <c r="AI33" s="60"/>
      <c r="AJ33" s="57"/>
      <c r="AK33" s="57"/>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row>
    <row r="34" spans="1:110" s="53" customFormat="1" ht="7.5" customHeight="1">
      <c r="A34" s="52"/>
      <c r="B34" s="52"/>
      <c r="C34" s="52"/>
      <c r="D34" s="52"/>
      <c r="E34" s="52"/>
      <c r="F34" s="52"/>
      <c r="G34" s="52"/>
      <c r="H34" s="52"/>
      <c r="I34" s="52"/>
      <c r="J34" s="52"/>
      <c r="K34" s="52"/>
      <c r="L34" s="52"/>
      <c r="M34" s="52"/>
      <c r="N34" s="52"/>
      <c r="O34" s="56"/>
      <c r="P34" s="56"/>
      <c r="Q34" s="56"/>
      <c r="R34" s="21"/>
      <c r="S34" s="22"/>
      <c r="T34" s="21"/>
      <c r="U34" s="21"/>
      <c r="V34" s="21"/>
      <c r="W34" s="21"/>
      <c r="X34" s="21"/>
      <c r="Y34" s="21"/>
      <c r="Z34" s="21"/>
      <c r="AA34" s="21"/>
      <c r="AB34" s="35"/>
      <c r="AC34" s="36"/>
      <c r="AD34" s="44"/>
      <c r="AE34" s="21"/>
      <c r="AF34" s="21"/>
      <c r="AI34" s="60"/>
      <c r="AJ34" s="57"/>
      <c r="AK34" s="57"/>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row>
    <row r="35" spans="1:110" s="53" customFormat="1">
      <c r="B35" s="54"/>
      <c r="C35" s="55" t="s">
        <v>15</v>
      </c>
      <c r="D35" s="54"/>
      <c r="E35" s="54"/>
      <c r="F35" s="54"/>
      <c r="G35" s="54"/>
      <c r="H35" s="54"/>
      <c r="I35" s="54"/>
      <c r="J35" s="54"/>
      <c r="K35" s="54"/>
      <c r="L35" s="54"/>
      <c r="M35" s="54"/>
      <c r="N35" s="54"/>
      <c r="O35" s="56"/>
      <c r="P35" s="56"/>
      <c r="Q35" s="56"/>
      <c r="R35" s="21"/>
      <c r="S35" s="22"/>
      <c r="T35" s="21"/>
      <c r="U35" s="21"/>
      <c r="V35" s="21"/>
      <c r="W35" s="21"/>
      <c r="X35" s="21"/>
      <c r="Y35" s="21"/>
      <c r="Z35" s="21"/>
      <c r="AA35" s="21"/>
      <c r="AB35" s="35"/>
      <c r="AC35" s="36"/>
      <c r="AD35" s="44"/>
      <c r="AE35" s="21"/>
      <c r="AF35" s="21"/>
      <c r="AI35" s="60"/>
      <c r="AJ35" s="57"/>
      <c r="AK35" s="57"/>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row>
    <row r="36" spans="1:110" s="53" customFormat="1">
      <c r="A36" s="52"/>
      <c r="B36" s="52"/>
      <c r="C36" s="52"/>
      <c r="D36" s="52"/>
      <c r="E36" s="52"/>
      <c r="F36" s="52"/>
      <c r="G36" s="52"/>
      <c r="H36" s="52"/>
      <c r="I36" s="52"/>
      <c r="J36" s="52"/>
      <c r="K36" s="52"/>
      <c r="L36" s="52"/>
      <c r="M36" s="52"/>
      <c r="N36" s="52"/>
      <c r="O36" s="56"/>
      <c r="P36" s="56"/>
      <c r="Q36" s="56"/>
      <c r="R36" s="21"/>
      <c r="S36" s="22"/>
      <c r="T36" s="21"/>
      <c r="U36" s="21"/>
      <c r="V36" s="21"/>
      <c r="W36" s="21"/>
      <c r="X36" s="21"/>
      <c r="Y36" s="21"/>
      <c r="Z36" s="21"/>
      <c r="AA36" s="21"/>
      <c r="AB36" s="35"/>
      <c r="AC36" s="36"/>
      <c r="AD36" s="44"/>
      <c r="AE36" s="21"/>
      <c r="AF36" s="21"/>
      <c r="AI36" s="60"/>
      <c r="AJ36" s="57"/>
      <c r="AK36" s="57"/>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row>
    <row r="37" spans="1:110" s="53" customFormat="1">
      <c r="A37" s="52"/>
      <c r="B37" s="52"/>
      <c r="C37" s="88" t="str">
        <f>'申込一覧表（個人種目）'!C38</f>
        <v>2019年   月   日</v>
      </c>
      <c r="D37" s="52"/>
      <c r="E37" s="52"/>
      <c r="F37" s="52"/>
      <c r="G37" s="52"/>
      <c r="H37" s="52"/>
      <c r="I37" s="52"/>
      <c r="J37" s="52"/>
      <c r="L37" s="82"/>
      <c r="M37" s="52"/>
      <c r="N37" s="52"/>
      <c r="O37" s="56"/>
      <c r="P37" s="56"/>
      <c r="Q37" s="56"/>
      <c r="R37" s="21"/>
      <c r="S37" s="22"/>
      <c r="T37" s="21"/>
      <c r="U37" s="21"/>
      <c r="V37" s="21"/>
      <c r="W37" s="21"/>
      <c r="X37" s="21"/>
      <c r="Y37" s="21"/>
      <c r="Z37" s="21"/>
      <c r="AA37" s="21"/>
      <c r="AB37" s="35"/>
      <c r="AC37" s="36"/>
      <c r="AD37" s="44"/>
      <c r="AE37" s="21"/>
      <c r="AF37" s="21"/>
      <c r="AI37" s="60"/>
      <c r="AJ37" s="57"/>
      <c r="AK37" s="57"/>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row>
    <row r="38" spans="1:110" s="53" customFormat="1" ht="22.5" customHeight="1">
      <c r="A38" s="52"/>
      <c r="B38" s="52"/>
      <c r="C38" s="86"/>
      <c r="D38" s="86"/>
      <c r="E38" s="124">
        <f>'基礎データ（必ず先に記入してください）'!$C$2</f>
        <v>0</v>
      </c>
      <c r="F38" s="124"/>
      <c r="G38" s="124"/>
      <c r="H38" s="124"/>
      <c r="I38" s="124"/>
      <c r="J38" s="124"/>
      <c r="K38" s="124"/>
      <c r="L38" s="124"/>
      <c r="M38" s="124"/>
      <c r="N38" s="52"/>
      <c r="O38" s="56"/>
      <c r="P38" s="56"/>
      <c r="Q38" s="56"/>
      <c r="R38" s="21"/>
      <c r="S38" s="22"/>
      <c r="T38" s="21"/>
      <c r="U38" s="21"/>
      <c r="V38" s="21"/>
      <c r="W38" s="21"/>
      <c r="X38" s="21"/>
      <c r="Y38" s="21"/>
      <c r="Z38" s="21"/>
      <c r="AA38" s="21"/>
      <c r="AB38" s="35"/>
      <c r="AC38" s="36"/>
      <c r="AD38" s="44"/>
      <c r="AE38" s="21"/>
      <c r="AF38" s="21"/>
      <c r="AI38" s="60"/>
      <c r="AJ38" s="57"/>
      <c r="AK38" s="57"/>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row>
    <row r="39" spans="1:110" s="53" customFormat="1" ht="22.5" customHeight="1">
      <c r="A39" s="52"/>
      <c r="B39" s="52"/>
      <c r="C39" s="89"/>
      <c r="D39" s="89"/>
      <c r="E39" s="87"/>
      <c r="F39" s="87"/>
      <c r="G39" s="208"/>
      <c r="H39" s="208"/>
      <c r="I39" s="208"/>
      <c r="J39" s="85" t="s">
        <v>784</v>
      </c>
      <c r="K39" s="209">
        <f>'基礎データ（必ず先に記入してください）'!$C$4</f>
        <v>0</v>
      </c>
      <c r="L39" s="209"/>
      <c r="M39" s="84" t="s">
        <v>783</v>
      </c>
      <c r="N39" s="52"/>
      <c r="O39" s="56"/>
      <c r="P39" s="56"/>
      <c r="Q39" s="56"/>
      <c r="R39" s="21"/>
      <c r="S39" s="22"/>
      <c r="T39" s="21"/>
      <c r="U39" s="21"/>
      <c r="V39" s="21"/>
      <c r="W39" s="21"/>
      <c r="X39" s="21"/>
      <c r="Y39" s="21"/>
      <c r="Z39" s="21"/>
      <c r="AA39" s="21"/>
      <c r="AB39" s="35"/>
      <c r="AC39" s="36"/>
      <c r="AD39" s="44"/>
      <c r="AE39" s="21"/>
      <c r="AF39" s="21"/>
      <c r="AI39" s="60"/>
      <c r="AJ39" s="57"/>
      <c r="AK39" s="57"/>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row>
    <row r="40" spans="1:110">
      <c r="A40" s="52"/>
      <c r="B40" s="52"/>
      <c r="C40" s="52"/>
      <c r="D40" s="52"/>
      <c r="E40" s="52"/>
      <c r="F40" s="52"/>
      <c r="G40" s="52"/>
      <c r="H40" s="52"/>
      <c r="I40" s="52"/>
      <c r="J40" s="52"/>
      <c r="K40" s="52"/>
      <c r="L40" s="52"/>
      <c r="M40" s="52"/>
      <c r="N40" s="52"/>
    </row>
    <row r="80" spans="3:110" s="73" customFormat="1" ht="12">
      <c r="C80" s="72" t="s">
        <v>5</v>
      </c>
      <c r="D80" s="72" t="s">
        <v>772</v>
      </c>
      <c r="E80" s="72"/>
      <c r="F80" s="72"/>
      <c r="G80" s="72"/>
      <c r="H80" s="72"/>
      <c r="I80" s="72"/>
      <c r="J80" s="72"/>
      <c r="K80" s="72"/>
      <c r="L80" s="72"/>
      <c r="M80" s="72" t="s">
        <v>3</v>
      </c>
      <c r="N80" s="72"/>
      <c r="O80" s="72"/>
      <c r="P80" s="72"/>
      <c r="Q80" s="72"/>
      <c r="R80" s="73" t="s">
        <v>509</v>
      </c>
      <c r="S80" s="74"/>
      <c r="AB80" s="73" t="s">
        <v>504</v>
      </c>
      <c r="AG80" s="72" t="s">
        <v>551</v>
      </c>
      <c r="AH80" s="81" t="s">
        <v>555</v>
      </c>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row>
    <row r="81" spans="1:110" s="73" customFormat="1" ht="12">
      <c r="C81" s="72" t="s">
        <v>792</v>
      </c>
      <c r="D81" s="72" t="s">
        <v>773</v>
      </c>
      <c r="E81" s="72"/>
      <c r="F81" s="72"/>
      <c r="G81" s="72"/>
      <c r="H81" s="72"/>
      <c r="I81" s="72"/>
      <c r="J81" s="72"/>
      <c r="K81" s="72"/>
      <c r="L81" s="72"/>
      <c r="M81" s="72">
        <v>1</v>
      </c>
      <c r="N81" s="72"/>
      <c r="O81" s="72"/>
      <c r="P81" s="72"/>
      <c r="Q81" s="72"/>
      <c r="R81" s="73" t="s">
        <v>510</v>
      </c>
      <c r="S81" s="74">
        <v>100000000</v>
      </c>
      <c r="AB81" s="73" t="s">
        <v>505</v>
      </c>
      <c r="AG81" s="72" t="s">
        <v>556</v>
      </c>
      <c r="AH81" s="81" t="s">
        <v>534</v>
      </c>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row>
    <row r="82" spans="1:110" s="73" customFormat="1" ht="12">
      <c r="C82" s="72" t="s">
        <v>1176</v>
      </c>
      <c r="D82" s="72" t="s">
        <v>774</v>
      </c>
      <c r="E82" s="72"/>
      <c r="F82" s="72"/>
      <c r="G82" s="72"/>
      <c r="H82" s="72"/>
      <c r="I82" s="72"/>
      <c r="J82" s="72"/>
      <c r="K82" s="72"/>
      <c r="L82" s="72"/>
      <c r="M82" s="72">
        <v>2</v>
      </c>
      <c r="N82" s="72"/>
      <c r="O82" s="72"/>
      <c r="P82" s="72"/>
      <c r="Q82" s="72"/>
      <c r="R82" s="73" t="s">
        <v>511</v>
      </c>
      <c r="S82" s="74">
        <v>110000000</v>
      </c>
      <c r="AB82" s="73" t="s">
        <v>508</v>
      </c>
      <c r="AG82" s="72" t="s">
        <v>557</v>
      </c>
      <c r="AH82" s="81" t="s">
        <v>535</v>
      </c>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72"/>
      <c r="BT82" s="72"/>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row>
    <row r="83" spans="1:110" s="73" customFormat="1" ht="12">
      <c r="C83" s="72" t="s">
        <v>795</v>
      </c>
      <c r="D83" s="72" t="s">
        <v>775</v>
      </c>
      <c r="E83" s="72"/>
      <c r="F83" s="72"/>
      <c r="G83" s="72"/>
      <c r="H83" s="72"/>
      <c r="I83" s="72"/>
      <c r="J83" s="72"/>
      <c r="K83" s="72"/>
      <c r="L83" s="72"/>
      <c r="M83" s="72">
        <v>3</v>
      </c>
      <c r="N83" s="72"/>
      <c r="O83" s="72"/>
      <c r="P83" s="72"/>
      <c r="Q83" s="72"/>
      <c r="R83" s="73" t="s">
        <v>512</v>
      </c>
      <c r="S83" s="74">
        <v>120000000</v>
      </c>
      <c r="AB83" s="73" t="s">
        <v>506</v>
      </c>
      <c r="AG83" s="72" t="s">
        <v>558</v>
      </c>
      <c r="AH83" s="81" t="s">
        <v>536</v>
      </c>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c r="BS83" s="72"/>
      <c r="BT83" s="72"/>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row>
    <row r="84" spans="1:110" s="73" customFormat="1" ht="12">
      <c r="C84" s="72" t="s">
        <v>1177</v>
      </c>
      <c r="D84" s="72" t="s">
        <v>776</v>
      </c>
      <c r="E84" s="72"/>
      <c r="F84" s="72"/>
      <c r="G84" s="72"/>
      <c r="H84" s="72"/>
      <c r="I84" s="72"/>
      <c r="J84" s="72"/>
      <c r="K84" s="72"/>
      <c r="L84" s="72"/>
      <c r="M84" s="72">
        <v>4</v>
      </c>
      <c r="N84" s="72"/>
      <c r="O84" s="72"/>
      <c r="P84" s="72"/>
      <c r="Q84" s="72"/>
      <c r="R84" s="73" t="s">
        <v>513</v>
      </c>
      <c r="S84" s="74">
        <v>130000000</v>
      </c>
      <c r="AB84" s="73" t="s">
        <v>507</v>
      </c>
      <c r="AG84" s="72" t="s">
        <v>559</v>
      </c>
      <c r="AH84" s="81" t="s">
        <v>537</v>
      </c>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c r="BQ84" s="72"/>
      <c r="BR84" s="72"/>
      <c r="BS84" s="72"/>
      <c r="BT84" s="72"/>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row>
    <row r="85" spans="1:110" s="73" customFormat="1" ht="12">
      <c r="C85" s="72"/>
      <c r="D85" s="72" t="s">
        <v>777</v>
      </c>
      <c r="E85" s="72"/>
      <c r="F85" s="72"/>
      <c r="G85" s="72"/>
      <c r="H85" s="72"/>
      <c r="I85" s="72"/>
      <c r="J85" s="72"/>
      <c r="K85" s="72"/>
      <c r="L85" s="72"/>
      <c r="M85" s="72">
        <v>5</v>
      </c>
      <c r="N85" s="72"/>
      <c r="O85" s="72"/>
      <c r="P85" s="72"/>
      <c r="Q85" s="72"/>
      <c r="R85" s="73" t="s">
        <v>514</v>
      </c>
      <c r="S85" s="74">
        <v>140000000</v>
      </c>
      <c r="AG85" s="72" t="s">
        <v>560</v>
      </c>
      <c r="AH85" s="81" t="s">
        <v>538</v>
      </c>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c r="BL85" s="72"/>
      <c r="BM85" s="72"/>
      <c r="BN85" s="72"/>
      <c r="BO85" s="72"/>
      <c r="BP85" s="72"/>
      <c r="BQ85" s="72"/>
      <c r="BR85" s="72"/>
      <c r="BS85" s="72"/>
      <c r="BT85" s="72"/>
      <c r="BU85" s="7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row>
    <row r="86" spans="1:110" s="73" customFormat="1" ht="12">
      <c r="C86" s="72"/>
      <c r="D86" s="72"/>
      <c r="E86" s="72"/>
      <c r="F86" s="72"/>
      <c r="G86" s="72"/>
      <c r="H86" s="72"/>
      <c r="I86" s="72"/>
      <c r="J86" s="72"/>
      <c r="K86" s="72"/>
      <c r="L86" s="72"/>
      <c r="M86" s="72">
        <v>6</v>
      </c>
      <c r="N86" s="72"/>
      <c r="O86" s="72"/>
      <c r="P86" s="72"/>
      <c r="Q86" s="72"/>
      <c r="R86" s="73" t="s">
        <v>515</v>
      </c>
      <c r="S86" s="74">
        <v>200000000</v>
      </c>
      <c r="AG86" s="72" t="s">
        <v>561</v>
      </c>
      <c r="AH86" s="81" t="s">
        <v>539</v>
      </c>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c r="BL86" s="72"/>
      <c r="BM86" s="72"/>
      <c r="BN86" s="72"/>
      <c r="BO86" s="72"/>
      <c r="BP86" s="72"/>
      <c r="BQ86" s="72"/>
      <c r="BR86" s="72"/>
      <c r="BS86" s="72"/>
      <c r="BT86" s="72"/>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row>
    <row r="87" spans="1:110" s="73" customFormat="1" ht="12">
      <c r="C87" s="72"/>
      <c r="D87" s="72"/>
      <c r="E87" s="72"/>
      <c r="F87" s="72"/>
      <c r="G87" s="72"/>
      <c r="H87" s="72"/>
      <c r="I87" s="72"/>
      <c r="J87" s="72"/>
      <c r="K87" s="72"/>
      <c r="L87" s="72"/>
      <c r="M87" s="72" t="s">
        <v>788</v>
      </c>
      <c r="N87" s="72"/>
      <c r="O87" s="72"/>
      <c r="P87" s="72"/>
      <c r="Q87" s="72"/>
      <c r="R87" s="73" t="s">
        <v>516</v>
      </c>
      <c r="S87" s="74">
        <v>210000000</v>
      </c>
      <c r="AG87" s="72" t="s">
        <v>562</v>
      </c>
      <c r="AH87" s="81" t="s">
        <v>540</v>
      </c>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c r="BL87" s="72"/>
      <c r="BM87" s="72"/>
      <c r="BN87" s="72"/>
      <c r="BO87" s="72"/>
      <c r="BP87" s="72"/>
      <c r="BQ87" s="72"/>
      <c r="BR87" s="72"/>
      <c r="BS87" s="72"/>
      <c r="BT87" s="72"/>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row>
    <row r="88" spans="1:110" s="73" customFormat="1" ht="12">
      <c r="C88" s="72"/>
      <c r="D88" s="72"/>
      <c r="E88" s="72"/>
      <c r="F88" s="72"/>
      <c r="G88" s="72"/>
      <c r="H88" s="72"/>
      <c r="I88" s="72"/>
      <c r="J88" s="72"/>
      <c r="K88" s="72"/>
      <c r="L88" s="72"/>
      <c r="M88" s="72" t="s">
        <v>789</v>
      </c>
      <c r="N88" s="72"/>
      <c r="O88" s="72"/>
      <c r="P88" s="72"/>
      <c r="Q88" s="72"/>
      <c r="R88" s="73" t="s">
        <v>517</v>
      </c>
      <c r="S88" s="74">
        <v>220000000</v>
      </c>
      <c r="AG88" s="72" t="s">
        <v>563</v>
      </c>
      <c r="AH88" s="81" t="s">
        <v>541</v>
      </c>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c r="BL88" s="72"/>
      <c r="BM88" s="72"/>
      <c r="BN88" s="72"/>
      <c r="BO88" s="72"/>
      <c r="BP88" s="72"/>
      <c r="BQ88" s="72"/>
      <c r="BR88" s="72"/>
      <c r="BS88" s="72"/>
      <c r="BT88" s="72"/>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row>
    <row r="89" spans="1:110" s="73" customFormat="1" ht="12">
      <c r="C89" s="72"/>
      <c r="D89" s="72"/>
      <c r="E89" s="72"/>
      <c r="F89" s="72"/>
      <c r="G89" s="72"/>
      <c r="H89" s="72"/>
      <c r="I89" s="72"/>
      <c r="J89" s="72"/>
      <c r="K89" s="72"/>
      <c r="L89" s="72"/>
      <c r="M89" s="72" t="s">
        <v>890</v>
      </c>
      <c r="N89" s="72"/>
      <c r="O89" s="72"/>
      <c r="P89" s="72"/>
      <c r="Q89" s="72"/>
      <c r="R89" s="73" t="s">
        <v>518</v>
      </c>
      <c r="S89" s="74">
        <v>230000000</v>
      </c>
      <c r="AG89" s="72" t="s">
        <v>564</v>
      </c>
      <c r="AH89" s="81">
        <v>10</v>
      </c>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c r="BL89" s="72"/>
      <c r="BM89" s="72"/>
      <c r="BN89" s="72"/>
      <c r="BO89" s="72"/>
      <c r="BP89" s="72"/>
      <c r="BQ89" s="72"/>
      <c r="BR89" s="72"/>
      <c r="BS89" s="72"/>
      <c r="BT89" s="72"/>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row>
    <row r="90" spans="1:110" s="73" customFormat="1" ht="12">
      <c r="C90" s="72"/>
      <c r="D90" s="72"/>
      <c r="E90" s="72"/>
      <c r="F90" s="72"/>
      <c r="G90" s="72"/>
      <c r="H90" s="72"/>
      <c r="I90" s="72"/>
      <c r="J90" s="72"/>
      <c r="K90" s="72"/>
      <c r="L90" s="72"/>
      <c r="M90" s="72" t="s">
        <v>891</v>
      </c>
      <c r="N90" s="72"/>
      <c r="O90" s="72"/>
      <c r="P90" s="72"/>
      <c r="Q90" s="72"/>
      <c r="R90" s="73" t="s">
        <v>519</v>
      </c>
      <c r="S90" s="74">
        <v>240000000</v>
      </c>
      <c r="AG90" s="72" t="s">
        <v>565</v>
      </c>
      <c r="AH90" s="81">
        <v>11</v>
      </c>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c r="BL90" s="72"/>
      <c r="BM90" s="72"/>
      <c r="BN90" s="72"/>
      <c r="BO90" s="72"/>
      <c r="BP90" s="72"/>
      <c r="BQ90" s="72"/>
      <c r="BR90" s="72"/>
      <c r="BS90" s="72"/>
      <c r="BT90" s="72"/>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row>
    <row r="91" spans="1:110" s="73" customFormat="1" ht="12">
      <c r="C91" s="72"/>
      <c r="D91" s="72"/>
      <c r="E91" s="72"/>
      <c r="F91" s="72"/>
      <c r="G91" s="72"/>
      <c r="H91" s="72"/>
      <c r="I91" s="72"/>
      <c r="J91" s="72"/>
      <c r="K91" s="72"/>
      <c r="L91" s="72"/>
      <c r="M91" s="72" t="s">
        <v>892</v>
      </c>
      <c r="N91" s="72"/>
      <c r="O91" s="72"/>
      <c r="P91" s="72"/>
      <c r="Q91" s="72"/>
      <c r="S91" s="74"/>
      <c r="AG91" s="72" t="s">
        <v>566</v>
      </c>
      <c r="AH91" s="81">
        <v>12</v>
      </c>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c r="BL91" s="72"/>
      <c r="BM91" s="72"/>
      <c r="BN91" s="72"/>
      <c r="BO91" s="72"/>
      <c r="BP91" s="72"/>
      <c r="BQ91" s="72"/>
      <c r="BR91" s="72"/>
      <c r="BS91" s="72"/>
      <c r="BT91" s="72"/>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row>
    <row r="92" spans="1:110" s="76" customFormat="1">
      <c r="C92" s="60"/>
      <c r="D92" s="60"/>
      <c r="E92" s="60"/>
      <c r="F92" s="60"/>
      <c r="G92" s="60"/>
      <c r="H92" s="60"/>
      <c r="I92" s="60"/>
      <c r="J92" s="60"/>
      <c r="K92" s="60"/>
      <c r="L92" s="60"/>
      <c r="M92" s="60" t="s">
        <v>893</v>
      </c>
      <c r="N92" s="60"/>
      <c r="O92" s="60"/>
      <c r="P92" s="60"/>
      <c r="Q92" s="60"/>
      <c r="S92" s="77"/>
      <c r="AG92" s="72" t="s">
        <v>567</v>
      </c>
      <c r="AH92" s="75">
        <v>13</v>
      </c>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s="60"/>
      <c r="CL92" s="60"/>
      <c r="CM92" s="60"/>
      <c r="CN92" s="60"/>
      <c r="CO92" s="60"/>
      <c r="CP92" s="60"/>
      <c r="CQ92" s="60"/>
      <c r="CR92" s="60"/>
      <c r="CS92" s="60"/>
      <c r="CT92" s="60"/>
      <c r="CU92" s="60"/>
      <c r="CV92" s="60"/>
      <c r="CW92" s="60"/>
      <c r="CX92" s="60"/>
      <c r="CY92" s="60"/>
      <c r="CZ92" s="60"/>
      <c r="DA92" s="60"/>
      <c r="DB92" s="60"/>
      <c r="DC92" s="60"/>
      <c r="DD92" s="60"/>
      <c r="DE92" s="60"/>
      <c r="DF92" s="60"/>
    </row>
    <row r="93" spans="1:110" s="76" customFormat="1">
      <c r="C93" s="60"/>
      <c r="D93" s="60"/>
      <c r="E93" s="60"/>
      <c r="F93" s="60"/>
      <c r="G93" s="60"/>
      <c r="H93" s="60"/>
      <c r="I93" s="60"/>
      <c r="J93" s="60"/>
      <c r="K93" s="60"/>
      <c r="L93" s="60"/>
      <c r="M93" s="60" t="s">
        <v>894</v>
      </c>
      <c r="N93" s="60"/>
      <c r="O93" s="60"/>
      <c r="P93" s="60"/>
      <c r="Q93" s="60"/>
      <c r="S93" s="77"/>
      <c r="AG93" s="72" t="s">
        <v>552</v>
      </c>
      <c r="AH93" s="75">
        <v>14</v>
      </c>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60"/>
      <c r="BZ93" s="60"/>
      <c r="CA93" s="60"/>
      <c r="CB93" s="60"/>
      <c r="CC93" s="60"/>
      <c r="CD93" s="60"/>
      <c r="CE93" s="60"/>
      <c r="CF93" s="60"/>
      <c r="CG93" s="60"/>
      <c r="CH93" s="60"/>
      <c r="CI93" s="60"/>
      <c r="CJ93" s="60"/>
      <c r="CK93" s="60"/>
      <c r="CL93" s="60"/>
      <c r="CM93" s="60"/>
      <c r="CN93" s="60"/>
      <c r="CO93" s="60"/>
      <c r="CP93" s="60"/>
      <c r="CQ93" s="60"/>
      <c r="CR93" s="60"/>
      <c r="CS93" s="60"/>
      <c r="CT93" s="60"/>
      <c r="CU93" s="60"/>
      <c r="CV93" s="60"/>
      <c r="CW93" s="60"/>
      <c r="CX93" s="60"/>
      <c r="CY93" s="60"/>
      <c r="CZ93" s="60"/>
      <c r="DA93" s="60"/>
      <c r="DB93" s="60"/>
      <c r="DC93" s="60"/>
      <c r="DD93" s="60"/>
      <c r="DE93" s="60"/>
      <c r="DF93" s="60"/>
    </row>
    <row r="94" spans="1:110" s="53" customFormat="1">
      <c r="A94" s="56"/>
      <c r="B94" s="56"/>
      <c r="C94" s="60"/>
      <c r="D94" s="60"/>
      <c r="E94" s="56"/>
      <c r="F94" s="56"/>
      <c r="G94" s="56"/>
      <c r="H94" s="56"/>
      <c r="I94" s="56"/>
      <c r="J94" s="56"/>
      <c r="K94" s="56"/>
      <c r="L94" s="56"/>
      <c r="M94" s="72" t="s">
        <v>895</v>
      </c>
      <c r="N94" s="56"/>
      <c r="O94" s="56"/>
      <c r="P94" s="56"/>
      <c r="Q94" s="56"/>
      <c r="R94" s="21"/>
      <c r="S94" s="22"/>
      <c r="T94" s="21"/>
      <c r="U94" s="21"/>
      <c r="V94" s="21"/>
      <c r="W94" s="21"/>
      <c r="X94" s="21"/>
      <c r="Y94" s="21"/>
      <c r="Z94" s="21"/>
      <c r="AA94" s="21"/>
      <c r="AB94" s="21"/>
      <c r="AC94" s="21"/>
      <c r="AD94" s="21"/>
      <c r="AE94" s="21"/>
      <c r="AF94" s="21"/>
      <c r="AG94" s="72" t="s">
        <v>568</v>
      </c>
      <c r="AH94" s="75">
        <v>15</v>
      </c>
      <c r="AI94" s="57"/>
      <c r="AJ94" s="57"/>
      <c r="AK94" s="57"/>
      <c r="AL94" s="56"/>
      <c r="AM94" s="56"/>
      <c r="AN94" s="56"/>
      <c r="AO94" s="56"/>
      <c r="AP94" s="56"/>
      <c r="AQ94" s="56"/>
      <c r="AR94" s="56"/>
      <c r="AS94" s="56"/>
      <c r="AT94" s="56"/>
      <c r="AU94" s="56"/>
      <c r="AV94" s="56"/>
      <c r="AW94" s="56"/>
      <c r="AX94" s="56"/>
      <c r="AY94" s="56"/>
      <c r="AZ94" s="56"/>
      <c r="BA94" s="56"/>
      <c r="BB94" s="56"/>
      <c r="BC94" s="56"/>
      <c r="BD94" s="56"/>
      <c r="BE94" s="56"/>
      <c r="BF94" s="56"/>
      <c r="BG94" s="56"/>
      <c r="BH94" s="56"/>
      <c r="BI94" s="56"/>
      <c r="BJ94" s="56"/>
      <c r="BK94" s="56"/>
      <c r="BL94" s="56"/>
      <c r="BM94" s="56"/>
      <c r="BN94" s="56"/>
      <c r="BO94" s="56"/>
      <c r="BP94" s="56"/>
      <c r="BQ94" s="56"/>
      <c r="BR94" s="56"/>
      <c r="BS94" s="56"/>
      <c r="BT94" s="56"/>
      <c r="BU94" s="56"/>
      <c r="BV94" s="56"/>
      <c r="BW94" s="56"/>
      <c r="BX94" s="56"/>
      <c r="BY94" s="56"/>
      <c r="BZ94" s="56"/>
      <c r="CA94" s="56"/>
      <c r="CB94" s="56"/>
      <c r="CC94" s="56"/>
      <c r="CD94" s="56"/>
      <c r="CE94" s="56"/>
      <c r="CF94" s="56"/>
      <c r="CG94" s="56"/>
      <c r="CH94" s="56"/>
      <c r="CI94" s="56"/>
      <c r="CJ94" s="56"/>
      <c r="CK94" s="56"/>
      <c r="CL94" s="56"/>
      <c r="CM94" s="56"/>
      <c r="CN94" s="56"/>
      <c r="CO94" s="56"/>
      <c r="CP94" s="56"/>
      <c r="CQ94" s="56"/>
      <c r="CR94" s="56"/>
      <c r="CS94" s="56"/>
      <c r="CT94" s="56"/>
      <c r="CU94" s="56"/>
      <c r="CV94" s="56"/>
      <c r="CW94" s="56"/>
      <c r="CX94" s="56"/>
      <c r="CY94" s="56"/>
      <c r="CZ94" s="56"/>
      <c r="DA94" s="56"/>
      <c r="DB94" s="56"/>
      <c r="DC94" s="56"/>
      <c r="DD94" s="56"/>
      <c r="DE94" s="56"/>
      <c r="DF94" s="56"/>
    </row>
    <row r="95" spans="1:110" s="53" customFormat="1">
      <c r="A95" s="56"/>
      <c r="B95" s="56"/>
      <c r="C95" s="60"/>
      <c r="D95" s="60"/>
      <c r="E95" s="56"/>
      <c r="F95" s="56"/>
      <c r="G95" s="56"/>
      <c r="H95" s="56"/>
      <c r="I95" s="56"/>
      <c r="J95" s="56"/>
      <c r="K95" s="56"/>
      <c r="L95" s="56"/>
      <c r="M95" s="72" t="s">
        <v>896</v>
      </c>
      <c r="N95" s="56"/>
      <c r="O95" s="56"/>
      <c r="P95" s="56"/>
      <c r="Q95" s="56"/>
      <c r="R95" s="21"/>
      <c r="S95" s="22"/>
      <c r="T95" s="21"/>
      <c r="U95" s="21"/>
      <c r="V95" s="21"/>
      <c r="W95" s="21"/>
      <c r="X95" s="21"/>
      <c r="Y95" s="21"/>
      <c r="Z95" s="21"/>
      <c r="AA95" s="21"/>
      <c r="AB95" s="21"/>
      <c r="AC95" s="21"/>
      <c r="AD95" s="21"/>
      <c r="AE95" s="21"/>
      <c r="AF95" s="21"/>
      <c r="AG95" s="72" t="s">
        <v>569</v>
      </c>
      <c r="AH95" s="75">
        <v>16</v>
      </c>
      <c r="AI95" s="57"/>
      <c r="AJ95" s="57"/>
      <c r="AK95" s="57"/>
      <c r="AL95" s="56"/>
      <c r="AM95" s="56"/>
      <c r="AN95" s="56"/>
      <c r="AO95" s="56"/>
      <c r="AP95" s="56"/>
      <c r="AQ95" s="56"/>
      <c r="AR95" s="56"/>
      <c r="AS95" s="56"/>
      <c r="AT95" s="56"/>
      <c r="AU95" s="56"/>
      <c r="AV95" s="56"/>
      <c r="AW95" s="56"/>
      <c r="AX95" s="56"/>
      <c r="AY95" s="56"/>
      <c r="AZ95" s="56"/>
      <c r="BA95" s="56"/>
      <c r="BB95" s="56"/>
      <c r="BC95" s="56"/>
      <c r="BD95" s="56"/>
      <c r="BE95" s="56"/>
      <c r="BF95" s="56"/>
      <c r="BG95" s="56"/>
      <c r="BH95" s="56"/>
      <c r="BI95" s="56"/>
      <c r="BJ95" s="56"/>
      <c r="BK95" s="56"/>
      <c r="BL95" s="56"/>
      <c r="BM95" s="56"/>
      <c r="BN95" s="56"/>
      <c r="BO95" s="56"/>
      <c r="BP95" s="56"/>
      <c r="BQ95" s="56"/>
      <c r="BR95" s="56"/>
      <c r="BS95" s="56"/>
      <c r="BT95" s="56"/>
      <c r="BU95" s="56"/>
      <c r="BV95" s="56"/>
      <c r="BW95" s="56"/>
      <c r="BX95" s="56"/>
      <c r="BY95" s="56"/>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row>
    <row r="96" spans="1:110" s="53" customFormat="1">
      <c r="A96" s="56"/>
      <c r="B96" s="56"/>
      <c r="C96" s="60"/>
      <c r="D96" s="60"/>
      <c r="E96" s="56"/>
      <c r="F96" s="56"/>
      <c r="G96" s="56"/>
      <c r="H96" s="56"/>
      <c r="I96" s="56"/>
      <c r="J96" s="56"/>
      <c r="K96" s="56"/>
      <c r="L96" s="56"/>
      <c r="M96" s="72" t="s">
        <v>897</v>
      </c>
      <c r="N96" s="56"/>
      <c r="O96" s="56"/>
      <c r="P96" s="56"/>
      <c r="Q96" s="56"/>
      <c r="R96" s="21"/>
      <c r="S96" s="22"/>
      <c r="T96" s="21"/>
      <c r="U96" s="21"/>
      <c r="V96" s="21"/>
      <c r="W96" s="21"/>
      <c r="X96" s="21"/>
      <c r="Y96" s="21"/>
      <c r="Z96" s="21"/>
      <c r="AA96" s="21"/>
      <c r="AB96" s="21"/>
      <c r="AC96" s="21"/>
      <c r="AD96" s="21"/>
      <c r="AE96" s="21"/>
      <c r="AF96" s="21"/>
      <c r="AG96" s="72" t="s">
        <v>570</v>
      </c>
      <c r="AH96" s="75">
        <v>17</v>
      </c>
      <c r="AI96" s="57"/>
      <c r="AJ96" s="57"/>
      <c r="AK96" s="57"/>
      <c r="AL96" s="56"/>
      <c r="AM96" s="56"/>
      <c r="AN96" s="56"/>
      <c r="AO96" s="56"/>
      <c r="AP96" s="56"/>
      <c r="AQ96" s="56"/>
      <c r="AR96" s="56"/>
      <c r="AS96" s="56"/>
      <c r="AT96" s="56"/>
      <c r="AU96" s="56"/>
      <c r="AV96" s="56"/>
      <c r="AW96" s="56"/>
      <c r="AX96" s="56"/>
      <c r="AY96" s="56"/>
      <c r="AZ96" s="56"/>
      <c r="BA96" s="56"/>
      <c r="BB96" s="56"/>
      <c r="BC96" s="56"/>
      <c r="BD96" s="56"/>
      <c r="BE96" s="56"/>
      <c r="BF96" s="56"/>
      <c r="BG96" s="56"/>
      <c r="BH96" s="56"/>
      <c r="BI96" s="56"/>
      <c r="BJ96" s="56"/>
      <c r="BK96" s="56"/>
      <c r="BL96" s="56"/>
      <c r="BM96" s="56"/>
      <c r="BN96" s="56"/>
      <c r="BO96" s="56"/>
      <c r="BP96" s="56"/>
      <c r="BQ96" s="56"/>
      <c r="BR96" s="56"/>
      <c r="BS96" s="56"/>
      <c r="BT96" s="56"/>
      <c r="BU96" s="56"/>
      <c r="BV96" s="56"/>
      <c r="BW96" s="56"/>
      <c r="BX96" s="56"/>
      <c r="BY96" s="56"/>
      <c r="BZ96" s="56"/>
      <c r="CA96" s="56"/>
      <c r="CB96" s="56"/>
      <c r="CC96" s="56"/>
      <c r="CD96" s="56"/>
      <c r="CE96" s="56"/>
      <c r="CF96" s="56"/>
      <c r="CG96" s="56"/>
      <c r="CH96" s="56"/>
      <c r="CI96" s="56"/>
      <c r="CJ96" s="56"/>
      <c r="CK96" s="56"/>
      <c r="CL96" s="56"/>
      <c r="CM96" s="56"/>
      <c r="CN96" s="56"/>
      <c r="CO96" s="56"/>
      <c r="CP96" s="56"/>
      <c r="CQ96" s="56"/>
      <c r="CR96" s="56"/>
      <c r="CS96" s="56"/>
      <c r="CT96" s="56"/>
      <c r="CU96" s="56"/>
      <c r="CV96" s="56"/>
      <c r="CW96" s="56"/>
      <c r="CX96" s="56"/>
      <c r="CY96" s="56"/>
      <c r="CZ96" s="56"/>
      <c r="DA96" s="56"/>
      <c r="DB96" s="56"/>
      <c r="DC96" s="56"/>
      <c r="DD96" s="56"/>
      <c r="DE96" s="56"/>
      <c r="DF96" s="56"/>
    </row>
    <row r="97" spans="1:110" s="53" customFormat="1">
      <c r="A97" s="56"/>
      <c r="B97" s="56"/>
      <c r="C97" s="60"/>
      <c r="D97" s="60"/>
      <c r="E97" s="56"/>
      <c r="F97" s="56"/>
      <c r="G97" s="56"/>
      <c r="H97" s="56"/>
      <c r="I97" s="56"/>
      <c r="J97" s="56"/>
      <c r="K97" s="56"/>
      <c r="L97" s="56"/>
      <c r="M97" s="72" t="s">
        <v>898</v>
      </c>
      <c r="N97" s="56"/>
      <c r="O97" s="56"/>
      <c r="P97" s="56"/>
      <c r="Q97" s="56"/>
      <c r="R97" s="21"/>
      <c r="S97" s="22"/>
      <c r="T97" s="21"/>
      <c r="U97" s="21"/>
      <c r="V97" s="21"/>
      <c r="W97" s="21"/>
      <c r="X97" s="21"/>
      <c r="Y97" s="21"/>
      <c r="Z97" s="21"/>
      <c r="AA97" s="21"/>
      <c r="AB97" s="21"/>
      <c r="AC97" s="21"/>
      <c r="AD97" s="21"/>
      <c r="AE97" s="21"/>
      <c r="AF97" s="21"/>
      <c r="AG97" s="72" t="s">
        <v>571</v>
      </c>
      <c r="AH97" s="75">
        <v>18</v>
      </c>
      <c r="AI97" s="57"/>
      <c r="AJ97" s="57"/>
      <c r="AK97" s="57"/>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c r="CL97" s="56"/>
      <c r="CM97" s="56"/>
      <c r="CN97" s="56"/>
      <c r="CO97" s="56"/>
      <c r="CP97" s="56"/>
      <c r="CQ97" s="56"/>
      <c r="CR97" s="56"/>
      <c r="CS97" s="56"/>
      <c r="CT97" s="56"/>
      <c r="CU97" s="56"/>
      <c r="CV97" s="56"/>
      <c r="CW97" s="56"/>
      <c r="CX97" s="56"/>
      <c r="CY97" s="56"/>
      <c r="CZ97" s="56"/>
      <c r="DA97" s="56"/>
      <c r="DB97" s="56"/>
      <c r="DC97" s="56"/>
      <c r="DD97" s="56"/>
      <c r="DE97" s="56"/>
      <c r="DF97" s="56"/>
    </row>
    <row r="98" spans="1:110" s="53" customFormat="1">
      <c r="A98" s="56"/>
      <c r="B98" s="56"/>
      <c r="C98" s="60"/>
      <c r="D98" s="60"/>
      <c r="E98" s="56"/>
      <c r="F98" s="56"/>
      <c r="G98" s="56"/>
      <c r="H98" s="56"/>
      <c r="I98" s="56"/>
      <c r="J98" s="56"/>
      <c r="K98" s="56"/>
      <c r="L98" s="56"/>
      <c r="M98" s="57"/>
      <c r="N98" s="56"/>
      <c r="O98" s="56"/>
      <c r="P98" s="56"/>
      <c r="Q98" s="56"/>
      <c r="R98" s="21"/>
      <c r="S98" s="22"/>
      <c r="T98" s="21"/>
      <c r="U98" s="21"/>
      <c r="V98" s="21"/>
      <c r="W98" s="21"/>
      <c r="X98" s="21"/>
      <c r="Y98" s="21"/>
      <c r="Z98" s="21"/>
      <c r="AA98" s="21"/>
      <c r="AB98" s="21"/>
      <c r="AC98" s="21"/>
      <c r="AD98" s="21"/>
      <c r="AE98" s="21"/>
      <c r="AF98" s="21"/>
      <c r="AG98" s="72" t="s">
        <v>572</v>
      </c>
      <c r="AH98" s="75">
        <v>19</v>
      </c>
      <c r="AI98" s="57"/>
      <c r="AJ98" s="57"/>
      <c r="AK98" s="57"/>
      <c r="AL98" s="56"/>
      <c r="AM98" s="56"/>
      <c r="AN98" s="56"/>
      <c r="AO98" s="56"/>
      <c r="AP98" s="56"/>
      <c r="AQ98" s="56"/>
      <c r="AR98" s="56"/>
      <c r="AS98" s="56"/>
      <c r="AT98" s="56"/>
      <c r="AU98" s="56"/>
      <c r="AV98" s="56"/>
      <c r="AW98" s="56"/>
      <c r="AX98" s="56"/>
      <c r="AY98" s="56"/>
      <c r="AZ98" s="56"/>
      <c r="BA98" s="56"/>
      <c r="BB98" s="56"/>
      <c r="BC98" s="56"/>
      <c r="BD98" s="56"/>
      <c r="BE98" s="56"/>
      <c r="BF98" s="56"/>
      <c r="BG98" s="56"/>
      <c r="BH98" s="56"/>
      <c r="BI98" s="56"/>
      <c r="BJ98" s="56"/>
      <c r="BK98" s="56"/>
      <c r="BL98" s="56"/>
      <c r="BM98" s="56"/>
      <c r="BN98" s="56"/>
      <c r="BO98" s="56"/>
      <c r="BP98" s="56"/>
      <c r="BQ98" s="56"/>
      <c r="BR98" s="56"/>
      <c r="BS98" s="56"/>
      <c r="BT98" s="56"/>
      <c r="BU98" s="56"/>
      <c r="BV98" s="56"/>
      <c r="BW98" s="56"/>
      <c r="BX98" s="56"/>
      <c r="BY98" s="56"/>
      <c r="BZ98" s="56"/>
      <c r="CA98" s="56"/>
      <c r="CB98" s="56"/>
      <c r="CC98" s="56"/>
      <c r="CD98" s="56"/>
      <c r="CE98" s="56"/>
      <c r="CF98" s="56"/>
      <c r="CG98" s="56"/>
      <c r="CH98" s="56"/>
      <c r="CI98" s="56"/>
      <c r="CJ98" s="56"/>
      <c r="CK98" s="56"/>
      <c r="CL98" s="56"/>
      <c r="CM98" s="56"/>
      <c r="CN98" s="56"/>
      <c r="CO98" s="56"/>
      <c r="CP98" s="56"/>
      <c r="CQ98" s="56"/>
      <c r="CR98" s="56"/>
      <c r="CS98" s="56"/>
      <c r="CT98" s="56"/>
      <c r="CU98" s="56"/>
      <c r="CV98" s="56"/>
      <c r="CW98" s="56"/>
      <c r="CX98" s="56"/>
      <c r="CY98" s="56"/>
      <c r="CZ98" s="56"/>
      <c r="DA98" s="56"/>
      <c r="DB98" s="56"/>
      <c r="DC98" s="56"/>
      <c r="DD98" s="56"/>
      <c r="DE98" s="56"/>
      <c r="DF98" s="56"/>
    </row>
    <row r="99" spans="1:110" s="53" customFormat="1">
      <c r="A99" s="56"/>
      <c r="B99" s="56"/>
      <c r="C99" s="60"/>
      <c r="D99" s="60"/>
      <c r="E99" s="56"/>
      <c r="F99" s="56"/>
      <c r="G99" s="56"/>
      <c r="H99" s="56"/>
      <c r="I99" s="56"/>
      <c r="J99" s="56"/>
      <c r="K99" s="56"/>
      <c r="L99" s="56"/>
      <c r="M99" s="57"/>
      <c r="N99" s="56"/>
      <c r="O99" s="56"/>
      <c r="P99" s="56"/>
      <c r="Q99" s="56"/>
      <c r="R99" s="21"/>
      <c r="S99" s="22"/>
      <c r="T99" s="21"/>
      <c r="U99" s="21"/>
      <c r="V99" s="21"/>
      <c r="W99" s="21"/>
      <c r="X99" s="21"/>
      <c r="Y99" s="21"/>
      <c r="Z99" s="21"/>
      <c r="AA99" s="21"/>
      <c r="AB99" s="21"/>
      <c r="AC99" s="21"/>
      <c r="AD99" s="21"/>
      <c r="AE99" s="21"/>
      <c r="AF99" s="21"/>
      <c r="AG99" s="72" t="s">
        <v>573</v>
      </c>
      <c r="AH99" s="75">
        <v>20</v>
      </c>
      <c r="AI99" s="57"/>
      <c r="AJ99" s="57"/>
      <c r="AK99" s="57"/>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56"/>
      <c r="CD99" s="56"/>
      <c r="CE99" s="56"/>
      <c r="CF99" s="56"/>
      <c r="CG99" s="56"/>
      <c r="CH99" s="56"/>
      <c r="CI99" s="56"/>
      <c r="CJ99" s="56"/>
      <c r="CK99" s="56"/>
      <c r="CL99" s="56"/>
      <c r="CM99" s="56"/>
      <c r="CN99" s="56"/>
      <c r="CO99" s="56"/>
      <c r="CP99" s="56"/>
      <c r="CQ99" s="56"/>
      <c r="CR99" s="56"/>
      <c r="CS99" s="56"/>
      <c r="CT99" s="56"/>
      <c r="CU99" s="56"/>
      <c r="CV99" s="56"/>
      <c r="CW99" s="56"/>
      <c r="CX99" s="56"/>
      <c r="CY99" s="56"/>
      <c r="CZ99" s="56"/>
      <c r="DA99" s="56"/>
      <c r="DB99" s="56"/>
      <c r="DC99" s="56"/>
      <c r="DD99" s="56"/>
      <c r="DE99" s="56"/>
      <c r="DF99" s="56"/>
    </row>
    <row r="100" spans="1:110" s="53" customFormat="1">
      <c r="A100" s="56"/>
      <c r="B100" s="56"/>
      <c r="C100" s="60"/>
      <c r="D100" s="60"/>
      <c r="E100" s="56"/>
      <c r="F100" s="56"/>
      <c r="G100" s="56"/>
      <c r="H100" s="56"/>
      <c r="I100" s="56"/>
      <c r="J100" s="56"/>
      <c r="K100" s="56"/>
      <c r="L100" s="56"/>
      <c r="M100" s="57"/>
      <c r="N100" s="56"/>
      <c r="O100" s="56"/>
      <c r="P100" s="56"/>
      <c r="Q100" s="56"/>
      <c r="R100" s="21"/>
      <c r="S100" s="22"/>
      <c r="T100" s="21"/>
      <c r="U100" s="21"/>
      <c r="V100" s="21"/>
      <c r="W100" s="21"/>
      <c r="X100" s="21"/>
      <c r="Y100" s="21"/>
      <c r="Z100" s="21"/>
      <c r="AA100" s="21"/>
      <c r="AB100" s="21"/>
      <c r="AC100" s="21"/>
      <c r="AD100" s="21"/>
      <c r="AE100" s="21"/>
      <c r="AF100" s="21"/>
      <c r="AG100" s="72" t="s">
        <v>574</v>
      </c>
      <c r="AH100" s="75">
        <v>21</v>
      </c>
      <c r="AI100" s="57"/>
      <c r="AJ100" s="57"/>
      <c r="AK100" s="57"/>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56"/>
      <c r="CD100" s="56"/>
      <c r="CE100" s="56"/>
      <c r="CF100" s="56"/>
      <c r="CG100" s="56"/>
      <c r="CH100" s="56"/>
      <c r="CI100" s="56"/>
      <c r="CJ100" s="56"/>
      <c r="CK100" s="56"/>
      <c r="CL100" s="56"/>
      <c r="CM100" s="56"/>
      <c r="CN100" s="56"/>
      <c r="CO100" s="56"/>
      <c r="CP100" s="56"/>
      <c r="CQ100" s="56"/>
      <c r="CR100" s="56"/>
      <c r="CS100" s="56"/>
      <c r="CT100" s="56"/>
      <c r="CU100" s="56"/>
      <c r="CV100" s="56"/>
      <c r="CW100" s="56"/>
      <c r="CX100" s="56"/>
      <c r="CY100" s="56"/>
      <c r="CZ100" s="56"/>
      <c r="DA100" s="56"/>
      <c r="DB100" s="56"/>
      <c r="DC100" s="56"/>
      <c r="DD100" s="56"/>
      <c r="DE100" s="56"/>
      <c r="DF100" s="56"/>
    </row>
    <row r="101" spans="1:110" s="53" customFormat="1">
      <c r="A101" s="56"/>
      <c r="B101" s="56"/>
      <c r="C101" s="60"/>
      <c r="D101" s="60"/>
      <c r="E101" s="56"/>
      <c r="F101" s="56"/>
      <c r="G101" s="56"/>
      <c r="H101" s="56"/>
      <c r="I101" s="56"/>
      <c r="J101" s="56"/>
      <c r="K101" s="56"/>
      <c r="L101" s="56"/>
      <c r="M101" s="57"/>
      <c r="N101" s="56"/>
      <c r="O101" s="56"/>
      <c r="P101" s="56"/>
      <c r="Q101" s="56"/>
      <c r="R101" s="21"/>
      <c r="S101" s="22"/>
      <c r="T101" s="21"/>
      <c r="U101" s="21"/>
      <c r="V101" s="21"/>
      <c r="W101" s="21"/>
      <c r="X101" s="21"/>
      <c r="Y101" s="21"/>
      <c r="Z101" s="21"/>
      <c r="AA101" s="21"/>
      <c r="AB101" s="21"/>
      <c r="AC101" s="21"/>
      <c r="AD101" s="21"/>
      <c r="AE101" s="21"/>
      <c r="AF101" s="21"/>
      <c r="AG101" s="72" t="s">
        <v>575</v>
      </c>
      <c r="AH101" s="75">
        <v>22</v>
      </c>
      <c r="AI101" s="57"/>
      <c r="AJ101" s="57"/>
      <c r="AK101" s="57"/>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56"/>
      <c r="CD101" s="56"/>
      <c r="CE101" s="56"/>
      <c r="CF101" s="56"/>
      <c r="CG101" s="56"/>
      <c r="CH101" s="56"/>
      <c r="CI101" s="56"/>
      <c r="CJ101" s="56"/>
      <c r="CK101" s="56"/>
      <c r="CL101" s="56"/>
      <c r="CM101" s="56"/>
      <c r="CN101" s="56"/>
      <c r="CO101" s="56"/>
      <c r="CP101" s="56"/>
      <c r="CQ101" s="56"/>
      <c r="CR101" s="56"/>
      <c r="CS101" s="56"/>
      <c r="CT101" s="56"/>
      <c r="CU101" s="56"/>
      <c r="CV101" s="56"/>
      <c r="CW101" s="56"/>
      <c r="CX101" s="56"/>
      <c r="CY101" s="56"/>
      <c r="CZ101" s="56"/>
      <c r="DA101" s="56"/>
      <c r="DB101" s="56"/>
      <c r="DC101" s="56"/>
      <c r="DD101" s="56"/>
      <c r="DE101" s="56"/>
      <c r="DF101" s="56"/>
    </row>
    <row r="102" spans="1:110" s="53" customFormat="1">
      <c r="A102" s="56"/>
      <c r="B102" s="56"/>
      <c r="C102" s="60"/>
      <c r="D102" s="60"/>
      <c r="E102" s="56"/>
      <c r="F102" s="56"/>
      <c r="G102" s="56"/>
      <c r="H102" s="56"/>
      <c r="I102" s="56"/>
      <c r="J102" s="56"/>
      <c r="K102" s="56"/>
      <c r="L102" s="56"/>
      <c r="M102" s="56"/>
      <c r="N102" s="56"/>
      <c r="O102" s="56"/>
      <c r="P102" s="56"/>
      <c r="Q102" s="56"/>
      <c r="R102" s="21"/>
      <c r="S102" s="22"/>
      <c r="T102" s="21"/>
      <c r="U102" s="21"/>
      <c r="V102" s="21"/>
      <c r="W102" s="21"/>
      <c r="X102" s="21"/>
      <c r="Y102" s="21"/>
      <c r="Z102" s="21"/>
      <c r="AA102" s="21"/>
      <c r="AB102" s="21"/>
      <c r="AC102" s="21"/>
      <c r="AD102" s="21"/>
      <c r="AE102" s="21"/>
      <c r="AF102" s="21"/>
      <c r="AG102" s="72" t="s">
        <v>576</v>
      </c>
      <c r="AH102" s="75">
        <v>23</v>
      </c>
      <c r="AI102" s="57"/>
      <c r="AJ102" s="57"/>
      <c r="AK102" s="57"/>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C102" s="56"/>
      <c r="CD102" s="56"/>
      <c r="CE102" s="56"/>
      <c r="CF102" s="56"/>
      <c r="CG102" s="56"/>
      <c r="CH102" s="56"/>
      <c r="CI102" s="56"/>
      <c r="CJ102" s="56"/>
      <c r="CK102" s="56"/>
      <c r="CL102" s="56"/>
      <c r="CM102" s="56"/>
      <c r="CN102" s="56"/>
      <c r="CO102" s="56"/>
      <c r="CP102" s="56"/>
      <c r="CQ102" s="56"/>
      <c r="CR102" s="56"/>
      <c r="CS102" s="56"/>
      <c r="CT102" s="56"/>
      <c r="CU102" s="56"/>
      <c r="CV102" s="56"/>
      <c r="CW102" s="56"/>
      <c r="CX102" s="56"/>
      <c r="CY102" s="56"/>
      <c r="CZ102" s="56"/>
      <c r="DA102" s="56"/>
      <c r="DB102" s="56"/>
      <c r="DC102" s="56"/>
      <c r="DD102" s="56"/>
      <c r="DE102" s="56"/>
      <c r="DF102" s="56"/>
    </row>
    <row r="103" spans="1:110" s="53" customFormat="1">
      <c r="A103" s="56"/>
      <c r="B103" s="56"/>
      <c r="C103" s="57"/>
      <c r="D103" s="57"/>
      <c r="E103" s="56"/>
      <c r="F103" s="56"/>
      <c r="G103" s="56"/>
      <c r="H103" s="56"/>
      <c r="I103" s="56"/>
      <c r="J103" s="56"/>
      <c r="K103" s="56"/>
      <c r="L103" s="56"/>
      <c r="M103" s="56"/>
      <c r="N103" s="56"/>
      <c r="O103" s="56"/>
      <c r="P103" s="56"/>
      <c r="Q103" s="56"/>
      <c r="R103" s="21"/>
      <c r="S103" s="22"/>
      <c r="T103" s="21"/>
      <c r="U103" s="21"/>
      <c r="V103" s="21"/>
      <c r="W103" s="21"/>
      <c r="X103" s="21"/>
      <c r="Y103" s="21"/>
      <c r="Z103" s="21"/>
      <c r="AA103" s="21"/>
      <c r="AB103" s="21"/>
      <c r="AC103" s="21"/>
      <c r="AD103" s="21"/>
      <c r="AE103" s="21"/>
      <c r="AF103" s="21"/>
      <c r="AG103" s="72" t="s">
        <v>577</v>
      </c>
      <c r="AH103" s="75">
        <v>24</v>
      </c>
      <c r="AI103" s="57"/>
      <c r="AJ103" s="57"/>
      <c r="AK103" s="57"/>
      <c r="AL103" s="56"/>
      <c r="AM103" s="56"/>
      <c r="AN103" s="56"/>
      <c r="AO103" s="56"/>
      <c r="AP103" s="56"/>
      <c r="AQ103" s="56"/>
      <c r="AR103" s="56"/>
      <c r="AS103" s="56"/>
      <c r="AT103" s="56"/>
      <c r="AU103" s="56"/>
      <c r="AV103" s="56"/>
      <c r="AW103" s="56"/>
      <c r="AX103" s="56"/>
      <c r="AY103" s="56"/>
      <c r="AZ103" s="56"/>
      <c r="BA103" s="56"/>
      <c r="BB103" s="56"/>
      <c r="BC103" s="56"/>
      <c r="BD103" s="56"/>
      <c r="BE103" s="56"/>
      <c r="BF103" s="56"/>
      <c r="BG103" s="56"/>
      <c r="BH103" s="56"/>
      <c r="BI103" s="56"/>
      <c r="BJ103" s="56"/>
      <c r="BK103" s="56"/>
      <c r="BL103" s="56"/>
      <c r="BM103" s="56"/>
      <c r="BN103" s="56"/>
      <c r="BO103" s="56"/>
      <c r="BP103" s="56"/>
      <c r="BQ103" s="56"/>
      <c r="BR103" s="56"/>
      <c r="BS103" s="56"/>
      <c r="BT103" s="56"/>
      <c r="BU103" s="56"/>
      <c r="BV103" s="56"/>
      <c r="BW103" s="56"/>
      <c r="BX103" s="56"/>
      <c r="BY103" s="56"/>
      <c r="BZ103" s="56"/>
      <c r="CA103" s="56"/>
      <c r="CB103" s="56"/>
      <c r="CC103" s="56"/>
      <c r="CD103" s="56"/>
      <c r="CE103" s="56"/>
      <c r="CF103" s="56"/>
      <c r="CG103" s="56"/>
      <c r="CH103" s="56"/>
      <c r="CI103" s="56"/>
      <c r="CJ103" s="56"/>
      <c r="CK103" s="56"/>
      <c r="CL103" s="56"/>
      <c r="CM103" s="56"/>
      <c r="CN103" s="56"/>
      <c r="CO103" s="56"/>
      <c r="CP103" s="56"/>
      <c r="CQ103" s="56"/>
      <c r="CR103" s="56"/>
      <c r="CS103" s="56"/>
      <c r="CT103" s="56"/>
      <c r="CU103" s="56"/>
      <c r="CV103" s="56"/>
      <c r="CW103" s="56"/>
      <c r="CX103" s="56"/>
      <c r="CY103" s="56"/>
      <c r="CZ103" s="56"/>
      <c r="DA103" s="56"/>
      <c r="DB103" s="56"/>
      <c r="DC103" s="56"/>
      <c r="DD103" s="56"/>
      <c r="DE103" s="56"/>
      <c r="DF103" s="56"/>
    </row>
    <row r="104" spans="1:110" s="53" customFormat="1">
      <c r="A104" s="56"/>
      <c r="B104" s="56"/>
      <c r="C104" s="57"/>
      <c r="D104" s="57"/>
      <c r="E104" s="56"/>
      <c r="F104" s="56"/>
      <c r="G104" s="56"/>
      <c r="H104" s="56"/>
      <c r="I104" s="56"/>
      <c r="J104" s="56"/>
      <c r="K104" s="56"/>
      <c r="L104" s="56"/>
      <c r="M104" s="56"/>
      <c r="N104" s="56"/>
      <c r="O104" s="56"/>
      <c r="P104" s="56"/>
      <c r="Q104" s="56"/>
      <c r="R104" s="21"/>
      <c r="S104" s="22"/>
      <c r="T104" s="21"/>
      <c r="U104" s="21"/>
      <c r="V104" s="21"/>
      <c r="W104" s="21"/>
      <c r="X104" s="21"/>
      <c r="Y104" s="21"/>
      <c r="Z104" s="21"/>
      <c r="AA104" s="21"/>
      <c r="AB104" s="21"/>
      <c r="AC104" s="21"/>
      <c r="AD104" s="21"/>
      <c r="AE104" s="21"/>
      <c r="AF104" s="21"/>
      <c r="AG104" s="72" t="s">
        <v>578</v>
      </c>
      <c r="AH104" s="75">
        <v>25</v>
      </c>
      <c r="AI104" s="57"/>
      <c r="AJ104" s="57"/>
      <c r="AK104" s="57"/>
      <c r="AL104" s="56"/>
      <c r="AM104" s="56"/>
      <c r="AN104" s="56"/>
      <c r="AO104" s="56"/>
      <c r="AP104" s="56"/>
      <c r="AQ104" s="56"/>
      <c r="AR104" s="56"/>
      <c r="AS104" s="56"/>
      <c r="AT104" s="56"/>
      <c r="AU104" s="56"/>
      <c r="AV104" s="56"/>
      <c r="AW104" s="56"/>
      <c r="AX104" s="56"/>
      <c r="AY104" s="56"/>
      <c r="AZ104" s="56"/>
      <c r="BA104" s="56"/>
      <c r="BB104" s="56"/>
      <c r="BC104" s="56"/>
      <c r="BD104" s="56"/>
      <c r="BE104" s="56"/>
      <c r="BF104" s="56"/>
      <c r="BG104" s="56"/>
      <c r="BH104" s="56"/>
      <c r="BI104" s="56"/>
      <c r="BJ104" s="56"/>
      <c r="BK104" s="56"/>
      <c r="BL104" s="56"/>
      <c r="BM104" s="56"/>
      <c r="BN104" s="56"/>
      <c r="BO104" s="56"/>
      <c r="BP104" s="56"/>
      <c r="BQ104" s="56"/>
      <c r="BR104" s="56"/>
      <c r="BS104" s="56"/>
      <c r="BT104" s="56"/>
      <c r="BU104" s="56"/>
      <c r="BV104" s="56"/>
      <c r="BW104" s="56"/>
      <c r="BX104" s="56"/>
      <c r="BY104" s="56"/>
      <c r="BZ104" s="56"/>
      <c r="CA104" s="56"/>
      <c r="CB104" s="56"/>
      <c r="CC104" s="56"/>
      <c r="CD104" s="56"/>
      <c r="CE104" s="56"/>
      <c r="CF104" s="56"/>
      <c r="CG104" s="56"/>
      <c r="CH104" s="56"/>
      <c r="CI104" s="56"/>
      <c r="CJ104" s="56"/>
      <c r="CK104" s="56"/>
      <c r="CL104" s="56"/>
      <c r="CM104" s="56"/>
      <c r="CN104" s="56"/>
      <c r="CO104" s="56"/>
      <c r="CP104" s="56"/>
      <c r="CQ104" s="56"/>
      <c r="CR104" s="56"/>
      <c r="CS104" s="56"/>
      <c r="CT104" s="56"/>
      <c r="CU104" s="56"/>
      <c r="CV104" s="56"/>
      <c r="CW104" s="56"/>
      <c r="CX104" s="56"/>
      <c r="CY104" s="56"/>
      <c r="CZ104" s="56"/>
      <c r="DA104" s="56"/>
      <c r="DB104" s="56"/>
      <c r="DC104" s="56"/>
      <c r="DD104" s="56"/>
      <c r="DE104" s="56"/>
      <c r="DF104" s="56"/>
    </row>
    <row r="105" spans="1:110" s="53" customFormat="1">
      <c r="A105" s="56"/>
      <c r="B105" s="56"/>
      <c r="C105" s="57"/>
      <c r="D105" s="57"/>
      <c r="E105" s="56"/>
      <c r="F105" s="56"/>
      <c r="G105" s="56"/>
      <c r="H105" s="56"/>
      <c r="I105" s="56"/>
      <c r="J105" s="56"/>
      <c r="K105" s="56"/>
      <c r="L105" s="56"/>
      <c r="M105" s="56"/>
      <c r="N105" s="56"/>
      <c r="O105" s="56"/>
      <c r="P105" s="56"/>
      <c r="Q105" s="56"/>
      <c r="R105" s="21"/>
      <c r="S105" s="22"/>
      <c r="T105" s="21"/>
      <c r="U105" s="21"/>
      <c r="V105" s="21"/>
      <c r="W105" s="21"/>
      <c r="X105" s="21"/>
      <c r="Y105" s="21"/>
      <c r="Z105" s="21"/>
      <c r="AA105" s="21"/>
      <c r="AB105" s="21"/>
      <c r="AC105" s="21"/>
      <c r="AD105" s="21"/>
      <c r="AE105" s="21"/>
      <c r="AF105" s="21"/>
      <c r="AG105" s="72" t="s">
        <v>579</v>
      </c>
      <c r="AH105" s="75">
        <v>26</v>
      </c>
      <c r="AI105" s="57"/>
      <c r="AJ105" s="57"/>
      <c r="AK105" s="57"/>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c r="CV105" s="56"/>
      <c r="CW105" s="56"/>
      <c r="CX105" s="56"/>
      <c r="CY105" s="56"/>
      <c r="CZ105" s="56"/>
      <c r="DA105" s="56"/>
      <c r="DB105" s="56"/>
      <c r="DC105" s="56"/>
      <c r="DD105" s="56"/>
      <c r="DE105" s="56"/>
      <c r="DF105" s="56"/>
    </row>
    <row r="106" spans="1:110" s="53" customFormat="1">
      <c r="A106" s="56"/>
      <c r="B106" s="56"/>
      <c r="C106" s="57"/>
      <c r="D106" s="57"/>
      <c r="E106" s="56"/>
      <c r="F106" s="56"/>
      <c r="G106" s="56"/>
      <c r="H106" s="56"/>
      <c r="I106" s="56"/>
      <c r="J106" s="56"/>
      <c r="K106" s="90" t="s">
        <v>31</v>
      </c>
      <c r="L106" s="90" t="s">
        <v>32</v>
      </c>
      <c r="M106" s="91" t="s">
        <v>30</v>
      </c>
      <c r="N106" s="72"/>
      <c r="O106" s="56"/>
      <c r="P106" s="56"/>
      <c r="Q106" s="56"/>
      <c r="R106" s="21"/>
      <c r="S106" s="22"/>
      <c r="T106" s="21"/>
      <c r="U106" s="21"/>
      <c r="V106" s="21"/>
      <c r="W106" s="21"/>
      <c r="X106" s="21"/>
      <c r="Y106" s="21"/>
      <c r="Z106" s="21"/>
      <c r="AA106" s="21"/>
      <c r="AB106" s="21"/>
      <c r="AC106" s="21"/>
      <c r="AD106" s="21"/>
      <c r="AE106" s="21"/>
      <c r="AF106" s="21"/>
      <c r="AG106" s="72" t="s">
        <v>580</v>
      </c>
      <c r="AH106" s="75">
        <v>27</v>
      </c>
      <c r="AI106" s="57"/>
      <c r="AJ106" s="57"/>
      <c r="AK106" s="57"/>
      <c r="AL106" s="56"/>
      <c r="AM106" s="56"/>
      <c r="AN106" s="56"/>
      <c r="AO106" s="56"/>
      <c r="AP106" s="56"/>
      <c r="AQ106" s="56"/>
      <c r="AR106" s="56"/>
      <c r="AS106" s="56"/>
      <c r="AT106" s="56"/>
      <c r="AU106" s="56"/>
      <c r="AV106" s="56"/>
      <c r="AW106" s="56"/>
      <c r="AX106" s="56"/>
      <c r="AY106" s="56"/>
      <c r="AZ106" s="56"/>
      <c r="BA106" s="56"/>
      <c r="BB106" s="56"/>
      <c r="BC106" s="56"/>
      <c r="BD106" s="56"/>
      <c r="BE106" s="56"/>
      <c r="BF106" s="56"/>
      <c r="BG106" s="56"/>
      <c r="BH106" s="56"/>
      <c r="BI106" s="56"/>
      <c r="BJ106" s="56"/>
      <c r="BK106" s="56"/>
      <c r="BL106" s="56"/>
      <c r="BM106" s="56"/>
      <c r="BN106" s="56"/>
      <c r="BO106" s="56"/>
      <c r="BP106" s="56"/>
      <c r="BQ106" s="56"/>
      <c r="BR106" s="56"/>
      <c r="BS106" s="56"/>
      <c r="BT106" s="56"/>
      <c r="BU106" s="56"/>
      <c r="BV106" s="56"/>
      <c r="BW106" s="56"/>
      <c r="BX106" s="56"/>
      <c r="BY106" s="56"/>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c r="CV106" s="56"/>
      <c r="CW106" s="56"/>
      <c r="CX106" s="56"/>
      <c r="CY106" s="56"/>
      <c r="CZ106" s="56"/>
      <c r="DA106" s="56"/>
      <c r="DB106" s="56"/>
      <c r="DC106" s="56"/>
      <c r="DD106" s="56"/>
      <c r="DE106" s="56"/>
      <c r="DF106" s="56"/>
    </row>
    <row r="107" spans="1:110" s="53" customFormat="1">
      <c r="A107" s="56"/>
      <c r="B107" s="56"/>
      <c r="C107" s="57"/>
      <c r="D107" s="57"/>
      <c r="E107" s="56"/>
      <c r="F107" s="56"/>
      <c r="G107" s="56"/>
      <c r="H107" s="56"/>
      <c r="I107" s="56"/>
      <c r="J107" s="56"/>
      <c r="K107" s="90" t="s">
        <v>76</v>
      </c>
      <c r="L107" s="90" t="s">
        <v>77</v>
      </c>
      <c r="M107" s="91" t="s">
        <v>75</v>
      </c>
      <c r="N107" s="72"/>
      <c r="O107" s="56"/>
      <c r="P107" s="56"/>
      <c r="Q107" s="56"/>
      <c r="R107" s="21"/>
      <c r="S107" s="22"/>
      <c r="T107" s="21"/>
      <c r="U107" s="21"/>
      <c r="V107" s="21"/>
      <c r="W107" s="21"/>
      <c r="X107" s="21"/>
      <c r="Y107" s="21"/>
      <c r="Z107" s="21"/>
      <c r="AA107" s="21"/>
      <c r="AB107" s="21"/>
      <c r="AC107" s="21"/>
      <c r="AD107" s="21"/>
      <c r="AE107" s="21"/>
      <c r="AF107" s="21"/>
      <c r="AG107" s="72" t="s">
        <v>581</v>
      </c>
      <c r="AH107" s="75">
        <v>28</v>
      </c>
      <c r="AI107" s="57"/>
      <c r="AJ107" s="57"/>
      <c r="AK107" s="57"/>
      <c r="AL107" s="56"/>
      <c r="AM107" s="56"/>
      <c r="AN107" s="56"/>
      <c r="AO107" s="56"/>
      <c r="AP107" s="56"/>
      <c r="AQ107" s="56"/>
      <c r="AR107" s="56"/>
      <c r="AS107" s="56"/>
      <c r="AT107" s="56"/>
      <c r="AU107" s="56"/>
      <c r="AV107" s="56"/>
      <c r="AW107" s="56"/>
      <c r="AX107" s="56"/>
      <c r="AY107" s="56"/>
      <c r="AZ107" s="56"/>
      <c r="BA107" s="56"/>
      <c r="BB107" s="56"/>
      <c r="BC107" s="56"/>
      <c r="BD107" s="56"/>
      <c r="BE107" s="56"/>
      <c r="BF107" s="56"/>
      <c r="BG107" s="56"/>
      <c r="BH107" s="56"/>
      <c r="BI107" s="56"/>
      <c r="BJ107" s="56"/>
      <c r="BK107" s="56"/>
      <c r="BL107" s="56"/>
      <c r="BM107" s="56"/>
      <c r="BN107" s="56"/>
      <c r="BO107" s="56"/>
      <c r="BP107" s="56"/>
      <c r="BQ107" s="56"/>
      <c r="BR107" s="56"/>
      <c r="BS107" s="56"/>
      <c r="BT107" s="56"/>
      <c r="BU107" s="56"/>
      <c r="BV107" s="56"/>
      <c r="BW107" s="56"/>
      <c r="BX107" s="56"/>
      <c r="BY107" s="56"/>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row>
    <row r="108" spans="1:110" s="53" customFormat="1">
      <c r="A108" s="56"/>
      <c r="B108" s="56"/>
      <c r="C108" s="57"/>
      <c r="D108" s="57"/>
      <c r="E108" s="56"/>
      <c r="F108" s="56"/>
      <c r="G108" s="56"/>
      <c r="H108" s="56"/>
      <c r="I108" s="56"/>
      <c r="J108" s="56"/>
      <c r="K108" s="90" t="s">
        <v>28</v>
      </c>
      <c r="L108" s="90" t="s">
        <v>29</v>
      </c>
      <c r="M108" s="91" t="s">
        <v>27</v>
      </c>
      <c r="N108" s="72"/>
      <c r="O108" s="56"/>
      <c r="P108" s="56"/>
      <c r="Q108" s="56"/>
      <c r="R108" s="21"/>
      <c r="S108" s="22"/>
      <c r="T108" s="21"/>
      <c r="U108" s="21"/>
      <c r="V108" s="21"/>
      <c r="W108" s="21"/>
      <c r="X108" s="21"/>
      <c r="Y108" s="21"/>
      <c r="Z108" s="21"/>
      <c r="AA108" s="21"/>
      <c r="AB108" s="21"/>
      <c r="AC108" s="21"/>
      <c r="AD108" s="21"/>
      <c r="AE108" s="21"/>
      <c r="AF108" s="21"/>
      <c r="AG108" s="72" t="s">
        <v>582</v>
      </c>
      <c r="AH108" s="75">
        <v>29</v>
      </c>
      <c r="AI108" s="57"/>
      <c r="AJ108" s="57"/>
      <c r="AK108" s="57"/>
      <c r="AL108" s="56"/>
      <c r="AM108" s="56"/>
      <c r="AN108" s="56"/>
      <c r="AO108" s="56"/>
      <c r="AP108" s="56"/>
      <c r="AQ108" s="56"/>
      <c r="AR108" s="56"/>
      <c r="AS108" s="56"/>
      <c r="AT108" s="56"/>
      <c r="AU108" s="56"/>
      <c r="AV108" s="56"/>
      <c r="AW108" s="56"/>
      <c r="AX108" s="56"/>
      <c r="AY108" s="56"/>
      <c r="AZ108" s="56"/>
      <c r="BA108" s="56"/>
      <c r="BB108" s="56"/>
      <c r="BC108" s="56"/>
      <c r="BD108" s="56"/>
      <c r="BE108" s="56"/>
      <c r="BF108" s="56"/>
      <c r="BG108" s="56"/>
      <c r="BH108" s="56"/>
      <c r="BI108" s="56"/>
      <c r="BJ108" s="56"/>
      <c r="BK108" s="56"/>
      <c r="BL108" s="56"/>
      <c r="BM108" s="56"/>
      <c r="BN108" s="56"/>
      <c r="BO108" s="56"/>
      <c r="BP108" s="56"/>
      <c r="BQ108" s="56"/>
      <c r="BR108" s="56"/>
      <c r="BS108" s="56"/>
      <c r="BT108" s="56"/>
      <c r="BU108" s="56"/>
      <c r="BV108" s="56"/>
      <c r="BW108" s="56"/>
      <c r="BX108" s="56"/>
      <c r="BY108" s="56"/>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c r="CV108" s="56"/>
      <c r="CW108" s="56"/>
      <c r="CX108" s="56"/>
      <c r="CY108" s="56"/>
      <c r="CZ108" s="56"/>
      <c r="DA108" s="56"/>
      <c r="DB108" s="56"/>
      <c r="DC108" s="56"/>
      <c r="DD108" s="56"/>
      <c r="DE108" s="56"/>
      <c r="DF108" s="56"/>
    </row>
    <row r="109" spans="1:110" s="53" customFormat="1">
      <c r="A109" s="56"/>
      <c r="B109" s="56"/>
      <c r="C109" s="57"/>
      <c r="D109" s="57"/>
      <c r="E109" s="56"/>
      <c r="F109" s="56"/>
      <c r="G109" s="56"/>
      <c r="H109" s="56"/>
      <c r="I109" s="56"/>
      <c r="J109" s="56"/>
      <c r="K109" s="90" t="s">
        <v>40</v>
      </c>
      <c r="L109" s="90" t="s">
        <v>41</v>
      </c>
      <c r="M109" s="91" t="s">
        <v>39</v>
      </c>
      <c r="N109" s="72"/>
      <c r="O109" s="56"/>
      <c r="P109" s="56"/>
      <c r="Q109" s="56"/>
      <c r="R109" s="21"/>
      <c r="S109" s="22"/>
      <c r="T109" s="21"/>
      <c r="U109" s="21"/>
      <c r="V109" s="21"/>
      <c r="W109" s="21"/>
      <c r="X109" s="21"/>
      <c r="Y109" s="21"/>
      <c r="Z109" s="21"/>
      <c r="AA109" s="21"/>
      <c r="AB109" s="21"/>
      <c r="AC109" s="21"/>
      <c r="AD109" s="21"/>
      <c r="AE109" s="21"/>
      <c r="AF109" s="21"/>
      <c r="AG109" s="72" t="s">
        <v>553</v>
      </c>
      <c r="AH109" s="75">
        <v>30</v>
      </c>
      <c r="AI109" s="57"/>
      <c r="AJ109" s="57"/>
      <c r="AK109" s="57"/>
      <c r="AL109" s="56"/>
      <c r="AM109" s="56"/>
      <c r="AN109" s="56"/>
      <c r="AO109" s="56"/>
      <c r="AP109" s="56"/>
      <c r="AQ109" s="56"/>
      <c r="AR109" s="56"/>
      <c r="AS109" s="56"/>
      <c r="AT109" s="56"/>
      <c r="AU109" s="56"/>
      <c r="AV109" s="56"/>
      <c r="AW109" s="56"/>
      <c r="AX109" s="56"/>
      <c r="AY109" s="56"/>
      <c r="AZ109" s="56"/>
      <c r="BA109" s="56"/>
      <c r="BB109" s="56"/>
      <c r="BC109" s="56"/>
      <c r="BD109" s="56"/>
      <c r="BE109" s="56"/>
      <c r="BF109" s="56"/>
      <c r="BG109" s="56"/>
      <c r="BH109" s="56"/>
      <c r="BI109" s="56"/>
      <c r="BJ109" s="56"/>
      <c r="BK109" s="56"/>
      <c r="BL109" s="56"/>
      <c r="BM109" s="56"/>
      <c r="BN109" s="56"/>
      <c r="BO109" s="56"/>
      <c r="BP109" s="56"/>
      <c r="BQ109" s="56"/>
      <c r="BR109" s="56"/>
      <c r="BS109" s="56"/>
      <c r="BT109" s="56"/>
      <c r="BU109" s="56"/>
      <c r="BV109" s="56"/>
      <c r="BW109" s="56"/>
      <c r="BX109" s="56"/>
      <c r="BY109" s="56"/>
      <c r="BZ109" s="56"/>
      <c r="CA109" s="56"/>
      <c r="CB109" s="56"/>
      <c r="CC109" s="56"/>
      <c r="CD109" s="56"/>
      <c r="CE109" s="56"/>
      <c r="CF109" s="56"/>
      <c r="CG109" s="56"/>
      <c r="CH109" s="56"/>
      <c r="CI109" s="56"/>
      <c r="CJ109" s="56"/>
      <c r="CK109" s="56"/>
      <c r="CL109" s="56"/>
      <c r="CM109" s="56"/>
      <c r="CN109" s="56"/>
      <c r="CO109" s="56"/>
      <c r="CP109" s="56"/>
      <c r="CQ109" s="56"/>
      <c r="CR109" s="56"/>
      <c r="CS109" s="56"/>
      <c r="CT109" s="56"/>
      <c r="CU109" s="56"/>
      <c r="CV109" s="56"/>
      <c r="CW109" s="56"/>
      <c r="CX109" s="56"/>
      <c r="CY109" s="56"/>
      <c r="CZ109" s="56"/>
      <c r="DA109" s="56"/>
      <c r="DB109" s="56"/>
      <c r="DC109" s="56"/>
      <c r="DD109" s="56"/>
      <c r="DE109" s="56"/>
      <c r="DF109" s="56"/>
    </row>
    <row r="110" spans="1:110" s="53" customFormat="1">
      <c r="A110" s="56"/>
      <c r="B110" s="56"/>
      <c r="C110" s="57"/>
      <c r="D110" s="57"/>
      <c r="E110" s="56"/>
      <c r="F110" s="56"/>
      <c r="G110" s="56"/>
      <c r="H110" s="56"/>
      <c r="I110" s="56"/>
      <c r="J110" s="56"/>
      <c r="K110" s="90" t="s">
        <v>43</v>
      </c>
      <c r="L110" s="90" t="s">
        <v>812</v>
      </c>
      <c r="M110" s="91" t="s">
        <v>42</v>
      </c>
      <c r="N110" s="72"/>
      <c r="O110" s="56"/>
      <c r="P110" s="56"/>
      <c r="Q110" s="56"/>
      <c r="R110" s="21"/>
      <c r="S110" s="22"/>
      <c r="T110" s="21"/>
      <c r="U110" s="21"/>
      <c r="V110" s="21"/>
      <c r="W110" s="21"/>
      <c r="X110" s="21"/>
      <c r="Y110" s="21"/>
      <c r="Z110" s="21"/>
      <c r="AA110" s="21"/>
      <c r="AB110" s="21"/>
      <c r="AC110" s="21"/>
      <c r="AD110" s="21"/>
      <c r="AE110" s="21"/>
      <c r="AF110" s="21"/>
      <c r="AG110" s="72" t="s">
        <v>583</v>
      </c>
      <c r="AH110" s="75">
        <v>31</v>
      </c>
      <c r="AI110" s="57"/>
      <c r="AJ110" s="57"/>
      <c r="AK110" s="57"/>
      <c r="AL110" s="56"/>
      <c r="AM110" s="56"/>
      <c r="AN110" s="56"/>
      <c r="AO110" s="56"/>
      <c r="AP110" s="56"/>
      <c r="AQ110" s="56"/>
      <c r="AR110" s="56"/>
      <c r="AS110" s="56"/>
      <c r="AT110" s="56"/>
      <c r="AU110" s="56"/>
      <c r="AV110" s="56"/>
      <c r="AW110" s="56"/>
      <c r="AX110" s="56"/>
      <c r="AY110" s="56"/>
      <c r="AZ110" s="56"/>
      <c r="BA110" s="56"/>
      <c r="BB110" s="56"/>
      <c r="BC110" s="56"/>
      <c r="BD110" s="56"/>
      <c r="BE110" s="56"/>
      <c r="BF110" s="56"/>
      <c r="BG110" s="56"/>
      <c r="BH110" s="56"/>
      <c r="BI110" s="56"/>
      <c r="BJ110" s="56"/>
      <c r="BK110" s="56"/>
      <c r="BL110" s="56"/>
      <c r="BM110" s="56"/>
      <c r="BN110" s="56"/>
      <c r="BO110" s="56"/>
      <c r="BP110" s="56"/>
      <c r="BQ110" s="56"/>
      <c r="BR110" s="56"/>
      <c r="BS110" s="56"/>
      <c r="BT110" s="56"/>
      <c r="BU110" s="56"/>
      <c r="BV110" s="56"/>
      <c r="BW110" s="56"/>
      <c r="BX110" s="56"/>
      <c r="BY110" s="56"/>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56"/>
      <c r="CV110" s="56"/>
      <c r="CW110" s="56"/>
      <c r="CX110" s="56"/>
      <c r="CY110" s="56"/>
      <c r="CZ110" s="56"/>
      <c r="DA110" s="56"/>
      <c r="DB110" s="56"/>
      <c r="DC110" s="56"/>
      <c r="DD110" s="56"/>
      <c r="DE110" s="56"/>
      <c r="DF110" s="56"/>
    </row>
    <row r="111" spans="1:110" s="53" customFormat="1">
      <c r="A111" s="56"/>
      <c r="B111" s="56"/>
      <c r="C111" s="57"/>
      <c r="D111" s="57"/>
      <c r="E111" s="56"/>
      <c r="F111" s="56"/>
      <c r="G111" s="56"/>
      <c r="H111" s="56"/>
      <c r="I111" s="56"/>
      <c r="J111" s="56"/>
      <c r="K111" s="90" t="s">
        <v>54</v>
      </c>
      <c r="L111" s="90" t="s">
        <v>55</v>
      </c>
      <c r="M111" s="91" t="s">
        <v>53</v>
      </c>
      <c r="N111" s="72"/>
      <c r="O111" s="56"/>
      <c r="P111" s="56"/>
      <c r="Q111" s="56"/>
      <c r="R111" s="21"/>
      <c r="S111" s="22"/>
      <c r="T111" s="21"/>
      <c r="U111" s="21"/>
      <c r="V111" s="21"/>
      <c r="W111" s="21"/>
      <c r="X111" s="21"/>
      <c r="Y111" s="21"/>
      <c r="Z111" s="21"/>
      <c r="AA111" s="21"/>
      <c r="AB111" s="21"/>
      <c r="AC111" s="21"/>
      <c r="AD111" s="21"/>
      <c r="AE111" s="21"/>
      <c r="AF111" s="21"/>
      <c r="AG111" s="72" t="s">
        <v>584</v>
      </c>
      <c r="AH111" s="75">
        <v>32</v>
      </c>
      <c r="AI111" s="57"/>
      <c r="AJ111" s="57"/>
      <c r="AK111" s="57"/>
      <c r="AL111" s="56"/>
      <c r="AM111" s="56"/>
      <c r="AN111" s="56"/>
      <c r="AO111" s="56"/>
      <c r="AP111" s="56"/>
      <c r="AQ111" s="56"/>
      <c r="AR111" s="56"/>
      <c r="AS111" s="56"/>
      <c r="AT111" s="56"/>
      <c r="AU111" s="56"/>
      <c r="AV111" s="56"/>
      <c r="AW111" s="56"/>
      <c r="AX111" s="56"/>
      <c r="AY111" s="56"/>
      <c r="AZ111" s="56"/>
      <c r="BA111" s="56"/>
      <c r="BB111" s="56"/>
      <c r="BC111" s="56"/>
      <c r="BD111" s="56"/>
      <c r="BE111" s="56"/>
      <c r="BF111" s="56"/>
      <c r="BG111" s="56"/>
      <c r="BH111" s="56"/>
      <c r="BI111" s="56"/>
      <c r="BJ111" s="56"/>
      <c r="BK111" s="56"/>
      <c r="BL111" s="56"/>
      <c r="BM111" s="56"/>
      <c r="BN111" s="56"/>
      <c r="BO111" s="56"/>
      <c r="BP111" s="56"/>
      <c r="BQ111" s="56"/>
      <c r="BR111" s="56"/>
      <c r="BS111" s="56"/>
      <c r="BT111" s="56"/>
      <c r="BU111" s="56"/>
      <c r="BV111" s="56"/>
      <c r="BW111" s="56"/>
      <c r="BX111" s="56"/>
      <c r="BY111" s="56"/>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row>
    <row r="112" spans="1:110" s="53" customFormat="1">
      <c r="A112" s="56"/>
      <c r="B112" s="56"/>
      <c r="C112" s="57"/>
      <c r="D112" s="57"/>
      <c r="E112" s="56"/>
      <c r="F112" s="56"/>
      <c r="G112" s="56"/>
      <c r="H112" s="56"/>
      <c r="I112" s="56"/>
      <c r="J112" s="56"/>
      <c r="K112" s="90" t="s">
        <v>34</v>
      </c>
      <c r="L112" s="90" t="s">
        <v>35</v>
      </c>
      <c r="M112" s="91" t="s">
        <v>33</v>
      </c>
      <c r="N112" s="72"/>
      <c r="O112" s="56"/>
      <c r="P112" s="56"/>
      <c r="Q112" s="56"/>
      <c r="R112" s="21"/>
      <c r="S112" s="22"/>
      <c r="T112" s="21"/>
      <c r="U112" s="21"/>
      <c r="V112" s="21"/>
      <c r="W112" s="21"/>
      <c r="X112" s="21"/>
      <c r="Y112" s="21"/>
      <c r="Z112" s="21"/>
      <c r="AA112" s="21"/>
      <c r="AB112" s="21"/>
      <c r="AC112" s="21"/>
      <c r="AD112" s="21"/>
      <c r="AE112" s="21"/>
      <c r="AF112" s="21"/>
      <c r="AG112" s="72" t="s">
        <v>585</v>
      </c>
      <c r="AH112" s="75">
        <v>33</v>
      </c>
      <c r="AI112" s="57"/>
      <c r="AJ112" s="57"/>
      <c r="AK112" s="57"/>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c r="BV112" s="56"/>
      <c r="BW112" s="56"/>
      <c r="BX112" s="56"/>
      <c r="BY112" s="56"/>
      <c r="BZ112" s="56"/>
      <c r="CA112" s="56"/>
      <c r="CB112" s="56"/>
      <c r="CC112" s="56"/>
      <c r="CD112" s="56"/>
      <c r="CE112" s="56"/>
      <c r="CF112" s="56"/>
      <c r="CG112" s="56"/>
      <c r="CH112" s="56"/>
      <c r="CI112" s="56"/>
      <c r="CJ112" s="56"/>
      <c r="CK112" s="56"/>
      <c r="CL112" s="56"/>
      <c r="CM112" s="56"/>
      <c r="CN112" s="56"/>
      <c r="CO112" s="56"/>
      <c r="CP112" s="56"/>
      <c r="CQ112" s="56"/>
      <c r="CR112" s="56"/>
      <c r="CS112" s="56"/>
      <c r="CT112" s="56"/>
      <c r="CU112" s="56"/>
      <c r="CV112" s="56"/>
      <c r="CW112" s="56"/>
      <c r="CX112" s="56"/>
      <c r="CY112" s="56"/>
      <c r="CZ112" s="56"/>
      <c r="DA112" s="56"/>
      <c r="DB112" s="56"/>
      <c r="DC112" s="56"/>
      <c r="DD112" s="56"/>
      <c r="DE112" s="56"/>
      <c r="DF112" s="56"/>
    </row>
    <row r="113" spans="1:110" s="53" customFormat="1">
      <c r="A113" s="56"/>
      <c r="B113" s="56"/>
      <c r="C113" s="57"/>
      <c r="D113" s="57"/>
      <c r="E113" s="56"/>
      <c r="F113" s="56"/>
      <c r="G113" s="56"/>
      <c r="H113" s="56"/>
      <c r="I113" s="56"/>
      <c r="J113" s="56"/>
      <c r="K113" s="90" t="s">
        <v>48</v>
      </c>
      <c r="L113" s="90" t="s">
        <v>49</v>
      </c>
      <c r="M113" s="91" t="s">
        <v>47</v>
      </c>
      <c r="N113" s="72"/>
      <c r="O113" s="56"/>
      <c r="P113" s="56"/>
      <c r="Q113" s="56"/>
      <c r="R113" s="21"/>
      <c r="S113" s="22"/>
      <c r="T113" s="21"/>
      <c r="U113" s="21"/>
      <c r="V113" s="21"/>
      <c r="W113" s="21"/>
      <c r="X113" s="21"/>
      <c r="Y113" s="21"/>
      <c r="Z113" s="21"/>
      <c r="AA113" s="21"/>
      <c r="AB113" s="21"/>
      <c r="AC113" s="21"/>
      <c r="AD113" s="21"/>
      <c r="AE113" s="21"/>
      <c r="AF113" s="21"/>
      <c r="AG113" s="72" t="s">
        <v>586</v>
      </c>
      <c r="AH113" s="75">
        <v>34</v>
      </c>
      <c r="AI113" s="57"/>
      <c r="AJ113" s="57"/>
      <c r="AK113" s="57"/>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c r="BP113" s="56"/>
      <c r="BQ113" s="56"/>
      <c r="BR113" s="56"/>
      <c r="BS113" s="56"/>
      <c r="BT113" s="56"/>
      <c r="BU113" s="56"/>
      <c r="BV113" s="56"/>
      <c r="BW113" s="56"/>
      <c r="BX113" s="56"/>
      <c r="BY113" s="56"/>
      <c r="BZ113" s="56"/>
      <c r="CA113" s="56"/>
      <c r="CB113" s="56"/>
      <c r="CC113" s="56"/>
      <c r="CD113" s="56"/>
      <c r="CE113" s="56"/>
      <c r="CF113" s="56"/>
      <c r="CG113" s="56"/>
      <c r="CH113" s="56"/>
      <c r="CI113" s="56"/>
      <c r="CJ113" s="56"/>
      <c r="CK113" s="56"/>
      <c r="CL113" s="56"/>
      <c r="CM113" s="56"/>
      <c r="CN113" s="56"/>
      <c r="CO113" s="56"/>
      <c r="CP113" s="56"/>
      <c r="CQ113" s="56"/>
      <c r="CR113" s="56"/>
      <c r="CS113" s="56"/>
      <c r="CT113" s="56"/>
      <c r="CU113" s="56"/>
      <c r="CV113" s="56"/>
      <c r="CW113" s="56"/>
      <c r="CX113" s="56"/>
      <c r="CY113" s="56"/>
      <c r="CZ113" s="56"/>
      <c r="DA113" s="56"/>
      <c r="DB113" s="56"/>
      <c r="DC113" s="56"/>
      <c r="DD113" s="56"/>
      <c r="DE113" s="56"/>
      <c r="DF113" s="56"/>
    </row>
    <row r="114" spans="1:110" s="53" customFormat="1">
      <c r="A114" s="56"/>
      <c r="B114" s="56"/>
      <c r="C114" s="56"/>
      <c r="D114" s="56"/>
      <c r="E114" s="56"/>
      <c r="F114" s="56"/>
      <c r="G114" s="56"/>
      <c r="H114" s="56"/>
      <c r="I114" s="56"/>
      <c r="J114" s="56"/>
      <c r="K114" s="90" t="s">
        <v>51</v>
      </c>
      <c r="L114" s="90" t="s">
        <v>52</v>
      </c>
      <c r="M114" s="91" t="s">
        <v>50</v>
      </c>
      <c r="N114" s="72"/>
      <c r="O114" s="56"/>
      <c r="P114" s="56"/>
      <c r="Q114" s="56"/>
      <c r="R114" s="21"/>
      <c r="S114" s="22"/>
      <c r="T114" s="21"/>
      <c r="U114" s="21"/>
      <c r="V114" s="21"/>
      <c r="W114" s="21"/>
      <c r="X114" s="21"/>
      <c r="Y114" s="21"/>
      <c r="Z114" s="21"/>
      <c r="AA114" s="21"/>
      <c r="AB114" s="21"/>
      <c r="AC114" s="21"/>
      <c r="AD114" s="21"/>
      <c r="AE114" s="21"/>
      <c r="AF114" s="21"/>
      <c r="AG114" s="72" t="s">
        <v>587</v>
      </c>
      <c r="AH114" s="75">
        <v>35</v>
      </c>
      <c r="AI114" s="57"/>
      <c r="AJ114" s="57"/>
      <c r="AK114" s="57"/>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DE114" s="56"/>
      <c r="DF114" s="56"/>
    </row>
    <row r="115" spans="1:110" s="53" customFormat="1">
      <c r="A115" s="56"/>
      <c r="B115" s="56"/>
      <c r="C115" s="56"/>
      <c r="D115" s="56"/>
      <c r="E115" s="56"/>
      <c r="F115" s="56"/>
      <c r="G115" s="56"/>
      <c r="H115" s="56"/>
      <c r="I115" s="56"/>
      <c r="J115" s="56"/>
      <c r="K115" s="90" t="s">
        <v>59</v>
      </c>
      <c r="L115" s="90" t="s">
        <v>60</v>
      </c>
      <c r="M115" s="91" t="s">
        <v>58</v>
      </c>
      <c r="N115" s="72"/>
      <c r="O115" s="56"/>
      <c r="P115" s="56"/>
      <c r="Q115" s="56"/>
      <c r="R115" s="21"/>
      <c r="S115" s="22"/>
      <c r="T115" s="21"/>
      <c r="U115" s="21"/>
      <c r="V115" s="21"/>
      <c r="W115" s="21"/>
      <c r="X115" s="21"/>
      <c r="Y115" s="21"/>
      <c r="Z115" s="21"/>
      <c r="AA115" s="21"/>
      <c r="AB115" s="21"/>
      <c r="AC115" s="21"/>
      <c r="AD115" s="21"/>
      <c r="AE115" s="21"/>
      <c r="AF115" s="21"/>
      <c r="AG115" s="72" t="s">
        <v>588</v>
      </c>
      <c r="AH115" s="75">
        <v>36</v>
      </c>
      <c r="AI115" s="57"/>
      <c r="AJ115" s="57"/>
      <c r="AK115" s="57"/>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c r="BV115" s="56"/>
      <c r="BW115" s="56"/>
      <c r="BX115" s="56"/>
      <c r="BY115" s="56"/>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c r="CV115" s="56"/>
      <c r="CW115" s="56"/>
      <c r="CX115" s="56"/>
      <c r="CY115" s="56"/>
      <c r="CZ115" s="56"/>
      <c r="DA115" s="56"/>
      <c r="DB115" s="56"/>
      <c r="DC115" s="56"/>
      <c r="DD115" s="56"/>
      <c r="DE115" s="56"/>
      <c r="DF115" s="56"/>
    </row>
    <row r="116" spans="1:110" s="53" customFormat="1">
      <c r="A116" s="56"/>
      <c r="B116" s="56"/>
      <c r="C116" s="56"/>
      <c r="D116" s="56"/>
      <c r="E116" s="56"/>
      <c r="F116" s="56"/>
      <c r="G116" s="56"/>
      <c r="H116" s="56"/>
      <c r="I116" s="56"/>
      <c r="J116" s="56"/>
      <c r="K116" s="90" t="s">
        <v>45</v>
      </c>
      <c r="L116" s="90" t="s">
        <v>46</v>
      </c>
      <c r="M116" s="91" t="s">
        <v>44</v>
      </c>
      <c r="N116" s="60"/>
      <c r="O116" s="56"/>
      <c r="P116" s="56"/>
      <c r="Q116" s="56"/>
      <c r="R116" s="21"/>
      <c r="S116" s="22"/>
      <c r="T116" s="21"/>
      <c r="U116" s="21"/>
      <c r="V116" s="21"/>
      <c r="W116" s="21"/>
      <c r="X116" s="21"/>
      <c r="Y116" s="21"/>
      <c r="Z116" s="21"/>
      <c r="AA116" s="21"/>
      <c r="AB116" s="21"/>
      <c r="AC116" s="21"/>
      <c r="AD116" s="21"/>
      <c r="AE116" s="21"/>
      <c r="AF116" s="21"/>
      <c r="AG116" s="72" t="s">
        <v>589</v>
      </c>
      <c r="AH116" s="75">
        <v>37</v>
      </c>
      <c r="AI116" s="57"/>
      <c r="AJ116" s="57"/>
      <c r="AK116" s="57"/>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c r="BL116" s="56"/>
      <c r="BM116" s="56"/>
      <c r="BN116" s="56"/>
      <c r="BO116" s="56"/>
      <c r="BP116" s="56"/>
      <c r="BQ116" s="56"/>
      <c r="BR116" s="56"/>
      <c r="BS116" s="56"/>
      <c r="BT116" s="56"/>
      <c r="BU116" s="56"/>
      <c r="BV116" s="56"/>
      <c r="BW116" s="56"/>
      <c r="BX116" s="56"/>
      <c r="BY116" s="56"/>
      <c r="BZ116" s="56"/>
      <c r="CA116" s="56"/>
      <c r="CB116" s="56"/>
      <c r="CC116" s="56"/>
      <c r="CD116" s="56"/>
      <c r="CE116" s="56"/>
      <c r="CF116" s="56"/>
      <c r="CG116" s="56"/>
      <c r="CH116" s="56"/>
      <c r="CI116" s="56"/>
      <c r="CJ116" s="56"/>
      <c r="CK116" s="56"/>
      <c r="CL116" s="56"/>
      <c r="CM116" s="56"/>
      <c r="CN116" s="56"/>
      <c r="CO116" s="56"/>
      <c r="CP116" s="56"/>
      <c r="CQ116" s="56"/>
      <c r="CR116" s="56"/>
      <c r="CS116" s="56"/>
      <c r="CT116" s="56"/>
      <c r="CU116" s="56"/>
      <c r="CV116" s="56"/>
      <c r="CW116" s="56"/>
      <c r="CX116" s="56"/>
      <c r="CY116" s="56"/>
      <c r="CZ116" s="56"/>
      <c r="DA116" s="56"/>
      <c r="DB116" s="56"/>
      <c r="DC116" s="56"/>
      <c r="DD116" s="56"/>
      <c r="DE116" s="56"/>
      <c r="DF116" s="56"/>
    </row>
    <row r="117" spans="1:110" s="53" customFormat="1">
      <c r="A117" s="56"/>
      <c r="B117" s="56"/>
      <c r="C117" s="56"/>
      <c r="D117" s="56"/>
      <c r="E117" s="56"/>
      <c r="F117" s="56"/>
      <c r="G117" s="56"/>
      <c r="H117" s="56"/>
      <c r="I117" s="56"/>
      <c r="J117" s="56"/>
      <c r="K117" s="90" t="s">
        <v>67</v>
      </c>
      <c r="L117" s="90" t="s">
        <v>68</v>
      </c>
      <c r="M117" s="91" t="s">
        <v>66</v>
      </c>
      <c r="N117" s="60"/>
      <c r="O117" s="56"/>
      <c r="P117" s="56"/>
      <c r="Q117" s="56"/>
      <c r="R117" s="21"/>
      <c r="S117" s="22"/>
      <c r="T117" s="21"/>
      <c r="U117" s="21"/>
      <c r="V117" s="21"/>
      <c r="W117" s="21"/>
      <c r="X117" s="21"/>
      <c r="Y117" s="21"/>
      <c r="Z117" s="21"/>
      <c r="AA117" s="21"/>
      <c r="AB117" s="21"/>
      <c r="AC117" s="21"/>
      <c r="AD117" s="21"/>
      <c r="AE117" s="21"/>
      <c r="AF117" s="21"/>
      <c r="AG117" s="72" t="s">
        <v>590</v>
      </c>
      <c r="AH117" s="75">
        <v>38</v>
      </c>
      <c r="AI117" s="57"/>
      <c r="AJ117" s="57"/>
      <c r="AK117" s="57"/>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c r="CV117" s="56"/>
      <c r="CW117" s="56"/>
      <c r="CX117" s="56"/>
      <c r="CY117" s="56"/>
      <c r="CZ117" s="56"/>
      <c r="DA117" s="56"/>
      <c r="DB117" s="56"/>
      <c r="DC117" s="56"/>
      <c r="DD117" s="56"/>
      <c r="DE117" s="56"/>
      <c r="DF117" s="56"/>
    </row>
    <row r="118" spans="1:110" s="53" customFormat="1">
      <c r="A118" s="56"/>
      <c r="B118" s="56"/>
      <c r="C118" s="56"/>
      <c r="D118" s="56"/>
      <c r="E118" s="56"/>
      <c r="F118" s="56"/>
      <c r="G118" s="56"/>
      <c r="H118" s="56"/>
      <c r="I118" s="56"/>
      <c r="J118" s="56"/>
      <c r="K118" s="90" t="s">
        <v>813</v>
      </c>
      <c r="L118" s="90" t="s">
        <v>90</v>
      </c>
      <c r="M118" s="91" t="s">
        <v>89</v>
      </c>
      <c r="N118" s="60"/>
      <c r="O118" s="56"/>
      <c r="P118" s="56"/>
      <c r="Q118" s="56"/>
      <c r="R118" s="21"/>
      <c r="S118" s="22"/>
      <c r="T118" s="21"/>
      <c r="U118" s="21"/>
      <c r="V118" s="21"/>
      <c r="W118" s="21"/>
      <c r="X118" s="21"/>
      <c r="Y118" s="21"/>
      <c r="Z118" s="21"/>
      <c r="AA118" s="21"/>
      <c r="AB118" s="21"/>
      <c r="AC118" s="21"/>
      <c r="AD118" s="21"/>
      <c r="AE118" s="21"/>
      <c r="AF118" s="21"/>
      <c r="AG118" s="72" t="s">
        <v>591</v>
      </c>
      <c r="AH118" s="75">
        <v>39</v>
      </c>
      <c r="AI118" s="57"/>
      <c r="AJ118" s="57"/>
      <c r="AK118" s="57"/>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DE118" s="56"/>
      <c r="DF118" s="56"/>
    </row>
    <row r="119" spans="1:110" s="53" customFormat="1">
      <c r="A119" s="56"/>
      <c r="B119" s="56"/>
      <c r="C119" s="56"/>
      <c r="D119" s="56"/>
      <c r="E119" s="56"/>
      <c r="F119" s="56"/>
      <c r="G119" s="56"/>
      <c r="H119" s="56"/>
      <c r="I119" s="56"/>
      <c r="J119" s="56"/>
      <c r="K119" s="90" t="s">
        <v>62</v>
      </c>
      <c r="L119" s="90" t="s">
        <v>63</v>
      </c>
      <c r="M119" s="91" t="s">
        <v>61</v>
      </c>
      <c r="N119" s="60"/>
      <c r="O119" s="56"/>
      <c r="P119" s="56"/>
      <c r="Q119" s="56"/>
      <c r="R119" s="21"/>
      <c r="S119" s="22"/>
      <c r="T119" s="21"/>
      <c r="U119" s="21"/>
      <c r="V119" s="21"/>
      <c r="W119" s="21"/>
      <c r="X119" s="21"/>
      <c r="Y119" s="21"/>
      <c r="Z119" s="21"/>
      <c r="AA119" s="21"/>
      <c r="AB119" s="21"/>
      <c r="AC119" s="21"/>
      <c r="AD119" s="21"/>
      <c r="AE119" s="21"/>
      <c r="AF119" s="21"/>
      <c r="AG119" s="72" t="s">
        <v>592</v>
      </c>
      <c r="AH119" s="75">
        <v>40</v>
      </c>
      <c r="AI119" s="57"/>
      <c r="AJ119" s="57"/>
      <c r="AK119" s="57"/>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c r="CV119" s="56"/>
      <c r="CW119" s="56"/>
      <c r="CX119" s="56"/>
      <c r="CY119" s="56"/>
      <c r="CZ119" s="56"/>
      <c r="DA119" s="56"/>
      <c r="DB119" s="56"/>
      <c r="DC119" s="56"/>
      <c r="DD119" s="56"/>
      <c r="DE119" s="56"/>
      <c r="DF119" s="56"/>
    </row>
    <row r="120" spans="1:110" s="53" customFormat="1">
      <c r="A120" s="56"/>
      <c r="B120" s="56"/>
      <c r="C120" s="56"/>
      <c r="D120" s="56"/>
      <c r="E120" s="56"/>
      <c r="F120" s="56"/>
      <c r="G120" s="56"/>
      <c r="H120" s="56"/>
      <c r="I120" s="56"/>
      <c r="J120" s="56"/>
      <c r="K120" s="90" t="s">
        <v>73</v>
      </c>
      <c r="L120" s="90" t="s">
        <v>74</v>
      </c>
      <c r="M120" s="91" t="s">
        <v>72</v>
      </c>
      <c r="N120" s="60"/>
      <c r="O120" s="56"/>
      <c r="P120" s="56"/>
      <c r="Q120" s="56"/>
      <c r="R120" s="21"/>
      <c r="S120" s="22"/>
      <c r="T120" s="21"/>
      <c r="U120" s="21"/>
      <c r="V120" s="21"/>
      <c r="W120" s="21"/>
      <c r="X120" s="21"/>
      <c r="Y120" s="21"/>
      <c r="Z120" s="21"/>
      <c r="AA120" s="21"/>
      <c r="AB120" s="21"/>
      <c r="AC120" s="21"/>
      <c r="AD120" s="21"/>
      <c r="AE120" s="21"/>
      <c r="AF120" s="21"/>
      <c r="AG120" s="72" t="s">
        <v>593</v>
      </c>
      <c r="AH120" s="75">
        <v>41</v>
      </c>
      <c r="AI120" s="57"/>
      <c r="AJ120" s="57"/>
      <c r="AK120" s="57"/>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c r="CV120" s="56"/>
      <c r="CW120" s="56"/>
      <c r="CX120" s="56"/>
      <c r="CY120" s="56"/>
      <c r="CZ120" s="56"/>
      <c r="DA120" s="56"/>
      <c r="DB120" s="56"/>
      <c r="DC120" s="56"/>
      <c r="DD120" s="56"/>
      <c r="DE120" s="56"/>
      <c r="DF120" s="56"/>
    </row>
    <row r="121" spans="1:110" s="53" customFormat="1">
      <c r="A121" s="56"/>
      <c r="B121" s="56"/>
      <c r="C121" s="56"/>
      <c r="D121" s="56"/>
      <c r="E121" s="56"/>
      <c r="F121" s="56"/>
      <c r="G121" s="56"/>
      <c r="H121" s="56"/>
      <c r="I121" s="56"/>
      <c r="J121" s="56"/>
      <c r="K121" s="90" t="s">
        <v>814</v>
      </c>
      <c r="L121" s="90" t="s">
        <v>65</v>
      </c>
      <c r="M121" s="91" t="s">
        <v>64</v>
      </c>
      <c r="N121" s="60"/>
      <c r="O121" s="56"/>
      <c r="P121" s="56"/>
      <c r="Q121" s="56"/>
      <c r="R121" s="21"/>
      <c r="S121" s="22"/>
      <c r="T121" s="21"/>
      <c r="U121" s="21"/>
      <c r="V121" s="21"/>
      <c r="W121" s="21"/>
      <c r="X121" s="21"/>
      <c r="Y121" s="21"/>
      <c r="Z121" s="21"/>
      <c r="AA121" s="21"/>
      <c r="AB121" s="21"/>
      <c r="AC121" s="21"/>
      <c r="AD121" s="21"/>
      <c r="AE121" s="21"/>
      <c r="AF121" s="21"/>
      <c r="AG121" s="72" t="s">
        <v>594</v>
      </c>
      <c r="AH121" s="75">
        <v>42</v>
      </c>
      <c r="AI121" s="57"/>
      <c r="AJ121" s="57"/>
      <c r="AK121" s="57"/>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c r="CV121" s="56"/>
      <c r="CW121" s="56"/>
      <c r="CX121" s="56"/>
      <c r="CY121" s="56"/>
      <c r="CZ121" s="56"/>
      <c r="DA121" s="56"/>
      <c r="DB121" s="56"/>
      <c r="DC121" s="56"/>
      <c r="DD121" s="56"/>
      <c r="DE121" s="56"/>
      <c r="DF121" s="56"/>
    </row>
    <row r="122" spans="1:110" s="53" customFormat="1">
      <c r="A122" s="56"/>
      <c r="B122" s="56"/>
      <c r="C122" s="56"/>
      <c r="D122" s="56"/>
      <c r="E122" s="56"/>
      <c r="F122" s="56"/>
      <c r="G122" s="56"/>
      <c r="H122" s="56"/>
      <c r="I122" s="56"/>
      <c r="J122" s="56"/>
      <c r="K122" s="90" t="s">
        <v>81</v>
      </c>
      <c r="L122" s="90" t="s">
        <v>82</v>
      </c>
      <c r="M122" s="91" t="s">
        <v>80</v>
      </c>
      <c r="N122" s="60"/>
      <c r="O122" s="56"/>
      <c r="P122" s="56"/>
      <c r="Q122" s="56"/>
      <c r="R122" s="21"/>
      <c r="S122" s="22"/>
      <c r="T122" s="21"/>
      <c r="U122" s="21"/>
      <c r="V122" s="21"/>
      <c r="W122" s="21"/>
      <c r="X122" s="21"/>
      <c r="Y122" s="21"/>
      <c r="Z122" s="21"/>
      <c r="AA122" s="21"/>
      <c r="AB122" s="21"/>
      <c r="AC122" s="21"/>
      <c r="AD122" s="21"/>
      <c r="AE122" s="21"/>
      <c r="AF122" s="21"/>
      <c r="AG122" s="72" t="s">
        <v>595</v>
      </c>
      <c r="AH122" s="75">
        <v>43</v>
      </c>
      <c r="AI122" s="57"/>
      <c r="AJ122" s="57"/>
      <c r="AK122" s="57"/>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6"/>
      <c r="CA122" s="56"/>
      <c r="CB122" s="56"/>
      <c r="CC122" s="56"/>
      <c r="CD122" s="56"/>
      <c r="CE122" s="56"/>
      <c r="CF122" s="56"/>
      <c r="CG122" s="56"/>
      <c r="CH122" s="56"/>
      <c r="CI122" s="56"/>
      <c r="CJ122" s="56"/>
      <c r="CK122" s="56"/>
      <c r="CL122" s="56"/>
      <c r="CM122" s="56"/>
      <c r="CN122" s="56"/>
      <c r="CO122" s="56"/>
      <c r="CP122" s="56"/>
      <c r="CQ122" s="56"/>
      <c r="CR122" s="56"/>
      <c r="CS122" s="56"/>
      <c r="CT122" s="56"/>
      <c r="CU122" s="56"/>
      <c r="CV122" s="56"/>
      <c r="CW122" s="56"/>
      <c r="CX122" s="56"/>
      <c r="CY122" s="56"/>
      <c r="CZ122" s="56"/>
      <c r="DA122" s="56"/>
      <c r="DB122" s="56"/>
      <c r="DC122" s="56"/>
      <c r="DD122" s="56"/>
      <c r="DE122" s="56"/>
      <c r="DF122" s="56"/>
    </row>
    <row r="123" spans="1:110" s="53" customFormat="1">
      <c r="A123" s="56"/>
      <c r="B123" s="56"/>
      <c r="C123" s="56"/>
      <c r="D123" s="56"/>
      <c r="E123" s="56"/>
      <c r="F123" s="56"/>
      <c r="G123" s="56"/>
      <c r="H123" s="56"/>
      <c r="I123" s="56"/>
      <c r="J123" s="56"/>
      <c r="K123" s="90" t="s">
        <v>815</v>
      </c>
      <c r="L123" s="90" t="s">
        <v>84</v>
      </c>
      <c r="M123" s="91" t="s">
        <v>83</v>
      </c>
      <c r="N123" s="60"/>
      <c r="O123" s="56"/>
      <c r="P123" s="56"/>
      <c r="Q123" s="56"/>
      <c r="R123" s="21"/>
      <c r="S123" s="22"/>
      <c r="T123" s="21"/>
      <c r="U123" s="21"/>
      <c r="V123" s="21"/>
      <c r="W123" s="21"/>
      <c r="X123" s="21"/>
      <c r="Y123" s="21"/>
      <c r="Z123" s="21"/>
      <c r="AA123" s="21"/>
      <c r="AB123" s="21"/>
      <c r="AC123" s="21"/>
      <c r="AD123" s="21"/>
      <c r="AE123" s="21"/>
      <c r="AF123" s="21"/>
      <c r="AG123" s="72" t="s">
        <v>596</v>
      </c>
      <c r="AH123" s="75">
        <v>44</v>
      </c>
      <c r="AI123" s="57"/>
      <c r="AJ123" s="57"/>
      <c r="AK123" s="57"/>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c r="BR123" s="56"/>
      <c r="BS123" s="56"/>
      <c r="BT123" s="56"/>
      <c r="BU123" s="56"/>
      <c r="BV123" s="56"/>
      <c r="BW123" s="56"/>
      <c r="BX123" s="56"/>
      <c r="BY123" s="56"/>
      <c r="BZ123" s="56"/>
      <c r="CA123" s="56"/>
      <c r="CB123" s="56"/>
      <c r="CC123" s="56"/>
      <c r="CD123" s="56"/>
      <c r="CE123" s="56"/>
      <c r="CF123" s="56"/>
      <c r="CG123" s="56"/>
      <c r="CH123" s="56"/>
      <c r="CI123" s="56"/>
      <c r="CJ123" s="56"/>
      <c r="CK123" s="56"/>
      <c r="CL123" s="56"/>
      <c r="CM123" s="56"/>
      <c r="CN123" s="56"/>
      <c r="CO123" s="56"/>
      <c r="CP123" s="56"/>
      <c r="CQ123" s="56"/>
      <c r="CR123" s="56"/>
      <c r="CS123" s="56"/>
      <c r="CT123" s="56"/>
      <c r="CU123" s="56"/>
      <c r="CV123" s="56"/>
      <c r="CW123" s="56"/>
      <c r="CX123" s="56"/>
      <c r="CY123" s="56"/>
      <c r="CZ123" s="56"/>
      <c r="DA123" s="56"/>
      <c r="DB123" s="56"/>
      <c r="DC123" s="56"/>
      <c r="DD123" s="56"/>
      <c r="DE123" s="56"/>
      <c r="DF123" s="56"/>
    </row>
    <row r="124" spans="1:110" s="53" customFormat="1">
      <c r="A124" s="56"/>
      <c r="B124" s="56"/>
      <c r="C124" s="56"/>
      <c r="D124" s="56"/>
      <c r="E124" s="56"/>
      <c r="F124" s="56"/>
      <c r="G124" s="56"/>
      <c r="H124" s="56"/>
      <c r="I124" s="56"/>
      <c r="J124" s="56"/>
      <c r="K124" s="90" t="s">
        <v>816</v>
      </c>
      <c r="L124" s="90" t="s">
        <v>86</v>
      </c>
      <c r="M124" s="91" t="s">
        <v>85</v>
      </c>
      <c r="N124" s="60"/>
      <c r="O124" s="56"/>
      <c r="P124" s="56"/>
      <c r="Q124" s="56"/>
      <c r="R124" s="21"/>
      <c r="S124" s="22"/>
      <c r="T124" s="21"/>
      <c r="U124" s="21"/>
      <c r="V124" s="21"/>
      <c r="W124" s="21"/>
      <c r="X124" s="21"/>
      <c r="Y124" s="21"/>
      <c r="Z124" s="21"/>
      <c r="AA124" s="21"/>
      <c r="AB124" s="21"/>
      <c r="AC124" s="21"/>
      <c r="AD124" s="21"/>
      <c r="AE124" s="21"/>
      <c r="AF124" s="21"/>
      <c r="AG124" s="72" t="s">
        <v>597</v>
      </c>
      <c r="AH124" s="75">
        <v>45</v>
      </c>
      <c r="AI124" s="57"/>
      <c r="AJ124" s="57"/>
      <c r="AK124" s="57"/>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c r="BR124" s="56"/>
      <c r="BS124" s="56"/>
      <c r="BT124" s="56"/>
      <c r="BU124" s="56"/>
      <c r="BV124" s="56"/>
      <c r="BW124" s="56"/>
      <c r="BX124" s="56"/>
      <c r="BY124" s="56"/>
      <c r="BZ124" s="56"/>
      <c r="CA124" s="56"/>
      <c r="CB124" s="56"/>
      <c r="CC124" s="56"/>
      <c r="CD124" s="56"/>
      <c r="CE124" s="56"/>
      <c r="CF124" s="56"/>
      <c r="CG124" s="56"/>
      <c r="CH124" s="56"/>
      <c r="CI124" s="56"/>
      <c r="CJ124" s="56"/>
      <c r="CK124" s="56"/>
      <c r="CL124" s="56"/>
      <c r="CM124" s="56"/>
      <c r="CN124" s="56"/>
      <c r="CO124" s="56"/>
      <c r="CP124" s="56"/>
      <c r="CQ124" s="56"/>
      <c r="CR124" s="56"/>
      <c r="CS124" s="56"/>
      <c r="CT124" s="56"/>
      <c r="CU124" s="56"/>
      <c r="CV124" s="56"/>
      <c r="CW124" s="56"/>
      <c r="CX124" s="56"/>
      <c r="CY124" s="56"/>
      <c r="CZ124" s="56"/>
      <c r="DA124" s="56"/>
      <c r="DB124" s="56"/>
      <c r="DC124" s="56"/>
      <c r="DD124" s="56"/>
      <c r="DE124" s="56"/>
      <c r="DF124" s="56"/>
    </row>
    <row r="125" spans="1:110" s="53" customFormat="1">
      <c r="A125" s="56"/>
      <c r="B125" s="56"/>
      <c r="C125" s="56"/>
      <c r="D125" s="56"/>
      <c r="E125" s="56"/>
      <c r="F125" s="56"/>
      <c r="G125" s="56"/>
      <c r="H125" s="56"/>
      <c r="I125" s="56"/>
      <c r="J125" s="56"/>
      <c r="K125" s="90" t="s">
        <v>817</v>
      </c>
      <c r="L125" s="90" t="s">
        <v>88</v>
      </c>
      <c r="M125" s="91" t="s">
        <v>87</v>
      </c>
      <c r="N125" s="60"/>
      <c r="O125" s="56"/>
      <c r="P125" s="56"/>
      <c r="Q125" s="56"/>
      <c r="R125" s="21"/>
      <c r="S125" s="22"/>
      <c r="T125" s="21"/>
      <c r="U125" s="21"/>
      <c r="V125" s="21"/>
      <c r="W125" s="21"/>
      <c r="X125" s="21"/>
      <c r="Y125" s="21"/>
      <c r="Z125" s="21"/>
      <c r="AA125" s="21"/>
      <c r="AB125" s="21"/>
      <c r="AC125" s="21"/>
      <c r="AD125" s="21"/>
      <c r="AE125" s="21"/>
      <c r="AF125" s="21"/>
      <c r="AG125" s="72" t="s">
        <v>554</v>
      </c>
      <c r="AH125" s="75">
        <v>46</v>
      </c>
      <c r="AI125" s="57"/>
      <c r="AJ125" s="57"/>
      <c r="AK125" s="57"/>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DE125" s="56"/>
      <c r="DF125" s="56"/>
    </row>
    <row r="126" spans="1:110" s="53" customFormat="1">
      <c r="A126" s="56"/>
      <c r="B126" s="56"/>
      <c r="C126" s="56"/>
      <c r="D126" s="56"/>
      <c r="E126" s="56"/>
      <c r="F126" s="56"/>
      <c r="G126" s="56"/>
      <c r="H126" s="56"/>
      <c r="I126" s="56"/>
      <c r="J126" s="56"/>
      <c r="K126" s="90" t="s">
        <v>70</v>
      </c>
      <c r="L126" s="90" t="s">
        <v>71</v>
      </c>
      <c r="M126" s="91" t="s">
        <v>69</v>
      </c>
      <c r="N126" s="60"/>
      <c r="O126" s="56"/>
      <c r="P126" s="56"/>
      <c r="Q126" s="56"/>
      <c r="R126" s="21"/>
      <c r="S126" s="22"/>
      <c r="T126" s="21"/>
      <c r="U126" s="21"/>
      <c r="V126" s="21"/>
      <c r="W126" s="21"/>
      <c r="X126" s="21"/>
      <c r="Y126" s="21"/>
      <c r="Z126" s="21"/>
      <c r="AA126" s="21"/>
      <c r="AB126" s="21"/>
      <c r="AC126" s="21"/>
      <c r="AD126" s="21"/>
      <c r="AE126" s="21"/>
      <c r="AF126" s="21"/>
      <c r="AG126" s="72" t="s">
        <v>598</v>
      </c>
      <c r="AH126" s="75">
        <v>47</v>
      </c>
      <c r="AI126" s="57"/>
      <c r="AJ126" s="57"/>
      <c r="AK126" s="57"/>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c r="CL126" s="56"/>
      <c r="CM126" s="56"/>
      <c r="CN126" s="56"/>
      <c r="CO126" s="56"/>
      <c r="CP126" s="56"/>
      <c r="CQ126" s="56"/>
      <c r="CR126" s="56"/>
      <c r="CS126" s="56"/>
      <c r="CT126" s="56"/>
      <c r="CU126" s="56"/>
      <c r="CV126" s="56"/>
      <c r="CW126" s="56"/>
      <c r="CX126" s="56"/>
      <c r="CY126" s="56"/>
      <c r="CZ126" s="56"/>
      <c r="DA126" s="56"/>
      <c r="DB126" s="56"/>
      <c r="DC126" s="56"/>
      <c r="DD126" s="56"/>
      <c r="DE126" s="56"/>
      <c r="DF126" s="56"/>
    </row>
    <row r="127" spans="1:110" s="53" customFormat="1">
      <c r="A127" s="56"/>
      <c r="B127" s="56"/>
      <c r="C127" s="56"/>
      <c r="D127" s="56"/>
      <c r="E127" s="56"/>
      <c r="F127" s="56"/>
      <c r="G127" s="56"/>
      <c r="H127" s="56"/>
      <c r="I127" s="56"/>
      <c r="J127" s="56"/>
      <c r="K127" s="90" t="s">
        <v>818</v>
      </c>
      <c r="L127" s="90" t="s">
        <v>57</v>
      </c>
      <c r="M127" s="91" t="s">
        <v>56</v>
      </c>
      <c r="N127" s="60"/>
      <c r="O127" s="56"/>
      <c r="P127" s="56"/>
      <c r="Q127" s="56"/>
      <c r="R127" s="21"/>
      <c r="S127" s="22"/>
      <c r="T127" s="21"/>
      <c r="U127" s="21"/>
      <c r="V127" s="21"/>
      <c r="W127" s="21"/>
      <c r="X127" s="21"/>
      <c r="Y127" s="21"/>
      <c r="Z127" s="21"/>
      <c r="AA127" s="21"/>
      <c r="AB127" s="21"/>
      <c r="AC127" s="21"/>
      <c r="AD127" s="21"/>
      <c r="AE127" s="21"/>
      <c r="AF127" s="21"/>
      <c r="AG127" s="72" t="s">
        <v>599</v>
      </c>
      <c r="AH127" s="75">
        <v>49</v>
      </c>
      <c r="AI127" s="57"/>
      <c r="AJ127" s="57"/>
      <c r="AK127" s="57"/>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6"/>
      <c r="CJ127" s="56"/>
      <c r="CK127" s="56"/>
      <c r="CL127" s="56"/>
      <c r="CM127" s="56"/>
      <c r="CN127" s="56"/>
      <c r="CO127" s="56"/>
      <c r="CP127" s="56"/>
      <c r="CQ127" s="56"/>
      <c r="CR127" s="56"/>
      <c r="CS127" s="56"/>
      <c r="CT127" s="56"/>
      <c r="CU127" s="56"/>
      <c r="CV127" s="56"/>
      <c r="CW127" s="56"/>
      <c r="CX127" s="56"/>
      <c r="CY127" s="56"/>
      <c r="CZ127" s="56"/>
      <c r="DA127" s="56"/>
      <c r="DB127" s="56"/>
      <c r="DC127" s="56"/>
      <c r="DD127" s="56"/>
      <c r="DE127" s="56"/>
      <c r="DF127" s="56"/>
    </row>
    <row r="128" spans="1:110">
      <c r="K128" s="90" t="s">
        <v>819</v>
      </c>
      <c r="L128" s="90" t="s">
        <v>79</v>
      </c>
      <c r="M128" s="91" t="s">
        <v>78</v>
      </c>
      <c r="N128" s="60"/>
    </row>
    <row r="129" spans="11:14">
      <c r="K129" s="90" t="s">
        <v>37</v>
      </c>
      <c r="L129" s="90" t="s">
        <v>38</v>
      </c>
      <c r="M129" s="91" t="s">
        <v>36</v>
      </c>
      <c r="N129" s="60"/>
    </row>
    <row r="130" spans="11:14">
      <c r="K130" s="90" t="s">
        <v>820</v>
      </c>
      <c r="L130" s="90" t="s">
        <v>821</v>
      </c>
      <c r="M130" s="91" t="s">
        <v>601</v>
      </c>
    </row>
    <row r="131" spans="11:14">
      <c r="K131" s="90" t="s">
        <v>603</v>
      </c>
      <c r="L131" s="90" t="s">
        <v>822</v>
      </c>
      <c r="M131" s="91" t="s">
        <v>602</v>
      </c>
    </row>
    <row r="132" spans="11:14">
      <c r="K132" s="90" t="s">
        <v>823</v>
      </c>
      <c r="L132" s="90" t="s">
        <v>824</v>
      </c>
      <c r="M132" s="91" t="s">
        <v>825</v>
      </c>
    </row>
    <row r="133" spans="11:14">
      <c r="K133" s="90" t="s">
        <v>228</v>
      </c>
      <c r="L133" s="90" t="s">
        <v>229</v>
      </c>
      <c r="M133" s="91" t="s">
        <v>227</v>
      </c>
    </row>
    <row r="134" spans="11:14">
      <c r="K134" s="90" t="s">
        <v>97</v>
      </c>
      <c r="L134" s="90" t="s">
        <v>98</v>
      </c>
      <c r="M134" s="91" t="s">
        <v>96</v>
      </c>
    </row>
    <row r="135" spans="11:14">
      <c r="K135" s="90" t="s">
        <v>100</v>
      </c>
      <c r="L135" s="90" t="s">
        <v>101</v>
      </c>
      <c r="M135" s="91" t="s">
        <v>99</v>
      </c>
    </row>
    <row r="136" spans="11:14">
      <c r="K136" s="90" t="s">
        <v>466</v>
      </c>
      <c r="L136" s="90" t="s">
        <v>467</v>
      </c>
      <c r="M136" s="91" t="s">
        <v>465</v>
      </c>
    </row>
    <row r="137" spans="11:14">
      <c r="K137" s="90" t="s">
        <v>469</v>
      </c>
      <c r="L137" s="90" t="s">
        <v>470</v>
      </c>
      <c r="M137" s="91" t="s">
        <v>468</v>
      </c>
    </row>
    <row r="138" spans="11:14">
      <c r="K138" s="90" t="s">
        <v>103</v>
      </c>
      <c r="L138" s="90" t="s">
        <v>104</v>
      </c>
      <c r="M138" s="91" t="s">
        <v>102</v>
      </c>
    </row>
    <row r="139" spans="11:14">
      <c r="K139" s="90" t="s">
        <v>106</v>
      </c>
      <c r="L139" s="90" t="s">
        <v>107</v>
      </c>
      <c r="M139" s="91" t="s">
        <v>105</v>
      </c>
    </row>
    <row r="140" spans="11:14">
      <c r="K140" s="90" t="s">
        <v>109</v>
      </c>
      <c r="L140" s="90" t="s">
        <v>110</v>
      </c>
      <c r="M140" s="91" t="s">
        <v>108</v>
      </c>
    </row>
    <row r="141" spans="11:14">
      <c r="K141" s="90" t="s">
        <v>125</v>
      </c>
      <c r="L141" s="90" t="s">
        <v>126</v>
      </c>
      <c r="M141" s="91" t="s">
        <v>826</v>
      </c>
    </row>
    <row r="142" spans="11:14">
      <c r="K142" s="90" t="s">
        <v>112</v>
      </c>
      <c r="L142" s="90" t="s">
        <v>113</v>
      </c>
      <c r="M142" s="91" t="s">
        <v>111</v>
      </c>
    </row>
    <row r="143" spans="11:14">
      <c r="K143" s="90" t="s">
        <v>115</v>
      </c>
      <c r="L143" s="90" t="s">
        <v>116</v>
      </c>
      <c r="M143" s="91" t="s">
        <v>114</v>
      </c>
    </row>
    <row r="144" spans="11:14">
      <c r="K144" s="90" t="s">
        <v>118</v>
      </c>
      <c r="L144" s="90" t="s">
        <v>119</v>
      </c>
      <c r="M144" s="91" t="s">
        <v>117</v>
      </c>
    </row>
    <row r="145" spans="11:13">
      <c r="K145" s="90" t="s">
        <v>121</v>
      </c>
      <c r="L145" s="90" t="s">
        <v>122</v>
      </c>
      <c r="M145" s="91" t="s">
        <v>120</v>
      </c>
    </row>
    <row r="146" spans="11:13">
      <c r="K146" s="90" t="s">
        <v>827</v>
      </c>
      <c r="L146" s="90" t="s">
        <v>124</v>
      </c>
      <c r="M146" s="91" t="s">
        <v>123</v>
      </c>
    </row>
    <row r="147" spans="11:13">
      <c r="K147" s="90" t="s">
        <v>724</v>
      </c>
      <c r="L147" s="90" t="s">
        <v>828</v>
      </c>
      <c r="M147" s="91" t="s">
        <v>168</v>
      </c>
    </row>
    <row r="148" spans="11:13">
      <c r="K148" s="90" t="s">
        <v>152</v>
      </c>
      <c r="L148" s="90" t="s">
        <v>153</v>
      </c>
      <c r="M148" s="91" t="s">
        <v>151</v>
      </c>
    </row>
    <row r="149" spans="11:13">
      <c r="K149" s="90" t="s">
        <v>154</v>
      </c>
      <c r="L149" s="90" t="s">
        <v>155</v>
      </c>
      <c r="M149" s="91" t="s">
        <v>829</v>
      </c>
    </row>
    <row r="150" spans="11:13">
      <c r="K150" s="90" t="s">
        <v>163</v>
      </c>
      <c r="L150" s="90" t="s">
        <v>164</v>
      </c>
      <c r="M150" s="91" t="s">
        <v>162</v>
      </c>
    </row>
    <row r="151" spans="11:13">
      <c r="K151" s="90" t="s">
        <v>160</v>
      </c>
      <c r="L151" s="90" t="s">
        <v>161</v>
      </c>
      <c r="M151" s="91" t="s">
        <v>159</v>
      </c>
    </row>
    <row r="152" spans="11:13">
      <c r="K152" s="90" t="s">
        <v>157</v>
      </c>
      <c r="L152" s="90" t="s">
        <v>158</v>
      </c>
      <c r="M152" s="91" t="s">
        <v>156</v>
      </c>
    </row>
    <row r="153" spans="11:13">
      <c r="K153" s="90" t="s">
        <v>725</v>
      </c>
      <c r="L153" s="90" t="s">
        <v>830</v>
      </c>
      <c r="M153" s="91" t="s">
        <v>150</v>
      </c>
    </row>
    <row r="154" spans="11:13">
      <c r="K154" s="90" t="s">
        <v>173</v>
      </c>
      <c r="L154" s="90" t="s">
        <v>174</v>
      </c>
      <c r="M154" s="91" t="s">
        <v>172</v>
      </c>
    </row>
    <row r="155" spans="11:13">
      <c r="K155" s="90" t="s">
        <v>176</v>
      </c>
      <c r="L155" s="90" t="s">
        <v>177</v>
      </c>
      <c r="M155" s="91" t="s">
        <v>175</v>
      </c>
    </row>
    <row r="156" spans="11:13">
      <c r="K156" s="90" t="s">
        <v>208</v>
      </c>
      <c r="L156" s="90" t="s">
        <v>209</v>
      </c>
      <c r="M156" s="91" t="s">
        <v>207</v>
      </c>
    </row>
    <row r="157" spans="11:13">
      <c r="K157" s="90" t="s">
        <v>199</v>
      </c>
      <c r="L157" s="90" t="s">
        <v>200</v>
      </c>
      <c r="M157" s="91" t="s">
        <v>198</v>
      </c>
    </row>
    <row r="158" spans="11:13">
      <c r="K158" s="90" t="s">
        <v>182</v>
      </c>
      <c r="L158" s="90" t="s">
        <v>183</v>
      </c>
      <c r="M158" s="91" t="s">
        <v>181</v>
      </c>
    </row>
    <row r="159" spans="11:13">
      <c r="K159" s="90" t="s">
        <v>187</v>
      </c>
      <c r="L159" s="90" t="s">
        <v>188</v>
      </c>
      <c r="M159" s="91" t="s">
        <v>186</v>
      </c>
    </row>
    <row r="160" spans="11:13">
      <c r="K160" s="90" t="s">
        <v>184</v>
      </c>
      <c r="L160" s="90" t="s">
        <v>185</v>
      </c>
      <c r="M160" s="91" t="s">
        <v>831</v>
      </c>
    </row>
    <row r="161" spans="11:13">
      <c r="K161" s="90" t="s">
        <v>190</v>
      </c>
      <c r="L161" s="90" t="s">
        <v>191</v>
      </c>
      <c r="M161" s="91" t="s">
        <v>189</v>
      </c>
    </row>
    <row r="162" spans="11:13">
      <c r="K162" s="90" t="s">
        <v>193</v>
      </c>
      <c r="L162" s="90" t="s">
        <v>194</v>
      </c>
      <c r="M162" s="91" t="s">
        <v>192</v>
      </c>
    </row>
    <row r="163" spans="11:13">
      <c r="K163" s="90" t="s">
        <v>205</v>
      </c>
      <c r="L163" s="90" t="s">
        <v>206</v>
      </c>
      <c r="M163" s="91" t="s">
        <v>204</v>
      </c>
    </row>
    <row r="164" spans="11:13">
      <c r="K164" s="90" t="s">
        <v>196</v>
      </c>
      <c r="L164" s="90" t="s">
        <v>197</v>
      </c>
      <c r="M164" s="91" t="s">
        <v>195</v>
      </c>
    </row>
    <row r="165" spans="11:13">
      <c r="K165" s="90" t="s">
        <v>211</v>
      </c>
      <c r="L165" s="90" t="s">
        <v>212</v>
      </c>
      <c r="M165" s="91" t="s">
        <v>210</v>
      </c>
    </row>
    <row r="166" spans="11:13">
      <c r="K166" s="90" t="s">
        <v>472</v>
      </c>
      <c r="L166" s="90" t="s">
        <v>473</v>
      </c>
      <c r="M166" s="91" t="s">
        <v>471</v>
      </c>
    </row>
    <row r="167" spans="11:13">
      <c r="K167" s="90" t="s">
        <v>216</v>
      </c>
      <c r="L167" s="90" t="s">
        <v>217</v>
      </c>
      <c r="M167" s="91" t="s">
        <v>215</v>
      </c>
    </row>
    <row r="168" spans="11:13">
      <c r="K168" s="90" t="s">
        <v>213</v>
      </c>
      <c r="L168" s="90" t="s">
        <v>214</v>
      </c>
      <c r="M168" s="91" t="s">
        <v>832</v>
      </c>
    </row>
    <row r="169" spans="11:13">
      <c r="K169" s="90" t="s">
        <v>222</v>
      </c>
      <c r="L169" s="90" t="s">
        <v>223</v>
      </c>
      <c r="M169" s="91" t="s">
        <v>221</v>
      </c>
    </row>
    <row r="170" spans="11:13">
      <c r="K170" s="90" t="s">
        <v>219</v>
      </c>
      <c r="L170" s="90" t="s">
        <v>220</v>
      </c>
      <c r="M170" s="91" t="s">
        <v>218</v>
      </c>
    </row>
    <row r="171" spans="11:13">
      <c r="K171" s="90" t="s">
        <v>243</v>
      </c>
      <c r="L171" s="90" t="s">
        <v>244</v>
      </c>
      <c r="M171" s="91" t="s">
        <v>242</v>
      </c>
    </row>
    <row r="172" spans="11:13">
      <c r="K172" s="90" t="s">
        <v>240</v>
      </c>
      <c r="L172" s="90" t="s">
        <v>241</v>
      </c>
      <c r="M172" s="91" t="s">
        <v>239</v>
      </c>
    </row>
    <row r="173" spans="11:13">
      <c r="K173" s="90" t="s">
        <v>237</v>
      </c>
      <c r="L173" s="90" t="s">
        <v>238</v>
      </c>
      <c r="M173" s="91" t="s">
        <v>236</v>
      </c>
    </row>
    <row r="174" spans="11:13">
      <c r="K174" s="90" t="s">
        <v>234</v>
      </c>
      <c r="L174" s="90" t="s">
        <v>235</v>
      </c>
      <c r="M174" s="91" t="s">
        <v>233</v>
      </c>
    </row>
    <row r="175" spans="11:13">
      <c r="K175" s="90" t="s">
        <v>128</v>
      </c>
      <c r="L175" s="90" t="s">
        <v>833</v>
      </c>
      <c r="M175" s="91" t="s">
        <v>127</v>
      </c>
    </row>
    <row r="176" spans="11:13">
      <c r="K176" s="90" t="s">
        <v>130</v>
      </c>
      <c r="L176" s="90" t="s">
        <v>131</v>
      </c>
      <c r="M176" s="91" t="s">
        <v>129</v>
      </c>
    </row>
    <row r="177" spans="11:13">
      <c r="K177" s="90" t="s">
        <v>133</v>
      </c>
      <c r="L177" s="90" t="s">
        <v>134</v>
      </c>
      <c r="M177" s="91" t="s">
        <v>132</v>
      </c>
    </row>
    <row r="178" spans="11:13">
      <c r="K178" s="90" t="s">
        <v>136</v>
      </c>
      <c r="L178" s="90" t="s">
        <v>137</v>
      </c>
      <c r="M178" s="91" t="s">
        <v>135</v>
      </c>
    </row>
    <row r="179" spans="11:13">
      <c r="K179" s="90" t="s">
        <v>139</v>
      </c>
      <c r="L179" s="90" t="s">
        <v>140</v>
      </c>
      <c r="M179" s="91" t="s">
        <v>138</v>
      </c>
    </row>
    <row r="180" spans="11:13">
      <c r="K180" s="90" t="s">
        <v>142</v>
      </c>
      <c r="L180" s="90" t="s">
        <v>143</v>
      </c>
      <c r="M180" s="91" t="s">
        <v>141</v>
      </c>
    </row>
    <row r="181" spans="11:13">
      <c r="K181" s="90" t="s">
        <v>145</v>
      </c>
      <c r="L181" s="90" t="s">
        <v>146</v>
      </c>
      <c r="M181" s="91" t="s">
        <v>144</v>
      </c>
    </row>
    <row r="182" spans="11:13">
      <c r="K182" s="90" t="s">
        <v>148</v>
      </c>
      <c r="L182" s="90" t="s">
        <v>149</v>
      </c>
      <c r="M182" s="91" t="s">
        <v>147</v>
      </c>
    </row>
    <row r="183" spans="11:13">
      <c r="K183" s="90" t="s">
        <v>166</v>
      </c>
      <c r="L183" s="90" t="s">
        <v>167</v>
      </c>
      <c r="M183" s="91" t="s">
        <v>165</v>
      </c>
    </row>
    <row r="184" spans="11:13">
      <c r="K184" s="90" t="s">
        <v>179</v>
      </c>
      <c r="L184" s="90" t="s">
        <v>180</v>
      </c>
      <c r="M184" s="91" t="s">
        <v>178</v>
      </c>
    </row>
    <row r="185" spans="11:13">
      <c r="K185" s="90" t="s">
        <v>202</v>
      </c>
      <c r="L185" s="90" t="s">
        <v>203</v>
      </c>
      <c r="M185" s="91" t="s">
        <v>201</v>
      </c>
    </row>
    <row r="186" spans="11:13">
      <c r="K186" s="90" t="s">
        <v>225</v>
      </c>
      <c r="L186" s="90" t="s">
        <v>226</v>
      </c>
      <c r="M186" s="91" t="s">
        <v>224</v>
      </c>
    </row>
    <row r="187" spans="11:13">
      <c r="K187" s="90" t="s">
        <v>249</v>
      </c>
      <c r="L187" s="90" t="s">
        <v>250</v>
      </c>
      <c r="M187" s="91" t="s">
        <v>248</v>
      </c>
    </row>
    <row r="188" spans="11:13">
      <c r="K188" s="90" t="s">
        <v>246</v>
      </c>
      <c r="L188" s="90" t="s">
        <v>247</v>
      </c>
      <c r="M188" s="91" t="s">
        <v>245</v>
      </c>
    </row>
    <row r="189" spans="11:13">
      <c r="K189" s="90" t="s">
        <v>834</v>
      </c>
      <c r="L189" s="90" t="s">
        <v>256</v>
      </c>
      <c r="M189" s="91" t="s">
        <v>255</v>
      </c>
    </row>
    <row r="190" spans="11:13">
      <c r="K190" s="90" t="s">
        <v>258</v>
      </c>
      <c r="L190" s="90" t="s">
        <v>259</v>
      </c>
      <c r="M190" s="91" t="s">
        <v>257</v>
      </c>
    </row>
    <row r="191" spans="11:13">
      <c r="K191" s="90" t="s">
        <v>170</v>
      </c>
      <c r="L191" s="90" t="s">
        <v>171</v>
      </c>
      <c r="M191" s="91" t="s">
        <v>169</v>
      </c>
    </row>
    <row r="192" spans="11:13">
      <c r="K192" s="90" t="s">
        <v>253</v>
      </c>
      <c r="L192" s="90" t="s">
        <v>254</v>
      </c>
      <c r="M192" s="91" t="s">
        <v>252</v>
      </c>
    </row>
    <row r="193" spans="11:13">
      <c r="K193" s="90" t="s">
        <v>231</v>
      </c>
      <c r="L193" s="90" t="s">
        <v>232</v>
      </c>
      <c r="M193" s="91" t="s">
        <v>230</v>
      </c>
    </row>
    <row r="194" spans="11:13">
      <c r="K194" s="90" t="s">
        <v>251</v>
      </c>
      <c r="L194" s="90" t="s">
        <v>835</v>
      </c>
      <c r="M194" s="91" t="s">
        <v>230</v>
      </c>
    </row>
    <row r="195" spans="11:13">
      <c r="K195" s="90" t="s">
        <v>313</v>
      </c>
      <c r="L195" s="90" t="s">
        <v>314</v>
      </c>
      <c r="M195" s="91" t="s">
        <v>312</v>
      </c>
    </row>
    <row r="196" spans="11:13">
      <c r="K196" s="90" t="s">
        <v>316</v>
      </c>
      <c r="L196" s="90" t="s">
        <v>317</v>
      </c>
      <c r="M196" s="91" t="s">
        <v>315</v>
      </c>
    </row>
    <row r="197" spans="11:13">
      <c r="K197" s="90" t="s">
        <v>319</v>
      </c>
      <c r="L197" s="90" t="s">
        <v>320</v>
      </c>
      <c r="M197" s="91" t="s">
        <v>318</v>
      </c>
    </row>
    <row r="198" spans="11:13">
      <c r="K198" s="90" t="s">
        <v>322</v>
      </c>
      <c r="L198" s="90" t="s">
        <v>323</v>
      </c>
      <c r="M198" s="91" t="s">
        <v>321</v>
      </c>
    </row>
    <row r="199" spans="11:13">
      <c r="K199" s="90" t="s">
        <v>325</v>
      </c>
      <c r="L199" s="90" t="s">
        <v>326</v>
      </c>
      <c r="M199" s="91" t="s">
        <v>324</v>
      </c>
    </row>
    <row r="200" spans="11:13">
      <c r="K200" s="90" t="s">
        <v>328</v>
      </c>
      <c r="L200" s="90" t="s">
        <v>329</v>
      </c>
      <c r="M200" s="91" t="s">
        <v>327</v>
      </c>
    </row>
    <row r="201" spans="11:13">
      <c r="K201" s="90" t="s">
        <v>331</v>
      </c>
      <c r="L201" s="90" t="s">
        <v>332</v>
      </c>
      <c r="M201" s="91" t="s">
        <v>330</v>
      </c>
    </row>
    <row r="202" spans="11:13">
      <c r="K202" s="90" t="s">
        <v>747</v>
      </c>
      <c r="L202" s="90" t="s">
        <v>836</v>
      </c>
      <c r="M202" s="91" t="s">
        <v>475</v>
      </c>
    </row>
    <row r="203" spans="11:13">
      <c r="K203" s="90" t="s">
        <v>476</v>
      </c>
      <c r="L203" s="90" t="s">
        <v>477</v>
      </c>
      <c r="M203" s="91" t="s">
        <v>333</v>
      </c>
    </row>
    <row r="204" spans="11:13">
      <c r="K204" s="90" t="s">
        <v>334</v>
      </c>
      <c r="L204" s="90" t="s">
        <v>335</v>
      </c>
      <c r="M204" s="91" t="s">
        <v>336</v>
      </c>
    </row>
    <row r="205" spans="11:13">
      <c r="K205" s="90" t="s">
        <v>726</v>
      </c>
      <c r="L205" s="90" t="s">
        <v>337</v>
      </c>
      <c r="M205" s="91" t="s">
        <v>478</v>
      </c>
    </row>
    <row r="206" spans="11:13">
      <c r="K206" s="90" t="s">
        <v>727</v>
      </c>
      <c r="L206" s="90" t="s">
        <v>479</v>
      </c>
      <c r="M206" s="91" t="s">
        <v>338</v>
      </c>
    </row>
    <row r="207" spans="11:13">
      <c r="K207" s="90" t="s">
        <v>728</v>
      </c>
      <c r="L207" s="90" t="s">
        <v>339</v>
      </c>
      <c r="M207" s="91" t="s">
        <v>340</v>
      </c>
    </row>
    <row r="208" spans="11:13">
      <c r="K208" s="90" t="s">
        <v>729</v>
      </c>
      <c r="L208" s="90" t="s">
        <v>341</v>
      </c>
      <c r="M208" s="91" t="s">
        <v>342</v>
      </c>
    </row>
    <row r="209" spans="11:13">
      <c r="K209" s="90" t="s">
        <v>730</v>
      </c>
      <c r="L209" s="90" t="s">
        <v>343</v>
      </c>
      <c r="M209" s="91" t="s">
        <v>344</v>
      </c>
    </row>
    <row r="210" spans="11:13">
      <c r="K210" s="90" t="s">
        <v>345</v>
      </c>
      <c r="L210" s="90" t="s">
        <v>346</v>
      </c>
      <c r="M210" s="91" t="s">
        <v>480</v>
      </c>
    </row>
    <row r="211" spans="11:13">
      <c r="K211" s="90" t="s">
        <v>481</v>
      </c>
      <c r="L211" s="90" t="s">
        <v>837</v>
      </c>
      <c r="M211" s="91" t="s">
        <v>304</v>
      </c>
    </row>
    <row r="212" spans="11:13">
      <c r="K212" s="90" t="s">
        <v>305</v>
      </c>
      <c r="L212" s="90" t="s">
        <v>306</v>
      </c>
      <c r="M212" s="91" t="s">
        <v>307</v>
      </c>
    </row>
    <row r="213" spans="11:13">
      <c r="K213" s="90" t="s">
        <v>308</v>
      </c>
      <c r="L213" s="90" t="s">
        <v>309</v>
      </c>
      <c r="M213" s="91" t="s">
        <v>310</v>
      </c>
    </row>
    <row r="214" spans="11:13">
      <c r="K214" s="90" t="s">
        <v>838</v>
      </c>
      <c r="L214" s="90" t="s">
        <v>311</v>
      </c>
      <c r="M214" s="91" t="s">
        <v>347</v>
      </c>
    </row>
    <row r="215" spans="11:13">
      <c r="K215" s="90" t="s">
        <v>731</v>
      </c>
      <c r="L215" s="90" t="s">
        <v>839</v>
      </c>
      <c r="M215" s="91" t="s">
        <v>350</v>
      </c>
    </row>
    <row r="216" spans="11:13">
      <c r="K216" s="90" t="s">
        <v>348</v>
      </c>
      <c r="L216" s="90" t="s">
        <v>349</v>
      </c>
      <c r="M216" s="91" t="s">
        <v>353</v>
      </c>
    </row>
    <row r="217" spans="11:13">
      <c r="K217" s="90" t="s">
        <v>351</v>
      </c>
      <c r="L217" s="90" t="s">
        <v>352</v>
      </c>
      <c r="M217" s="91" t="s">
        <v>356</v>
      </c>
    </row>
    <row r="218" spans="11:13">
      <c r="K218" s="90" t="s">
        <v>354</v>
      </c>
      <c r="L218" s="90" t="s">
        <v>355</v>
      </c>
      <c r="M218" s="91" t="s">
        <v>359</v>
      </c>
    </row>
    <row r="219" spans="11:13">
      <c r="K219" s="90" t="s">
        <v>357</v>
      </c>
      <c r="L219" s="90" t="s">
        <v>358</v>
      </c>
      <c r="M219" s="91" t="s">
        <v>362</v>
      </c>
    </row>
    <row r="220" spans="11:13">
      <c r="K220" s="90" t="s">
        <v>748</v>
      </c>
      <c r="L220" s="90" t="s">
        <v>840</v>
      </c>
      <c r="M220" s="91" t="s">
        <v>364</v>
      </c>
    </row>
    <row r="221" spans="11:13">
      <c r="K221" s="90" t="s">
        <v>360</v>
      </c>
      <c r="L221" s="90" t="s">
        <v>361</v>
      </c>
      <c r="M221" s="91" t="s">
        <v>366</v>
      </c>
    </row>
    <row r="222" spans="11:13">
      <c r="K222" s="90" t="s">
        <v>732</v>
      </c>
      <c r="L222" s="90" t="s">
        <v>363</v>
      </c>
      <c r="M222" s="91" t="s">
        <v>368</v>
      </c>
    </row>
    <row r="223" spans="11:13">
      <c r="K223" s="90" t="s">
        <v>733</v>
      </c>
      <c r="L223" s="90" t="s">
        <v>365</v>
      </c>
      <c r="M223" s="91" t="s">
        <v>482</v>
      </c>
    </row>
    <row r="224" spans="11:13">
      <c r="K224" s="90" t="s">
        <v>734</v>
      </c>
      <c r="L224" s="90" t="s">
        <v>367</v>
      </c>
      <c r="M224" s="91" t="s">
        <v>371</v>
      </c>
    </row>
    <row r="225" spans="11:13">
      <c r="K225" s="90" t="s">
        <v>369</v>
      </c>
      <c r="L225" s="90" t="s">
        <v>370</v>
      </c>
      <c r="M225" s="91" t="s">
        <v>374</v>
      </c>
    </row>
    <row r="226" spans="11:13">
      <c r="K226" s="90" t="s">
        <v>483</v>
      </c>
      <c r="L226" s="90" t="s">
        <v>484</v>
      </c>
      <c r="M226" s="91" t="s">
        <v>376</v>
      </c>
    </row>
    <row r="227" spans="11:13">
      <c r="K227" s="90" t="s">
        <v>749</v>
      </c>
      <c r="L227" s="90" t="s">
        <v>841</v>
      </c>
      <c r="M227" s="91" t="s">
        <v>378</v>
      </c>
    </row>
    <row r="228" spans="11:13">
      <c r="K228" s="90" t="s">
        <v>372</v>
      </c>
      <c r="L228" s="90" t="s">
        <v>373</v>
      </c>
      <c r="M228" s="91" t="s">
        <v>381</v>
      </c>
    </row>
    <row r="229" spans="11:13">
      <c r="K229" s="90" t="s">
        <v>735</v>
      </c>
      <c r="L229" s="90" t="s">
        <v>375</v>
      </c>
      <c r="M229" s="91" t="s">
        <v>395</v>
      </c>
    </row>
    <row r="230" spans="11:13">
      <c r="K230" s="90" t="s">
        <v>736</v>
      </c>
      <c r="L230" s="90" t="s">
        <v>377</v>
      </c>
      <c r="M230" s="91" t="s">
        <v>383</v>
      </c>
    </row>
    <row r="231" spans="11:13">
      <c r="K231" s="90" t="s">
        <v>379</v>
      </c>
      <c r="L231" s="90" t="s">
        <v>380</v>
      </c>
      <c r="M231" s="91" t="s">
        <v>385</v>
      </c>
    </row>
    <row r="232" spans="11:13">
      <c r="K232" s="90" t="s">
        <v>842</v>
      </c>
      <c r="L232" s="90" t="s">
        <v>382</v>
      </c>
      <c r="M232" s="91" t="s">
        <v>387</v>
      </c>
    </row>
    <row r="233" spans="11:13">
      <c r="K233" s="90" t="s">
        <v>750</v>
      </c>
      <c r="L233" s="90" t="s">
        <v>843</v>
      </c>
      <c r="M233" s="91" t="s">
        <v>390</v>
      </c>
    </row>
    <row r="234" spans="11:13">
      <c r="K234" s="90" t="s">
        <v>737</v>
      </c>
      <c r="L234" s="90" t="s">
        <v>396</v>
      </c>
      <c r="M234" s="91" t="s">
        <v>485</v>
      </c>
    </row>
    <row r="235" spans="11:13">
      <c r="K235" s="90" t="s">
        <v>738</v>
      </c>
      <c r="L235" s="90" t="s">
        <v>384</v>
      </c>
      <c r="M235" s="91" t="s">
        <v>392</v>
      </c>
    </row>
    <row r="236" spans="11:13">
      <c r="K236" s="90" t="s">
        <v>844</v>
      </c>
      <c r="L236" s="90" t="s">
        <v>386</v>
      </c>
      <c r="M236" s="91" t="s">
        <v>397</v>
      </c>
    </row>
    <row r="237" spans="11:13">
      <c r="K237" s="90" t="s">
        <v>912</v>
      </c>
      <c r="L237" s="90" t="s">
        <v>927</v>
      </c>
      <c r="M237" s="91" t="s">
        <v>400</v>
      </c>
    </row>
    <row r="238" spans="11:13">
      <c r="K238" s="90" t="s">
        <v>388</v>
      </c>
      <c r="L238" s="90" t="s">
        <v>389</v>
      </c>
      <c r="M238" s="91" t="s">
        <v>402</v>
      </c>
    </row>
    <row r="239" spans="11:13">
      <c r="K239" s="90" t="s">
        <v>845</v>
      </c>
      <c r="L239" s="90" t="s">
        <v>391</v>
      </c>
      <c r="M239" s="91" t="s">
        <v>486</v>
      </c>
    </row>
    <row r="240" spans="11:13">
      <c r="K240" s="90" t="s">
        <v>393</v>
      </c>
      <c r="L240" s="90" t="s">
        <v>394</v>
      </c>
      <c r="M240" s="91" t="s">
        <v>405</v>
      </c>
    </row>
    <row r="241" spans="11:13">
      <c r="K241" s="90" t="s">
        <v>398</v>
      </c>
      <c r="L241" s="90" t="s">
        <v>399</v>
      </c>
      <c r="M241" s="91" t="s">
        <v>260</v>
      </c>
    </row>
    <row r="242" spans="11:13">
      <c r="K242" s="90" t="s">
        <v>739</v>
      </c>
      <c r="L242" s="90" t="s">
        <v>401</v>
      </c>
      <c r="M242" s="91" t="s">
        <v>263</v>
      </c>
    </row>
    <row r="243" spans="11:13">
      <c r="K243" s="90" t="s">
        <v>751</v>
      </c>
      <c r="L243" s="90" t="s">
        <v>846</v>
      </c>
      <c r="M243" s="91" t="s">
        <v>266</v>
      </c>
    </row>
    <row r="244" spans="11:13">
      <c r="K244" s="90" t="s">
        <v>847</v>
      </c>
      <c r="L244" s="90" t="s">
        <v>848</v>
      </c>
      <c r="M244" s="91" t="s">
        <v>269</v>
      </c>
    </row>
    <row r="245" spans="11:13">
      <c r="K245" s="90" t="s">
        <v>752</v>
      </c>
      <c r="L245" s="90" t="s">
        <v>849</v>
      </c>
      <c r="M245" s="91" t="s">
        <v>272</v>
      </c>
    </row>
    <row r="246" spans="11:13">
      <c r="K246" s="90" t="s">
        <v>753</v>
      </c>
      <c r="L246" s="90" t="s">
        <v>850</v>
      </c>
      <c r="M246" s="91" t="s">
        <v>275</v>
      </c>
    </row>
    <row r="247" spans="11:13">
      <c r="K247" s="90" t="s">
        <v>403</v>
      </c>
      <c r="L247" s="90" t="s">
        <v>404</v>
      </c>
      <c r="M247" s="91" t="s">
        <v>278</v>
      </c>
    </row>
    <row r="248" spans="11:13">
      <c r="K248" s="90" t="s">
        <v>487</v>
      </c>
      <c r="L248" s="90" t="s">
        <v>488</v>
      </c>
      <c r="M248" s="91" t="s">
        <v>281</v>
      </c>
    </row>
    <row r="249" spans="11:13">
      <c r="K249" s="90" t="s">
        <v>406</v>
      </c>
      <c r="L249" s="90" t="s">
        <v>407</v>
      </c>
      <c r="M249" s="91" t="s">
        <v>288</v>
      </c>
    </row>
    <row r="250" spans="11:13">
      <c r="K250" s="90" t="s">
        <v>754</v>
      </c>
      <c r="L250" s="90" t="s">
        <v>851</v>
      </c>
      <c r="M250" s="91" t="s">
        <v>280</v>
      </c>
    </row>
    <row r="251" spans="11:13">
      <c r="K251" s="90" t="s">
        <v>755</v>
      </c>
      <c r="L251" s="90" t="s">
        <v>852</v>
      </c>
      <c r="M251" s="91" t="s">
        <v>287</v>
      </c>
    </row>
    <row r="252" spans="11:13">
      <c r="K252" s="90" t="s">
        <v>756</v>
      </c>
      <c r="L252" s="90" t="s">
        <v>853</v>
      </c>
      <c r="M252" s="91" t="s">
        <v>286</v>
      </c>
    </row>
    <row r="253" spans="11:13">
      <c r="K253" s="90" t="s">
        <v>261</v>
      </c>
      <c r="L253" s="90" t="s">
        <v>262</v>
      </c>
      <c r="M253" s="91" t="s">
        <v>283</v>
      </c>
    </row>
    <row r="254" spans="11:13">
      <c r="K254" s="90" t="s">
        <v>264</v>
      </c>
      <c r="L254" s="90" t="s">
        <v>265</v>
      </c>
      <c r="M254" s="91" t="s">
        <v>290</v>
      </c>
    </row>
    <row r="255" spans="11:13">
      <c r="K255" s="90" t="s">
        <v>267</v>
      </c>
      <c r="L255" s="90" t="s">
        <v>268</v>
      </c>
      <c r="M255" s="91" t="s">
        <v>293</v>
      </c>
    </row>
    <row r="256" spans="11:13">
      <c r="K256" s="90" t="s">
        <v>270</v>
      </c>
      <c r="L256" s="90" t="s">
        <v>271</v>
      </c>
      <c r="M256" s="91" t="s">
        <v>302</v>
      </c>
    </row>
    <row r="257" spans="11:13">
      <c r="K257" s="90" t="s">
        <v>273</v>
      </c>
      <c r="L257" s="90" t="s">
        <v>274</v>
      </c>
      <c r="M257" s="91" t="s">
        <v>299</v>
      </c>
    </row>
    <row r="258" spans="11:13">
      <c r="K258" s="90" t="s">
        <v>276</v>
      </c>
      <c r="L258" s="90" t="s">
        <v>277</v>
      </c>
      <c r="M258" s="91" t="s">
        <v>474</v>
      </c>
    </row>
    <row r="259" spans="11:13">
      <c r="K259" s="90" t="s">
        <v>757</v>
      </c>
      <c r="L259" s="90" t="s">
        <v>854</v>
      </c>
      <c r="M259" s="91" t="s">
        <v>296</v>
      </c>
    </row>
    <row r="260" spans="11:13">
      <c r="K260" s="90" t="s">
        <v>855</v>
      </c>
      <c r="L260" s="90" t="s">
        <v>279</v>
      </c>
      <c r="M260" s="91" t="s">
        <v>408</v>
      </c>
    </row>
    <row r="261" spans="11:13">
      <c r="K261" s="90" t="s">
        <v>856</v>
      </c>
      <c r="L261" s="90" t="s">
        <v>282</v>
      </c>
      <c r="M261" s="91" t="s">
        <v>411</v>
      </c>
    </row>
    <row r="262" spans="11:13">
      <c r="K262" s="90" t="s">
        <v>857</v>
      </c>
      <c r="L262" s="90" t="s">
        <v>289</v>
      </c>
      <c r="M262" s="91" t="s">
        <v>414</v>
      </c>
    </row>
    <row r="263" spans="11:13">
      <c r="K263" s="90" t="s">
        <v>758</v>
      </c>
      <c r="L263" s="90" t="s">
        <v>858</v>
      </c>
      <c r="M263" s="91" t="s">
        <v>417</v>
      </c>
    </row>
    <row r="264" spans="11:13">
      <c r="K264" s="90" t="s">
        <v>859</v>
      </c>
      <c r="L264" s="90" t="s">
        <v>860</v>
      </c>
      <c r="M264" s="91" t="s">
        <v>420</v>
      </c>
    </row>
    <row r="265" spans="11:13">
      <c r="K265" s="90" t="s">
        <v>284</v>
      </c>
      <c r="L265" s="90" t="s">
        <v>285</v>
      </c>
      <c r="M265" s="91" t="s">
        <v>423</v>
      </c>
    </row>
    <row r="266" spans="11:13">
      <c r="K266" s="90" t="s">
        <v>291</v>
      </c>
      <c r="L266" s="90" t="s">
        <v>292</v>
      </c>
      <c r="M266" s="91" t="s">
        <v>425</v>
      </c>
    </row>
    <row r="267" spans="11:13">
      <c r="K267" s="90" t="s">
        <v>294</v>
      </c>
      <c r="L267" s="90" t="s">
        <v>295</v>
      </c>
      <c r="M267" s="91" t="s">
        <v>491</v>
      </c>
    </row>
    <row r="268" spans="11:13">
      <c r="K268" s="90" t="s">
        <v>861</v>
      </c>
      <c r="L268" s="90" t="s">
        <v>303</v>
      </c>
      <c r="M268" s="91" t="s">
        <v>451</v>
      </c>
    </row>
    <row r="269" spans="11:13">
      <c r="K269" s="90" t="s">
        <v>300</v>
      </c>
      <c r="L269" s="90" t="s">
        <v>301</v>
      </c>
      <c r="M269" s="91" t="s">
        <v>462</v>
      </c>
    </row>
    <row r="270" spans="11:13">
      <c r="K270" s="90" t="s">
        <v>862</v>
      </c>
      <c r="L270" s="90" t="s">
        <v>863</v>
      </c>
      <c r="M270" s="91" t="s">
        <v>453</v>
      </c>
    </row>
    <row r="271" spans="11:13">
      <c r="K271" s="90" t="s">
        <v>297</v>
      </c>
      <c r="L271" s="90" t="s">
        <v>298</v>
      </c>
      <c r="M271" s="91" t="s">
        <v>457</v>
      </c>
    </row>
    <row r="272" spans="11:13">
      <c r="K272" s="90" t="s">
        <v>409</v>
      </c>
      <c r="L272" s="90" t="s">
        <v>410</v>
      </c>
      <c r="M272" s="91" t="s">
        <v>460</v>
      </c>
    </row>
    <row r="273" spans="11:13">
      <c r="K273" s="90" t="s">
        <v>412</v>
      </c>
      <c r="L273" s="90" t="s">
        <v>413</v>
      </c>
      <c r="M273" s="91" t="s">
        <v>455</v>
      </c>
    </row>
    <row r="274" spans="11:13">
      <c r="K274" s="90" t="s">
        <v>415</v>
      </c>
      <c r="L274" s="90" t="s">
        <v>416</v>
      </c>
      <c r="M274" s="91" t="s">
        <v>427</v>
      </c>
    </row>
    <row r="275" spans="11:13">
      <c r="K275" s="90" t="s">
        <v>418</v>
      </c>
      <c r="L275" s="90" t="s">
        <v>419</v>
      </c>
      <c r="M275" s="91" t="s">
        <v>430</v>
      </c>
    </row>
    <row r="276" spans="11:13">
      <c r="K276" s="90" t="s">
        <v>421</v>
      </c>
      <c r="L276" s="90" t="s">
        <v>422</v>
      </c>
      <c r="M276" s="91" t="s">
        <v>433</v>
      </c>
    </row>
    <row r="277" spans="11:13">
      <c r="K277" s="90" t="s">
        <v>740</v>
      </c>
      <c r="L277" s="90" t="s">
        <v>424</v>
      </c>
      <c r="M277" s="91" t="s">
        <v>436</v>
      </c>
    </row>
    <row r="278" spans="11:13">
      <c r="K278" s="90" t="s">
        <v>741</v>
      </c>
      <c r="L278" s="90" t="s">
        <v>426</v>
      </c>
      <c r="M278" s="91" t="s">
        <v>439</v>
      </c>
    </row>
    <row r="279" spans="11:13">
      <c r="K279" s="90" t="s">
        <v>742</v>
      </c>
      <c r="L279" s="90" t="s">
        <v>492</v>
      </c>
      <c r="M279" s="91" t="s">
        <v>489</v>
      </c>
    </row>
    <row r="280" spans="11:13">
      <c r="K280" s="90" t="s">
        <v>743</v>
      </c>
      <c r="L280" s="90" t="s">
        <v>452</v>
      </c>
      <c r="M280" s="91" t="s">
        <v>442</v>
      </c>
    </row>
    <row r="281" spans="11:13">
      <c r="K281" s="90" t="s">
        <v>914</v>
      </c>
      <c r="L281" s="90" t="s">
        <v>463</v>
      </c>
      <c r="M281" s="91" t="s">
        <v>444</v>
      </c>
    </row>
    <row r="282" spans="11:13">
      <c r="K282" s="90" t="s">
        <v>744</v>
      </c>
      <c r="L282" s="90" t="s">
        <v>454</v>
      </c>
      <c r="M282" s="91" t="s">
        <v>449</v>
      </c>
    </row>
    <row r="283" spans="11:13">
      <c r="K283" s="90" t="s">
        <v>458</v>
      </c>
      <c r="L283" s="90" t="s">
        <v>459</v>
      </c>
      <c r="M283" s="91" t="s">
        <v>446</v>
      </c>
    </row>
    <row r="284" spans="11:13">
      <c r="K284" s="90" t="s">
        <v>745</v>
      </c>
      <c r="L284" s="90" t="s">
        <v>461</v>
      </c>
      <c r="M284" s="91" t="s">
        <v>759</v>
      </c>
    </row>
    <row r="285" spans="11:13">
      <c r="K285" s="90" t="s">
        <v>746</v>
      </c>
      <c r="L285" s="90" t="s">
        <v>456</v>
      </c>
      <c r="M285" s="91" t="s">
        <v>760</v>
      </c>
    </row>
    <row r="286" spans="11:13">
      <c r="K286" s="90" t="s">
        <v>428</v>
      </c>
      <c r="L286" s="90" t="s">
        <v>429</v>
      </c>
      <c r="M286" s="91" t="s">
        <v>761</v>
      </c>
    </row>
    <row r="287" spans="11:13">
      <c r="K287" s="90" t="s">
        <v>431</v>
      </c>
      <c r="L287" s="90" t="s">
        <v>432</v>
      </c>
      <c r="M287" s="91" t="s">
        <v>762</v>
      </c>
    </row>
    <row r="288" spans="11:13">
      <c r="K288" s="90" t="s">
        <v>434</v>
      </c>
      <c r="L288" s="90" t="s">
        <v>435</v>
      </c>
      <c r="M288" s="91" t="s">
        <v>763</v>
      </c>
    </row>
    <row r="289" spans="11:13">
      <c r="K289" s="90" t="s">
        <v>437</v>
      </c>
      <c r="L289" s="90" t="s">
        <v>438</v>
      </c>
      <c r="M289" s="91" t="s">
        <v>764</v>
      </c>
    </row>
    <row r="290" spans="11:13">
      <c r="K290" s="90" t="s">
        <v>440</v>
      </c>
      <c r="L290" s="90" t="s">
        <v>441</v>
      </c>
      <c r="M290" s="91" t="s">
        <v>765</v>
      </c>
    </row>
    <row r="291" spans="11:13">
      <c r="K291" s="90" t="s">
        <v>865</v>
      </c>
      <c r="L291" s="90" t="s">
        <v>490</v>
      </c>
      <c r="M291" s="91" t="s">
        <v>766</v>
      </c>
    </row>
    <row r="292" spans="11:13">
      <c r="K292" s="90" t="s">
        <v>866</v>
      </c>
      <c r="L292" s="90" t="s">
        <v>443</v>
      </c>
      <c r="M292" s="91" t="s">
        <v>767</v>
      </c>
    </row>
    <row r="293" spans="11:13">
      <c r="K293" s="90" t="s">
        <v>867</v>
      </c>
      <c r="L293" s="90" t="s">
        <v>445</v>
      </c>
      <c r="M293" s="91" t="s">
        <v>768</v>
      </c>
    </row>
    <row r="294" spans="11:13">
      <c r="K294" s="90" t="s">
        <v>447</v>
      </c>
      <c r="L294" s="90" t="s">
        <v>448</v>
      </c>
      <c r="M294" s="91" t="s">
        <v>769</v>
      </c>
    </row>
    <row r="295" spans="11:13">
      <c r="K295" s="90" t="s">
        <v>868</v>
      </c>
      <c r="L295" s="90" t="s">
        <v>450</v>
      </c>
      <c r="M295" s="91" t="s">
        <v>915</v>
      </c>
    </row>
    <row r="296" spans="11:13">
      <c r="K296" s="90" t="s">
        <v>916</v>
      </c>
      <c r="L296" s="90" t="s">
        <v>928</v>
      </c>
      <c r="M296" s="91" t="s">
        <v>929</v>
      </c>
    </row>
    <row r="297" spans="11:13">
      <c r="K297" s="90" t="s">
        <v>917</v>
      </c>
      <c r="L297" s="90" t="s">
        <v>930</v>
      </c>
      <c r="M297" s="91" t="s">
        <v>931</v>
      </c>
    </row>
    <row r="298" spans="11:13">
      <c r="K298" s="90" t="s">
        <v>606</v>
      </c>
      <c r="L298" s="90" t="s">
        <v>661</v>
      </c>
      <c r="M298" s="91" t="s">
        <v>932</v>
      </c>
    </row>
    <row r="299" spans="11:13">
      <c r="K299" s="90" t="s">
        <v>722</v>
      </c>
      <c r="L299" s="90" t="s">
        <v>662</v>
      </c>
      <c r="M299" s="91" t="s">
        <v>933</v>
      </c>
    </row>
    <row r="300" spans="11:13">
      <c r="K300" s="90" t="s">
        <v>607</v>
      </c>
      <c r="L300" s="90" t="s">
        <v>663</v>
      </c>
      <c r="M300" s="91" t="s">
        <v>934</v>
      </c>
    </row>
    <row r="301" spans="11:13">
      <c r="K301" s="90" t="s">
        <v>91</v>
      </c>
      <c r="L301" s="90" t="s">
        <v>92</v>
      </c>
      <c r="M301" s="91" t="s">
        <v>935</v>
      </c>
    </row>
    <row r="302" spans="11:13">
      <c r="K302" s="90" t="s">
        <v>611</v>
      </c>
      <c r="L302" s="90" t="s">
        <v>664</v>
      </c>
      <c r="M302" s="91" t="s">
        <v>936</v>
      </c>
    </row>
    <row r="303" spans="11:13">
      <c r="K303" s="90" t="s">
        <v>612</v>
      </c>
      <c r="L303" s="90" t="s">
        <v>665</v>
      </c>
      <c r="M303" s="91" t="s">
        <v>937</v>
      </c>
    </row>
    <row r="304" spans="11:13">
      <c r="K304" s="90" t="s">
        <v>613</v>
      </c>
      <c r="L304" s="90" t="s">
        <v>666</v>
      </c>
      <c r="M304" s="91" t="s">
        <v>938</v>
      </c>
    </row>
    <row r="305" spans="11:14">
      <c r="K305" s="90" t="s">
        <v>918</v>
      </c>
      <c r="L305" s="90" t="s">
        <v>939</v>
      </c>
      <c r="M305" s="91" t="s">
        <v>940</v>
      </c>
    </row>
    <row r="306" spans="11:14">
      <c r="K306" s="90" t="s">
        <v>626</v>
      </c>
      <c r="L306" s="90" t="s">
        <v>667</v>
      </c>
      <c r="M306" s="91" t="s">
        <v>941</v>
      </c>
      <c r="N306"/>
    </row>
    <row r="307" spans="11:14">
      <c r="K307" s="90" t="s">
        <v>642</v>
      </c>
      <c r="L307" s="90" t="s">
        <v>668</v>
      </c>
      <c r="M307" s="91" t="s">
        <v>942</v>
      </c>
      <c r="N307"/>
    </row>
    <row r="308" spans="11:14">
      <c r="K308" s="90" t="s">
        <v>638</v>
      </c>
      <c r="L308" s="90" t="s">
        <v>669</v>
      </c>
      <c r="M308" s="91" t="s">
        <v>943</v>
      </c>
      <c r="N308"/>
    </row>
    <row r="309" spans="11:14">
      <c r="K309" s="90" t="s">
        <v>639</v>
      </c>
      <c r="L309" s="90" t="s">
        <v>670</v>
      </c>
      <c r="M309" s="91" t="s">
        <v>944</v>
      </c>
      <c r="N309"/>
    </row>
    <row r="310" spans="11:14">
      <c r="K310" s="90" t="s">
        <v>869</v>
      </c>
      <c r="L310" s="90" t="s">
        <v>870</v>
      </c>
      <c r="M310" s="91" t="s">
        <v>945</v>
      </c>
      <c r="N310"/>
    </row>
    <row r="311" spans="11:14">
      <c r="K311" s="90" t="s">
        <v>646</v>
      </c>
      <c r="L311" s="90" t="s">
        <v>671</v>
      </c>
      <c r="M311" s="91" t="s">
        <v>946</v>
      </c>
      <c r="N311"/>
    </row>
    <row r="312" spans="11:14">
      <c r="K312" s="90" t="s">
        <v>653</v>
      </c>
      <c r="L312" s="90" t="s">
        <v>672</v>
      </c>
      <c r="M312" s="91" t="s">
        <v>947</v>
      </c>
      <c r="N312"/>
    </row>
    <row r="313" spans="11:14">
      <c r="K313" s="90" t="s">
        <v>656</v>
      </c>
      <c r="L313" s="90" t="s">
        <v>673</v>
      </c>
      <c r="M313" s="91" t="s">
        <v>948</v>
      </c>
      <c r="N313"/>
    </row>
    <row r="314" spans="11:14">
      <c r="K314" s="90" t="s">
        <v>659</v>
      </c>
      <c r="L314" s="90" t="s">
        <v>674</v>
      </c>
      <c r="M314" s="91" t="s">
        <v>949</v>
      </c>
      <c r="N314"/>
    </row>
    <row r="315" spans="11:14">
      <c r="K315" s="90" t="s">
        <v>654</v>
      </c>
      <c r="L315" s="90" t="s">
        <v>675</v>
      </c>
      <c r="M315" s="91" t="s">
        <v>950</v>
      </c>
      <c r="N315"/>
    </row>
    <row r="316" spans="11:14">
      <c r="K316" s="90" t="s">
        <v>615</v>
      </c>
      <c r="L316" s="90" t="s">
        <v>676</v>
      </c>
      <c r="M316" s="91" t="s">
        <v>951</v>
      </c>
    </row>
    <row r="317" spans="11:14">
      <c r="K317" s="90" t="s">
        <v>604</v>
      </c>
      <c r="L317" s="90" t="s">
        <v>677</v>
      </c>
      <c r="M317" s="91" t="s">
        <v>952</v>
      </c>
    </row>
    <row r="318" spans="11:14">
      <c r="K318" s="90" t="s">
        <v>605</v>
      </c>
      <c r="L318" s="90" t="s">
        <v>678</v>
      </c>
      <c r="M318" s="91" t="s">
        <v>953</v>
      </c>
    </row>
    <row r="319" spans="11:14">
      <c r="K319" s="90" t="s">
        <v>720</v>
      </c>
      <c r="L319" s="90" t="s">
        <v>679</v>
      </c>
      <c r="M319" s="91" t="s">
        <v>954</v>
      </c>
    </row>
    <row r="320" spans="11:14">
      <c r="K320" s="90" t="s">
        <v>919</v>
      </c>
      <c r="L320" s="90" t="s">
        <v>955</v>
      </c>
      <c r="M320" s="91" t="s">
        <v>956</v>
      </c>
    </row>
    <row r="321" spans="11:13">
      <c r="K321" s="90" t="s">
        <v>721</v>
      </c>
      <c r="L321" s="90" t="s">
        <v>680</v>
      </c>
      <c r="M321" s="91" t="s">
        <v>957</v>
      </c>
    </row>
    <row r="322" spans="11:13">
      <c r="K322" s="90" t="s">
        <v>614</v>
      </c>
      <c r="L322" s="90" t="s">
        <v>681</v>
      </c>
      <c r="M322" s="91" t="s">
        <v>958</v>
      </c>
    </row>
    <row r="323" spans="11:13">
      <c r="K323" s="90" t="s">
        <v>871</v>
      </c>
      <c r="L323" s="90" t="s">
        <v>872</v>
      </c>
      <c r="M323" s="91" t="s">
        <v>959</v>
      </c>
    </row>
    <row r="324" spans="11:13">
      <c r="K324" s="90" t="s">
        <v>619</v>
      </c>
      <c r="L324" s="90" t="s">
        <v>682</v>
      </c>
      <c r="M324" s="91" t="s">
        <v>960</v>
      </c>
    </row>
    <row r="325" spans="11:13">
      <c r="K325" s="90" t="s">
        <v>616</v>
      </c>
      <c r="L325" s="90" t="s">
        <v>683</v>
      </c>
      <c r="M325" s="91" t="s">
        <v>961</v>
      </c>
    </row>
    <row r="326" spans="11:13">
      <c r="K326" s="90" t="s">
        <v>920</v>
      </c>
      <c r="L326" s="90" t="s">
        <v>962</v>
      </c>
      <c r="M326" s="91" t="s">
        <v>963</v>
      </c>
    </row>
    <row r="327" spans="11:13">
      <c r="K327" s="90" t="s">
        <v>627</v>
      </c>
      <c r="L327" s="90" t="s">
        <v>684</v>
      </c>
      <c r="M327" s="91" t="s">
        <v>964</v>
      </c>
    </row>
    <row r="328" spans="11:13">
      <c r="K328" s="90" t="s">
        <v>628</v>
      </c>
      <c r="L328" s="90" t="s">
        <v>685</v>
      </c>
      <c r="M328" s="91" t="s">
        <v>965</v>
      </c>
    </row>
    <row r="329" spans="11:13">
      <c r="K329" s="90" t="s">
        <v>629</v>
      </c>
      <c r="L329" s="90" t="s">
        <v>686</v>
      </c>
      <c r="M329" s="91" t="s">
        <v>966</v>
      </c>
    </row>
    <row r="330" spans="11:13">
      <c r="K330" s="90" t="s">
        <v>630</v>
      </c>
      <c r="L330" s="90" t="s">
        <v>687</v>
      </c>
      <c r="M330" s="91" t="s">
        <v>967</v>
      </c>
    </row>
    <row r="331" spans="11:13">
      <c r="K331" s="57" t="s">
        <v>921</v>
      </c>
      <c r="L331" s="90" t="s">
        <v>968</v>
      </c>
      <c r="M331" s="91" t="s">
        <v>969</v>
      </c>
    </row>
    <row r="332" spans="11:13">
      <c r="K332" s="90" t="s">
        <v>631</v>
      </c>
      <c r="L332" s="90" t="s">
        <v>688</v>
      </c>
      <c r="M332" s="91" t="s">
        <v>970</v>
      </c>
    </row>
    <row r="333" spans="11:13">
      <c r="K333" s="90" t="s">
        <v>632</v>
      </c>
      <c r="L333" s="90" t="s">
        <v>689</v>
      </c>
      <c r="M333" s="91" t="s">
        <v>971</v>
      </c>
    </row>
    <row r="334" spans="11:13">
      <c r="K334" s="90" t="s">
        <v>625</v>
      </c>
      <c r="L334" s="90" t="s">
        <v>690</v>
      </c>
      <c r="M334" s="91" t="s">
        <v>972</v>
      </c>
    </row>
    <row r="335" spans="11:13">
      <c r="K335" s="90" t="s">
        <v>633</v>
      </c>
      <c r="L335" s="90" t="s">
        <v>691</v>
      </c>
      <c r="M335" s="91" t="s">
        <v>973</v>
      </c>
    </row>
    <row r="336" spans="11:13">
      <c r="K336" s="90" t="s">
        <v>618</v>
      </c>
      <c r="L336" s="90" t="s">
        <v>692</v>
      </c>
      <c r="M336" s="91" t="s">
        <v>974</v>
      </c>
    </row>
    <row r="337" spans="11:13">
      <c r="K337" s="90" t="s">
        <v>634</v>
      </c>
      <c r="L337" s="90" t="s">
        <v>693</v>
      </c>
      <c r="M337" s="91" t="s">
        <v>975</v>
      </c>
    </row>
    <row r="338" spans="11:13">
      <c r="K338" s="90" t="s">
        <v>635</v>
      </c>
      <c r="L338" s="90" t="s">
        <v>694</v>
      </c>
      <c r="M338" s="91" t="s">
        <v>976</v>
      </c>
    </row>
    <row r="339" spans="11:13">
      <c r="K339" s="90" t="s">
        <v>636</v>
      </c>
      <c r="L339" s="90" t="s">
        <v>695</v>
      </c>
      <c r="M339" s="91" t="s">
        <v>977</v>
      </c>
    </row>
    <row r="340" spans="11:13">
      <c r="K340" s="90" t="s">
        <v>637</v>
      </c>
      <c r="L340" s="90" t="s">
        <v>696</v>
      </c>
      <c r="M340" s="91" t="s">
        <v>978</v>
      </c>
    </row>
    <row r="341" spans="11:13">
      <c r="K341" s="90" t="s">
        <v>651</v>
      </c>
      <c r="L341" s="90" t="s">
        <v>697</v>
      </c>
      <c r="M341" s="91" t="s">
        <v>979</v>
      </c>
    </row>
    <row r="342" spans="11:13">
      <c r="K342" s="90" t="s">
        <v>640</v>
      </c>
      <c r="L342" s="90" t="s">
        <v>698</v>
      </c>
      <c r="M342" s="91" t="s">
        <v>980</v>
      </c>
    </row>
    <row r="343" spans="11:13">
      <c r="K343" s="90" t="s">
        <v>641</v>
      </c>
      <c r="L343" s="90" t="s">
        <v>699</v>
      </c>
      <c r="M343" s="91" t="s">
        <v>981</v>
      </c>
    </row>
    <row r="344" spans="11:13">
      <c r="K344" s="90" t="s">
        <v>643</v>
      </c>
      <c r="L344" s="90" t="s">
        <v>700</v>
      </c>
      <c r="M344" s="91" t="s">
        <v>982</v>
      </c>
    </row>
    <row r="345" spans="11:13">
      <c r="K345" s="90" t="s">
        <v>644</v>
      </c>
      <c r="L345" s="90" t="s">
        <v>701</v>
      </c>
      <c r="M345" s="91" t="s">
        <v>983</v>
      </c>
    </row>
    <row r="346" spans="11:13">
      <c r="K346" s="90" t="s">
        <v>620</v>
      </c>
      <c r="L346" s="90" t="s">
        <v>702</v>
      </c>
      <c r="M346" s="91" t="s">
        <v>984</v>
      </c>
    </row>
    <row r="347" spans="11:13">
      <c r="K347" s="90" t="s">
        <v>645</v>
      </c>
      <c r="L347" s="90" t="s">
        <v>703</v>
      </c>
      <c r="M347" s="91" t="s">
        <v>985</v>
      </c>
    </row>
    <row r="348" spans="11:13">
      <c r="K348" s="90" t="s">
        <v>922</v>
      </c>
      <c r="L348" s="90" t="s">
        <v>986</v>
      </c>
      <c r="M348" s="91" t="s">
        <v>987</v>
      </c>
    </row>
    <row r="349" spans="11:13">
      <c r="K349" s="90" t="s">
        <v>652</v>
      </c>
      <c r="L349" s="90" t="s">
        <v>704</v>
      </c>
      <c r="M349" s="91" t="s">
        <v>988</v>
      </c>
    </row>
    <row r="350" spans="11:13">
      <c r="K350" s="90" t="s">
        <v>647</v>
      </c>
      <c r="L350" s="90" t="s">
        <v>705</v>
      </c>
      <c r="M350" s="91" t="s">
        <v>989</v>
      </c>
    </row>
    <row r="351" spans="11:13">
      <c r="K351" s="90" t="s">
        <v>648</v>
      </c>
      <c r="L351" s="90" t="s">
        <v>706</v>
      </c>
      <c r="M351" s="91" t="s">
        <v>990</v>
      </c>
    </row>
    <row r="352" spans="11:13">
      <c r="K352" s="90" t="s">
        <v>873</v>
      </c>
      <c r="L352" s="90" t="s">
        <v>874</v>
      </c>
      <c r="M352" s="91" t="s">
        <v>991</v>
      </c>
    </row>
    <row r="353" spans="11:13">
      <c r="K353" s="90" t="s">
        <v>649</v>
      </c>
      <c r="L353" s="90" t="s">
        <v>707</v>
      </c>
      <c r="M353" s="91" t="s">
        <v>992</v>
      </c>
    </row>
    <row r="354" spans="11:13">
      <c r="K354" s="90" t="s">
        <v>623</v>
      </c>
      <c r="L354" s="90" t="s">
        <v>708</v>
      </c>
      <c r="M354" s="91" t="s">
        <v>993</v>
      </c>
    </row>
    <row r="355" spans="11:13">
      <c r="K355" s="90" t="s">
        <v>657</v>
      </c>
      <c r="L355" s="90" t="s">
        <v>709</v>
      </c>
      <c r="M355" s="91" t="s">
        <v>994</v>
      </c>
    </row>
    <row r="356" spans="11:13">
      <c r="K356" s="90" t="s">
        <v>658</v>
      </c>
      <c r="L356" s="90" t="s">
        <v>710</v>
      </c>
      <c r="M356" s="91" t="s">
        <v>995</v>
      </c>
    </row>
    <row r="357" spans="11:13">
      <c r="K357" s="90" t="s">
        <v>875</v>
      </c>
      <c r="L357" s="90" t="s">
        <v>876</v>
      </c>
      <c r="M357" s="91" t="s">
        <v>996</v>
      </c>
    </row>
    <row r="358" spans="11:13">
      <c r="K358" s="90" t="s">
        <v>660</v>
      </c>
      <c r="L358" s="90" t="s">
        <v>711</v>
      </c>
      <c r="M358" s="91" t="s">
        <v>997</v>
      </c>
    </row>
    <row r="359" spans="11:13">
      <c r="K359" s="90" t="s">
        <v>923</v>
      </c>
      <c r="L359" s="90" t="s">
        <v>998</v>
      </c>
      <c r="M359" s="91" t="s">
        <v>999</v>
      </c>
    </row>
    <row r="360" spans="11:13">
      <c r="K360" s="90" t="s">
        <v>877</v>
      </c>
      <c r="L360" s="90" t="s">
        <v>878</v>
      </c>
      <c r="M360" s="91" t="s">
        <v>1000</v>
      </c>
    </row>
    <row r="361" spans="11:13">
      <c r="K361" s="90" t="s">
        <v>924</v>
      </c>
      <c r="L361" s="90" t="s">
        <v>1001</v>
      </c>
      <c r="M361" s="91" t="s">
        <v>1002</v>
      </c>
    </row>
    <row r="362" spans="11:13">
      <c r="K362" s="90" t="s">
        <v>624</v>
      </c>
      <c r="L362" s="90" t="s">
        <v>712</v>
      </c>
      <c r="M362" s="91" t="s">
        <v>1003</v>
      </c>
    </row>
    <row r="363" spans="11:13">
      <c r="K363" s="90" t="s">
        <v>723</v>
      </c>
      <c r="L363" s="90" t="s">
        <v>713</v>
      </c>
      <c r="M363" s="91" t="s">
        <v>1004</v>
      </c>
    </row>
    <row r="364" spans="11:13">
      <c r="K364" s="90" t="s">
        <v>617</v>
      </c>
      <c r="L364" s="90" t="s">
        <v>714</v>
      </c>
      <c r="M364" s="91" t="s">
        <v>1005</v>
      </c>
    </row>
    <row r="365" spans="11:13">
      <c r="K365" s="90" t="s">
        <v>925</v>
      </c>
      <c r="L365" s="90" t="s">
        <v>1006</v>
      </c>
      <c r="M365" s="91" t="s">
        <v>1007</v>
      </c>
    </row>
    <row r="366" spans="11:13">
      <c r="K366" s="90" t="s">
        <v>621</v>
      </c>
      <c r="L366" s="90" t="s">
        <v>715</v>
      </c>
      <c r="M366" s="91" t="s">
        <v>1008</v>
      </c>
    </row>
    <row r="367" spans="11:13">
      <c r="K367" s="90" t="s">
        <v>926</v>
      </c>
      <c r="L367" s="90" t="s">
        <v>1009</v>
      </c>
      <c r="M367" s="91" t="s">
        <v>1010</v>
      </c>
    </row>
    <row r="368" spans="11:13">
      <c r="K368" s="90" t="s">
        <v>650</v>
      </c>
      <c r="L368" s="90" t="s">
        <v>716</v>
      </c>
      <c r="M368" s="91" t="s">
        <v>1011</v>
      </c>
    </row>
    <row r="369" spans="11:13">
      <c r="K369" s="90" t="s">
        <v>655</v>
      </c>
      <c r="L369" s="90" t="s">
        <v>717</v>
      </c>
      <c r="M369" s="91" t="s">
        <v>1012</v>
      </c>
    </row>
    <row r="370" spans="11:13">
      <c r="K370" s="90" t="s">
        <v>622</v>
      </c>
      <c r="L370" s="90" t="s">
        <v>718</v>
      </c>
      <c r="M370" s="91" t="s">
        <v>1013</v>
      </c>
    </row>
    <row r="371" spans="11:13">
      <c r="K371" s="90" t="s">
        <v>94</v>
      </c>
      <c r="L371" s="90" t="s">
        <v>95</v>
      </c>
      <c r="M371" s="91" t="s">
        <v>1014</v>
      </c>
    </row>
    <row r="372" spans="11:13">
      <c r="K372" s="90" t="s">
        <v>879</v>
      </c>
      <c r="L372" s="90" t="s">
        <v>880</v>
      </c>
      <c r="M372" s="91" t="s">
        <v>1015</v>
      </c>
    </row>
    <row r="373" spans="11:13">
      <c r="K373" s="90" t="s">
        <v>610</v>
      </c>
      <c r="L373" s="90" t="s">
        <v>464</v>
      </c>
      <c r="M373" s="91" t="s">
        <v>1016</v>
      </c>
    </row>
    <row r="374" spans="11:13">
      <c r="K374" s="90" t="s">
        <v>608</v>
      </c>
      <c r="L374" s="90" t="s">
        <v>93</v>
      </c>
      <c r="M374" s="91" t="s">
        <v>1017</v>
      </c>
    </row>
    <row r="375" spans="11:13">
      <c r="K375" s="90" t="s">
        <v>609</v>
      </c>
      <c r="L375" s="90" t="s">
        <v>719</v>
      </c>
      <c r="M375" s="91" t="s">
        <v>1018</v>
      </c>
    </row>
  </sheetData>
  <sheetProtection algorithmName="SHA-512" hashValue="cJL6myBDrj5gf/kR0BHY64IxEkIuP9f/bj9GGX7M5Q9aVQ7Yxsh+dbuFcJJYPDwYVT0RyW6z2UrsSCJ62pl9xw==" saltValue="/J8xcR0ABYAm/0OKjt+HZQ==" spinCount="100000" sheet="1" objects="1" scenarios="1"/>
  <mergeCells count="52">
    <mergeCell ref="Y4:Z4"/>
    <mergeCell ref="E38:M38"/>
    <mergeCell ref="Y3:Z3"/>
    <mergeCell ref="A5:A6"/>
    <mergeCell ref="E7:E12"/>
    <mergeCell ref="F7:F12"/>
    <mergeCell ref="K31:M31"/>
    <mergeCell ref="A33:N33"/>
    <mergeCell ref="A25:A30"/>
    <mergeCell ref="B25:C30"/>
    <mergeCell ref="H13:H18"/>
    <mergeCell ref="I13:I18"/>
    <mergeCell ref="H19:H24"/>
    <mergeCell ref="I19:I24"/>
    <mergeCell ref="A19:A24"/>
    <mergeCell ref="B19:C24"/>
    <mergeCell ref="G39:I39"/>
    <mergeCell ref="K39:L39"/>
    <mergeCell ref="D25:D30"/>
    <mergeCell ref="E25:E30"/>
    <mergeCell ref="F25:F30"/>
    <mergeCell ref="G25:G30"/>
    <mergeCell ref="H25:H30"/>
    <mergeCell ref="I25:I30"/>
    <mergeCell ref="D19:D24"/>
    <mergeCell ref="E19:E24"/>
    <mergeCell ref="F19:F24"/>
    <mergeCell ref="G19:G24"/>
    <mergeCell ref="A1:N1"/>
    <mergeCell ref="L4:N4"/>
    <mergeCell ref="C3:J3"/>
    <mergeCell ref="C4:J4"/>
    <mergeCell ref="A13:A18"/>
    <mergeCell ref="B13:C18"/>
    <mergeCell ref="D13:D18"/>
    <mergeCell ref="E13:E18"/>
    <mergeCell ref="F13:F18"/>
    <mergeCell ref="G13:G18"/>
    <mergeCell ref="N5:N6"/>
    <mergeCell ref="J5:M5"/>
    <mergeCell ref="L3:N3"/>
    <mergeCell ref="A7:A12"/>
    <mergeCell ref="D7:D12"/>
    <mergeCell ref="E5:I6"/>
    <mergeCell ref="D5:D6"/>
    <mergeCell ref="G7:G12"/>
    <mergeCell ref="H7:H12"/>
    <mergeCell ref="I7:I12"/>
    <mergeCell ref="A3:B3"/>
    <mergeCell ref="A4:B4"/>
    <mergeCell ref="B7:C12"/>
    <mergeCell ref="B5:C6"/>
  </mergeCells>
  <phoneticPr fontId="8"/>
  <dataValidations xWindow="169" yWindow="559" count="12">
    <dataValidation type="list" allowBlank="1" showInputMessage="1" showErrorMessage="1" sqref="AG7:AG30">
      <formula1>prefec2</formula1>
    </dataValidation>
    <dataValidation imeMode="hiragana" allowBlank="1" showInputMessage="1" showErrorMessage="1" prompt="姓と名の間に全角スペースを入れてください" sqref="K7:K30"/>
    <dataValidation imeMode="halfKatakana" allowBlank="1" showInputMessage="1" showErrorMessage="1" prompt="氏名のﾌﾘｶﾞﾅ(半角ｶﾀｶﾅ)を入力してください。_x000a_姓と名の間に半角スペースを入れてください｡" sqref="L7:L30"/>
    <dataValidation type="list" imeMode="disabled" allowBlank="1" showInputMessage="1" showErrorMessage="1" prompt="学年を選択してください" sqref="M7:M30">
      <formula1>gakunen2</formula1>
    </dataValidation>
    <dataValidation imeMode="disabled" allowBlank="1" showInputMessage="1" showErrorMessage="1" sqref="L3:N3"/>
    <dataValidation imeMode="off" allowBlank="1" showInputMessage="1" showErrorMessage="1" sqref="L4:N4 J7:J30"/>
    <dataValidation imeMode="on" allowBlank="1" showInputMessage="1" showErrorMessage="1" sqref="C3:C4 K3"/>
    <dataValidation allowBlank="1" showInputMessage="1" showErrorMessage="1" error="リストから選んで入力してください。" prompt="リストから選んで入力してください。" sqref="D7:D30"/>
    <dataValidation type="textLength" imeMode="off" operator="equal" allowBlank="1" showInputMessage="1" showErrorMessage="1" prompt="半角で数字を入力してください。" sqref="E7:E30">
      <formula1>1</formula1>
    </dataValidation>
    <dataValidation type="textLength" imeMode="off" operator="equal" allowBlank="1" showInputMessage="1" showErrorMessage="1" prompt="半角で数字を入力してください。" sqref="G7:G30">
      <formula1>2</formula1>
    </dataValidation>
    <dataValidation type="textLength" imeMode="off" operator="lessThanOrEqual" allowBlank="1" showInputMessage="1" showErrorMessage="1" prompt="半角で２桁の数字を入力してください。手動計時の場合は１桁の数字を入力してください。" sqref="I7:I30">
      <formula1>2</formula1>
    </dataValidation>
    <dataValidation type="list" allowBlank="1" showInputMessage="1" showErrorMessage="1" error="リストから選んで入力してください。" prompt="リストから選んで入力してください。" sqref="B7:C30">
      <formula1>shumoku2</formula1>
    </dataValidation>
  </dataValidations>
  <printOptions horizontalCentered="1"/>
  <pageMargins left="0.59055118110236227" right="0.59055118110236227" top="0.59055118110236227" bottom="0.59055118110236227" header="0.31496062992125984" footer="0.31496062992125984"/>
  <pageSetup paperSize="9" scale="93" orientation="portrait" r:id="rId1"/>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M18" sqref="M18"/>
    </sheetView>
  </sheetViews>
  <sheetFormatPr defaultRowHeight="13.5"/>
  <sheetData/>
  <phoneticPr fontId="1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54"/>
  <sheetViews>
    <sheetView topLeftCell="A38" workbookViewId="0">
      <selection activeCell="E33" sqref="E33"/>
    </sheetView>
  </sheetViews>
  <sheetFormatPr defaultRowHeight="12"/>
  <cols>
    <col min="1" max="1" width="28.875" style="4" bestFit="1" customWidth="1"/>
    <col min="2" max="2" width="9" style="18" bestFit="1" customWidth="1"/>
    <col min="3" max="3" width="14.25" style="5" customWidth="1"/>
    <col min="4" max="5" width="14" style="5" customWidth="1"/>
    <col min="6" max="6" width="16.375" style="4" bestFit="1" customWidth="1"/>
    <col min="7" max="16384" width="9" style="4"/>
  </cols>
  <sheetData>
    <row r="1" spans="1:6">
      <c r="A1" s="4" t="s">
        <v>521</v>
      </c>
      <c r="B1" s="18" t="s">
        <v>542</v>
      </c>
      <c r="C1" s="4" t="s">
        <v>522</v>
      </c>
      <c r="D1" s="5" t="s">
        <v>526</v>
      </c>
      <c r="F1" s="6" t="s">
        <v>524</v>
      </c>
    </row>
    <row r="2" spans="1:6">
      <c r="A2" s="4" t="s">
        <v>1054</v>
      </c>
      <c r="B2" s="18">
        <v>1</v>
      </c>
      <c r="C2" s="5" t="s">
        <v>543</v>
      </c>
      <c r="D2" s="5" t="s">
        <v>1102</v>
      </c>
      <c r="F2" s="6" t="s">
        <v>525</v>
      </c>
    </row>
    <row r="3" spans="1:6">
      <c r="A3" s="4" t="s">
        <v>1055</v>
      </c>
      <c r="B3" s="18">
        <v>2</v>
      </c>
      <c r="C3" s="5" t="s">
        <v>1138</v>
      </c>
      <c r="D3" s="5" t="s">
        <v>1103</v>
      </c>
      <c r="F3" s="6" t="s">
        <v>527</v>
      </c>
    </row>
    <row r="4" spans="1:6">
      <c r="A4" s="4" t="s">
        <v>1056</v>
      </c>
      <c r="B4" s="18">
        <v>3</v>
      </c>
      <c r="C4" s="5" t="s">
        <v>796</v>
      </c>
      <c r="D4" s="5" t="s">
        <v>1104</v>
      </c>
      <c r="F4" s="6" t="s">
        <v>528</v>
      </c>
    </row>
    <row r="5" spans="1:6">
      <c r="A5" s="4" t="s">
        <v>1057</v>
      </c>
      <c r="B5" s="18">
        <v>4</v>
      </c>
      <c r="C5" s="5" t="s">
        <v>544</v>
      </c>
      <c r="D5" s="5" t="s">
        <v>1105</v>
      </c>
      <c r="F5" s="6" t="s">
        <v>529</v>
      </c>
    </row>
    <row r="6" spans="1:6">
      <c r="A6" s="4" t="s">
        <v>1058</v>
      </c>
      <c r="B6" s="18">
        <v>5</v>
      </c>
      <c r="C6" s="5" t="s">
        <v>797</v>
      </c>
      <c r="D6" s="5" t="s">
        <v>1106</v>
      </c>
      <c r="F6" s="6" t="s">
        <v>530</v>
      </c>
    </row>
    <row r="7" spans="1:6">
      <c r="A7" s="4" t="s">
        <v>1059</v>
      </c>
      <c r="B7" s="18">
        <v>6</v>
      </c>
      <c r="C7" s="5" t="s">
        <v>545</v>
      </c>
      <c r="D7" s="5" t="s">
        <v>1107</v>
      </c>
      <c r="F7" s="6" t="s">
        <v>531</v>
      </c>
    </row>
    <row r="8" spans="1:6">
      <c r="A8" s="4" t="s">
        <v>1060</v>
      </c>
      <c r="B8" s="18">
        <v>7</v>
      </c>
      <c r="C8" s="5" t="s">
        <v>1139</v>
      </c>
      <c r="D8" s="5" t="s">
        <v>1108</v>
      </c>
      <c r="F8" s="6" t="s">
        <v>532</v>
      </c>
    </row>
    <row r="9" spans="1:6">
      <c r="A9" s="4" t="s">
        <v>1061</v>
      </c>
      <c r="B9" s="18">
        <v>8</v>
      </c>
      <c r="C9" s="5" t="s">
        <v>1140</v>
      </c>
      <c r="D9" s="5" t="s">
        <v>1109</v>
      </c>
      <c r="F9" s="6" t="s">
        <v>533</v>
      </c>
    </row>
    <row r="10" spans="1:6">
      <c r="A10" s="4" t="s">
        <v>1062</v>
      </c>
      <c r="B10" s="18">
        <v>9</v>
      </c>
      <c r="C10" s="5" t="s">
        <v>1141</v>
      </c>
      <c r="D10" s="5" t="s">
        <v>1110</v>
      </c>
    </row>
    <row r="11" spans="1:6">
      <c r="A11" s="4" t="s">
        <v>1063</v>
      </c>
      <c r="B11" s="18">
        <v>10</v>
      </c>
      <c r="C11" s="5" t="s">
        <v>1142</v>
      </c>
      <c r="D11" s="5" t="s">
        <v>1111</v>
      </c>
    </row>
    <row r="12" spans="1:6">
      <c r="A12" s="4" t="s">
        <v>1064</v>
      </c>
      <c r="B12" s="18">
        <v>11</v>
      </c>
      <c r="C12" s="5" t="s">
        <v>1143</v>
      </c>
      <c r="D12" s="5" t="s">
        <v>1112</v>
      </c>
    </row>
    <row r="13" spans="1:6">
      <c r="A13" s="4" t="s">
        <v>1100</v>
      </c>
      <c r="B13" s="18">
        <v>12</v>
      </c>
      <c r="C13" s="5" t="s">
        <v>1144</v>
      </c>
      <c r="D13" s="5" t="s">
        <v>1113</v>
      </c>
    </row>
    <row r="14" spans="1:6">
      <c r="A14" s="4" t="s">
        <v>1065</v>
      </c>
      <c r="B14" s="18">
        <v>13</v>
      </c>
      <c r="C14" s="5" t="s">
        <v>1145</v>
      </c>
      <c r="D14" s="5" t="s">
        <v>1114</v>
      </c>
    </row>
    <row r="15" spans="1:6">
      <c r="A15" s="4" t="s">
        <v>1066</v>
      </c>
      <c r="B15" s="18">
        <v>14</v>
      </c>
      <c r="C15" s="5" t="s">
        <v>1146</v>
      </c>
      <c r="D15" s="5" t="s">
        <v>1115</v>
      </c>
    </row>
    <row r="16" spans="1:6">
      <c r="A16" s="4" t="s">
        <v>1067</v>
      </c>
      <c r="B16" s="18">
        <v>15</v>
      </c>
      <c r="C16" s="5" t="s">
        <v>1147</v>
      </c>
      <c r="D16" s="5" t="s">
        <v>1116</v>
      </c>
    </row>
    <row r="17" spans="1:4">
      <c r="A17" s="4" t="s">
        <v>1068</v>
      </c>
      <c r="B17" s="18">
        <v>16</v>
      </c>
      <c r="C17" s="5" t="s">
        <v>1148</v>
      </c>
      <c r="D17" s="5" t="s">
        <v>1117</v>
      </c>
    </row>
    <row r="18" spans="1:4">
      <c r="A18" s="4" t="s">
        <v>1069</v>
      </c>
      <c r="B18" s="18">
        <v>17</v>
      </c>
      <c r="C18" s="5" t="s">
        <v>546</v>
      </c>
      <c r="D18" s="5" t="s">
        <v>1118</v>
      </c>
    </row>
    <row r="19" spans="1:4">
      <c r="A19" s="4" t="s">
        <v>1070</v>
      </c>
      <c r="B19" s="18">
        <v>18</v>
      </c>
      <c r="C19" s="5" t="s">
        <v>1149</v>
      </c>
      <c r="D19" s="5" t="s">
        <v>1119</v>
      </c>
    </row>
    <row r="20" spans="1:4">
      <c r="A20" s="4" t="s">
        <v>1071</v>
      </c>
      <c r="B20" s="18">
        <v>19</v>
      </c>
      <c r="C20" s="5" t="s">
        <v>1150</v>
      </c>
      <c r="D20" s="5" t="s">
        <v>1120</v>
      </c>
    </row>
    <row r="21" spans="1:4">
      <c r="A21" s="4" t="s">
        <v>1072</v>
      </c>
      <c r="B21" s="18">
        <v>20</v>
      </c>
      <c r="C21" s="5" t="s">
        <v>547</v>
      </c>
      <c r="D21" s="5" t="s">
        <v>1121</v>
      </c>
    </row>
    <row r="22" spans="1:4">
      <c r="A22" s="4" t="s">
        <v>1073</v>
      </c>
      <c r="B22" s="18">
        <v>21</v>
      </c>
      <c r="C22" s="5" t="s">
        <v>1151</v>
      </c>
      <c r="D22" s="5" t="s">
        <v>1122</v>
      </c>
    </row>
    <row r="23" spans="1:4">
      <c r="A23" s="4" t="s">
        <v>1074</v>
      </c>
      <c r="B23" s="18">
        <v>22</v>
      </c>
      <c r="C23" s="5" t="s">
        <v>548</v>
      </c>
      <c r="D23" s="5" t="s">
        <v>1123</v>
      </c>
    </row>
    <row r="24" spans="1:4">
      <c r="A24" s="4" t="s">
        <v>1075</v>
      </c>
      <c r="B24" s="18">
        <v>23</v>
      </c>
      <c r="C24" s="5" t="s">
        <v>1152</v>
      </c>
      <c r="D24" s="5" t="s">
        <v>1124</v>
      </c>
    </row>
    <row r="25" spans="1:4">
      <c r="A25" s="4" t="s">
        <v>1076</v>
      </c>
      <c r="B25" s="18">
        <v>24</v>
      </c>
      <c r="C25" s="5" t="s">
        <v>1153</v>
      </c>
      <c r="D25" s="5" t="s">
        <v>1125</v>
      </c>
    </row>
    <row r="26" spans="1:4">
      <c r="A26" s="4" t="s">
        <v>1077</v>
      </c>
      <c r="B26" s="18">
        <v>25</v>
      </c>
      <c r="C26" s="5" t="s">
        <v>1154</v>
      </c>
      <c r="D26" s="5" t="s">
        <v>1126</v>
      </c>
    </row>
    <row r="27" spans="1:4">
      <c r="A27" s="4" t="s">
        <v>1078</v>
      </c>
      <c r="B27" s="18">
        <v>26</v>
      </c>
      <c r="C27" s="5" t="s">
        <v>1155</v>
      </c>
      <c r="D27" s="5" t="s">
        <v>1127</v>
      </c>
    </row>
    <row r="28" spans="1:4">
      <c r="A28" s="4" t="s">
        <v>1178</v>
      </c>
      <c r="B28" s="18">
        <v>27</v>
      </c>
      <c r="C28" s="5" t="s">
        <v>1180</v>
      </c>
      <c r="D28" s="5" t="s">
        <v>1182</v>
      </c>
    </row>
    <row r="29" spans="1:4">
      <c r="A29" s="4" t="s">
        <v>1179</v>
      </c>
      <c r="B29" s="18">
        <v>28</v>
      </c>
      <c r="C29" s="5" t="s">
        <v>1181</v>
      </c>
      <c r="D29" s="5" t="s">
        <v>1183</v>
      </c>
    </row>
    <row r="30" spans="1:4">
      <c r="A30" s="4" t="s">
        <v>793</v>
      </c>
      <c r="B30" s="18">
        <v>29</v>
      </c>
      <c r="C30" s="5" t="s">
        <v>549</v>
      </c>
      <c r="D30" s="5" t="s">
        <v>1102</v>
      </c>
    </row>
    <row r="31" spans="1:4">
      <c r="A31" s="4" t="s">
        <v>1079</v>
      </c>
      <c r="B31" s="18">
        <v>30</v>
      </c>
      <c r="C31" s="5" t="s">
        <v>1156</v>
      </c>
      <c r="D31" s="5" t="s">
        <v>1103</v>
      </c>
    </row>
    <row r="32" spans="1:4">
      <c r="A32" s="4" t="s">
        <v>1080</v>
      </c>
      <c r="B32" s="18">
        <v>31</v>
      </c>
      <c r="C32" s="5" t="s">
        <v>1157</v>
      </c>
      <c r="D32" s="5" t="s">
        <v>1104</v>
      </c>
    </row>
    <row r="33" spans="1:4">
      <c r="A33" s="4" t="s">
        <v>794</v>
      </c>
      <c r="B33" s="18">
        <v>32</v>
      </c>
      <c r="C33" s="5" t="s">
        <v>1158</v>
      </c>
      <c r="D33" s="5" t="s">
        <v>1105</v>
      </c>
    </row>
    <row r="34" spans="1:4">
      <c r="A34" s="4" t="s">
        <v>1081</v>
      </c>
      <c r="B34" s="18">
        <v>33</v>
      </c>
      <c r="C34" s="5" t="s">
        <v>1159</v>
      </c>
      <c r="D34" s="5" t="s">
        <v>1106</v>
      </c>
    </row>
    <row r="35" spans="1:4">
      <c r="A35" s="4" t="s">
        <v>1082</v>
      </c>
      <c r="B35" s="18">
        <v>34</v>
      </c>
      <c r="C35" s="4" t="s">
        <v>1160</v>
      </c>
      <c r="D35" s="5" t="s">
        <v>1107</v>
      </c>
    </row>
    <row r="36" spans="1:4">
      <c r="A36" s="4" t="s">
        <v>1083</v>
      </c>
      <c r="B36" s="18">
        <v>35</v>
      </c>
      <c r="C36" s="4" t="s">
        <v>1161</v>
      </c>
      <c r="D36" s="5" t="s">
        <v>1128</v>
      </c>
    </row>
    <row r="37" spans="1:4">
      <c r="A37" s="4" t="s">
        <v>1084</v>
      </c>
      <c r="B37" s="18">
        <v>36</v>
      </c>
      <c r="C37" s="4" t="s">
        <v>1162</v>
      </c>
      <c r="D37" s="5" t="s">
        <v>1129</v>
      </c>
    </row>
    <row r="38" spans="1:4">
      <c r="A38" s="4" t="s">
        <v>1085</v>
      </c>
      <c r="B38" s="18">
        <v>37</v>
      </c>
      <c r="C38" s="4" t="s">
        <v>1163</v>
      </c>
      <c r="D38" s="5" t="s">
        <v>1109</v>
      </c>
    </row>
    <row r="39" spans="1:4">
      <c r="A39" s="4" t="s">
        <v>1086</v>
      </c>
      <c r="B39" s="18">
        <v>38</v>
      </c>
      <c r="C39" s="5" t="s">
        <v>1164</v>
      </c>
      <c r="D39" s="5" t="s">
        <v>1130</v>
      </c>
    </row>
    <row r="40" spans="1:4">
      <c r="A40" s="4" t="s">
        <v>1087</v>
      </c>
      <c r="B40" s="18">
        <v>39</v>
      </c>
      <c r="C40" s="5" t="s">
        <v>1165</v>
      </c>
      <c r="D40" s="5" t="s">
        <v>1131</v>
      </c>
    </row>
    <row r="41" spans="1:4">
      <c r="A41" s="4" t="s">
        <v>1088</v>
      </c>
      <c r="B41" s="18">
        <v>40</v>
      </c>
      <c r="C41" s="5" t="s">
        <v>1166</v>
      </c>
      <c r="D41" s="5" t="s">
        <v>1132</v>
      </c>
    </row>
    <row r="42" spans="1:4">
      <c r="A42" s="4" t="s">
        <v>1089</v>
      </c>
      <c r="B42" s="18">
        <v>41</v>
      </c>
      <c r="C42" s="5" t="s">
        <v>1167</v>
      </c>
      <c r="D42" s="5" t="s">
        <v>1133</v>
      </c>
    </row>
    <row r="43" spans="1:4">
      <c r="A43" s="4" t="s">
        <v>1090</v>
      </c>
      <c r="B43" s="18">
        <v>42</v>
      </c>
      <c r="C43" s="5" t="s">
        <v>1168</v>
      </c>
      <c r="D43" s="5" t="s">
        <v>1115</v>
      </c>
    </row>
    <row r="44" spans="1:4">
      <c r="A44" s="4" t="s">
        <v>1091</v>
      </c>
      <c r="B44" s="18">
        <v>43</v>
      </c>
      <c r="C44" s="5" t="s">
        <v>1169</v>
      </c>
      <c r="D44" s="5" t="s">
        <v>1116</v>
      </c>
    </row>
    <row r="45" spans="1:4">
      <c r="A45" s="4" t="s">
        <v>1092</v>
      </c>
      <c r="B45" s="18">
        <v>44</v>
      </c>
      <c r="C45" s="5" t="s">
        <v>1170</v>
      </c>
      <c r="D45" s="5" t="s">
        <v>1117</v>
      </c>
    </row>
    <row r="46" spans="1:4">
      <c r="A46" s="4" t="s">
        <v>1093</v>
      </c>
      <c r="B46" s="18">
        <v>45</v>
      </c>
      <c r="C46" s="5" t="s">
        <v>1171</v>
      </c>
      <c r="D46" s="5" t="s">
        <v>1118</v>
      </c>
    </row>
    <row r="47" spans="1:4" ht="12.75" customHeight="1">
      <c r="A47" s="4" t="s">
        <v>1094</v>
      </c>
      <c r="B47" s="18">
        <v>46</v>
      </c>
      <c r="C47" s="5" t="s">
        <v>1172</v>
      </c>
      <c r="D47" s="5" t="s">
        <v>1119</v>
      </c>
    </row>
    <row r="48" spans="1:4">
      <c r="A48" s="4" t="s">
        <v>1095</v>
      </c>
      <c r="B48" s="18">
        <v>47</v>
      </c>
      <c r="C48" s="5" t="s">
        <v>798</v>
      </c>
      <c r="D48" s="5" t="s">
        <v>1120</v>
      </c>
    </row>
    <row r="49" spans="1:4">
      <c r="A49" s="4" t="s">
        <v>1096</v>
      </c>
      <c r="B49" s="18">
        <v>48</v>
      </c>
      <c r="C49" s="5" t="s">
        <v>1173</v>
      </c>
      <c r="D49" s="5" t="s">
        <v>1134</v>
      </c>
    </row>
    <row r="50" spans="1:4">
      <c r="A50" s="4" t="s">
        <v>1097</v>
      </c>
      <c r="B50" s="18">
        <v>49</v>
      </c>
      <c r="C50" s="5" t="s">
        <v>550</v>
      </c>
      <c r="D50" s="5" t="s">
        <v>1135</v>
      </c>
    </row>
    <row r="51" spans="1:4">
      <c r="A51" s="4" t="s">
        <v>1098</v>
      </c>
      <c r="B51" s="18">
        <v>50</v>
      </c>
      <c r="C51" s="5" t="s">
        <v>1174</v>
      </c>
      <c r="D51" s="5" t="s">
        <v>1136</v>
      </c>
    </row>
    <row r="52" spans="1:4">
      <c r="A52" s="4" t="s">
        <v>1099</v>
      </c>
      <c r="B52" s="18">
        <v>51</v>
      </c>
      <c r="C52" s="5" t="s">
        <v>1175</v>
      </c>
      <c r="D52" s="5" t="s">
        <v>1137</v>
      </c>
    </row>
    <row r="53" spans="1:4">
      <c r="A53" s="4" t="s">
        <v>1184</v>
      </c>
      <c r="B53" s="18">
        <v>52</v>
      </c>
      <c r="C53" s="5" t="s">
        <v>1186</v>
      </c>
      <c r="D53" s="5" t="s">
        <v>1182</v>
      </c>
    </row>
    <row r="54" spans="1:4">
      <c r="A54" s="4" t="s">
        <v>1185</v>
      </c>
      <c r="B54" s="18">
        <v>53</v>
      </c>
      <c r="C54" s="5" t="s">
        <v>1187</v>
      </c>
      <c r="D54" s="5" t="s">
        <v>1183</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25"/>
  <sheetViews>
    <sheetView topLeftCell="A97" workbookViewId="0">
      <selection activeCell="L127" sqref="L127"/>
    </sheetView>
  </sheetViews>
  <sheetFormatPr defaultRowHeight="13.5"/>
  <cols>
    <col min="1" max="1" width="5.625" style="17" customWidth="1"/>
    <col min="2" max="2" width="10.5" style="17" bestFit="1" customWidth="1"/>
    <col min="3" max="3" width="15" style="17" bestFit="1" customWidth="1"/>
    <col min="4" max="4" width="6.5" style="17" customWidth="1"/>
    <col min="5" max="5" width="18.375" style="17" bestFit="1" customWidth="1"/>
    <col min="6" max="6" width="14" style="17" customWidth="1"/>
    <col min="7" max="7" width="3.5" style="26" bestFit="1" customWidth="1"/>
    <col min="8" max="8" width="7.5" style="26" bestFit="1" customWidth="1"/>
    <col min="9" max="9" width="4" style="26" customWidth="1"/>
    <col min="10" max="10" width="6.75" style="17" customWidth="1"/>
    <col min="11" max="12" width="9" style="17"/>
    <col min="13" max="13" width="2.625" style="17" customWidth="1"/>
    <col min="14" max="14" width="10.5" style="17" bestFit="1" customWidth="1"/>
    <col min="15" max="16" width="9" style="17"/>
    <col min="17" max="17" width="10.5" style="17" bestFit="1" customWidth="1"/>
    <col min="18" max="16384" width="9" style="17"/>
  </cols>
  <sheetData>
    <row r="1" spans="1:19">
      <c r="B1" s="38" t="s">
        <v>18</v>
      </c>
      <c r="C1" s="38" t="s">
        <v>20</v>
      </c>
      <c r="D1" s="38" t="s">
        <v>499</v>
      </c>
      <c r="E1" s="38" t="s">
        <v>26</v>
      </c>
      <c r="F1" s="38" t="s">
        <v>500</v>
      </c>
      <c r="G1" s="39" t="s">
        <v>25</v>
      </c>
      <c r="H1" s="39" t="s">
        <v>495</v>
      </c>
      <c r="I1" s="39" t="s">
        <v>804</v>
      </c>
      <c r="J1" s="38" t="s">
        <v>497</v>
      </c>
      <c r="N1" s="94" t="s">
        <v>1027</v>
      </c>
      <c r="O1" s="94" t="s">
        <v>1028</v>
      </c>
      <c r="P1" s="94" t="s">
        <v>1029</v>
      </c>
      <c r="Q1" s="95" t="s">
        <v>1030</v>
      </c>
      <c r="R1" s="95" t="s">
        <v>1031</v>
      </c>
      <c r="S1" s="95" t="s">
        <v>1032</v>
      </c>
    </row>
    <row r="2" spans="1:19">
      <c r="A2" s="17">
        <v>1</v>
      </c>
      <c r="B2" s="17" t="str">
        <f>'申込一覧表（個人種目）'!R7</f>
        <v/>
      </c>
      <c r="C2" s="17" t="str">
        <f>'申込一覧表（個人種目）'!X7</f>
        <v xml:space="preserve"> </v>
      </c>
      <c r="D2" s="17" t="str">
        <f>'申込一覧表（個人種目）'!Y7</f>
        <v/>
      </c>
      <c r="E2" s="17" t="str">
        <f>'申込一覧表（個人種目）'!Z7</f>
        <v/>
      </c>
      <c r="F2" s="17" t="str">
        <f>'申込一覧表（個人種目）'!AA7</f>
        <v/>
      </c>
      <c r="G2" s="26" t="str">
        <f>'申込一覧表（個人種目）'!AB7</f>
        <v/>
      </c>
      <c r="H2" s="26" t="str">
        <f>'申込一覧表（個人種目）'!AC7</f>
        <v/>
      </c>
      <c r="I2" s="26" t="str">
        <f>'申込一覧表（個人種目）'!AD7</f>
        <v/>
      </c>
      <c r="J2" s="17" t="str">
        <f>IF(ISBLANK('申込一覧表（個人種目）'!AE7),"",'申込一覧表（個人種目）'!AE7)</f>
        <v/>
      </c>
      <c r="N2" s="94" t="str">
        <f>IF(B2="","",IF(B2&lt;200000000,B2,""))</f>
        <v/>
      </c>
      <c r="O2" s="94" t="str">
        <f t="shared" ref="O2:O33" si="0">IF(N2="","",1/COUNTIF($N$2:$N$125,N2))</f>
        <v/>
      </c>
      <c r="P2" s="96">
        <f>SUM(O2:O125)</f>
        <v>0</v>
      </c>
      <c r="Q2" s="95" t="str">
        <f>IF(B2="","",IF(B2&gt;200000000,B2,""))</f>
        <v/>
      </c>
      <c r="R2" s="95" t="str">
        <f t="shared" ref="R2:R33" si="1">IF(Q2="","",1/COUNTIF($Q$2:$Q$125,Q2))</f>
        <v/>
      </c>
      <c r="S2" s="97">
        <f>SUM(R2:R125)</f>
        <v>0</v>
      </c>
    </row>
    <row r="3" spans="1:19">
      <c r="A3" s="17">
        <v>2</v>
      </c>
      <c r="B3" s="17" t="str">
        <f>'申込一覧表（個人種目）'!R8</f>
        <v/>
      </c>
      <c r="C3" s="17" t="str">
        <f>'申込一覧表（個人種目）'!X8</f>
        <v xml:space="preserve"> </v>
      </c>
      <c r="D3" s="17" t="str">
        <f>'申込一覧表（個人種目）'!Y8</f>
        <v/>
      </c>
      <c r="E3" s="17" t="str">
        <f>'申込一覧表（個人種目）'!Z8</f>
        <v/>
      </c>
      <c r="F3" s="17" t="str">
        <f>'申込一覧表（個人種目）'!AA8</f>
        <v/>
      </c>
      <c r="G3" s="26" t="str">
        <f>'申込一覧表（個人種目）'!AB8</f>
        <v/>
      </c>
      <c r="H3" s="26" t="str">
        <f>'申込一覧表（個人種目）'!AC8</f>
        <v/>
      </c>
      <c r="I3" s="26" t="str">
        <f>'申込一覧表（個人種目）'!AD8</f>
        <v/>
      </c>
      <c r="J3" s="17" t="str">
        <f>IF(ISBLANK('申込一覧表（個人種目）'!AE8),"",'申込一覧表（個人種目）'!AE8)</f>
        <v/>
      </c>
      <c r="N3" s="94" t="str">
        <f t="shared" ref="N3:N66" si="2">IF(B3="","",IF(B3&lt;200000000,B3,""))</f>
        <v/>
      </c>
      <c r="O3" s="94" t="str">
        <f t="shared" si="0"/>
        <v/>
      </c>
      <c r="P3" s="94"/>
      <c r="Q3" s="95" t="str">
        <f t="shared" ref="Q3:Q66" si="3">IF(B3="","",IF(B3&gt;200000000,B3,""))</f>
        <v/>
      </c>
      <c r="R3" s="95" t="str">
        <f t="shared" si="1"/>
        <v/>
      </c>
      <c r="S3" s="95"/>
    </row>
    <row r="4" spans="1:19">
      <c r="A4" s="17">
        <v>3</v>
      </c>
      <c r="B4" s="17" t="str">
        <f>'申込一覧表（個人種目）'!R9</f>
        <v/>
      </c>
      <c r="C4" s="17" t="str">
        <f>'申込一覧表（個人種目）'!X9</f>
        <v xml:space="preserve"> </v>
      </c>
      <c r="D4" s="17" t="str">
        <f>'申込一覧表（個人種目）'!Y9</f>
        <v/>
      </c>
      <c r="E4" s="17" t="str">
        <f>'申込一覧表（個人種目）'!Z9</f>
        <v/>
      </c>
      <c r="F4" s="17" t="str">
        <f>'申込一覧表（個人種目）'!AA9</f>
        <v/>
      </c>
      <c r="G4" s="26" t="str">
        <f>'申込一覧表（個人種目）'!AB9</f>
        <v/>
      </c>
      <c r="H4" s="26" t="str">
        <f>'申込一覧表（個人種目）'!AC9</f>
        <v/>
      </c>
      <c r="I4" s="26" t="str">
        <f>'申込一覧表（個人種目）'!AD9</f>
        <v/>
      </c>
      <c r="J4" s="17" t="str">
        <f>IF(ISBLANK('申込一覧表（個人種目）'!AE9),"",'申込一覧表（個人種目）'!AE9)</f>
        <v/>
      </c>
      <c r="N4" s="94" t="str">
        <f t="shared" si="2"/>
        <v/>
      </c>
      <c r="O4" s="94" t="str">
        <f t="shared" si="0"/>
        <v/>
      </c>
      <c r="P4" s="94"/>
      <c r="Q4" s="95" t="str">
        <f t="shared" si="3"/>
        <v/>
      </c>
      <c r="R4" s="95" t="str">
        <f t="shared" si="1"/>
        <v/>
      </c>
      <c r="S4" s="95"/>
    </row>
    <row r="5" spans="1:19">
      <c r="A5" s="17">
        <v>4</v>
      </c>
      <c r="B5" s="17" t="str">
        <f>'申込一覧表（個人種目）'!R10</f>
        <v/>
      </c>
      <c r="C5" s="17" t="str">
        <f>'申込一覧表（個人種目）'!X10</f>
        <v xml:space="preserve"> </v>
      </c>
      <c r="D5" s="17" t="str">
        <f>'申込一覧表（個人種目）'!Y10</f>
        <v/>
      </c>
      <c r="E5" s="17" t="str">
        <f>'申込一覧表（個人種目）'!Z10</f>
        <v/>
      </c>
      <c r="F5" s="17" t="str">
        <f>'申込一覧表（個人種目）'!AA10</f>
        <v/>
      </c>
      <c r="G5" s="26" t="str">
        <f>'申込一覧表（個人種目）'!AB10</f>
        <v/>
      </c>
      <c r="H5" s="26" t="str">
        <f>'申込一覧表（個人種目）'!AC10</f>
        <v/>
      </c>
      <c r="I5" s="26" t="str">
        <f>'申込一覧表（個人種目）'!AD10</f>
        <v/>
      </c>
      <c r="J5" s="17" t="str">
        <f>IF(ISBLANK('申込一覧表（個人種目）'!AE10),"",'申込一覧表（個人種目）'!AE10)</f>
        <v/>
      </c>
      <c r="N5" s="94" t="str">
        <f t="shared" si="2"/>
        <v/>
      </c>
      <c r="O5" s="94" t="str">
        <f t="shared" si="0"/>
        <v/>
      </c>
      <c r="P5" s="94"/>
      <c r="Q5" s="95" t="str">
        <f t="shared" si="3"/>
        <v/>
      </c>
      <c r="R5" s="95" t="str">
        <f t="shared" si="1"/>
        <v/>
      </c>
      <c r="S5" s="95"/>
    </row>
    <row r="6" spans="1:19">
      <c r="A6" s="17">
        <v>5</v>
      </c>
      <c r="B6" s="17" t="str">
        <f>'申込一覧表（個人種目）'!R11</f>
        <v/>
      </c>
      <c r="C6" s="17" t="str">
        <f>'申込一覧表（個人種目）'!X11</f>
        <v xml:space="preserve"> </v>
      </c>
      <c r="D6" s="17" t="str">
        <f>'申込一覧表（個人種目）'!Y11</f>
        <v/>
      </c>
      <c r="E6" s="17" t="str">
        <f>'申込一覧表（個人種目）'!Z11</f>
        <v/>
      </c>
      <c r="F6" s="17" t="str">
        <f>'申込一覧表（個人種目）'!AA11</f>
        <v/>
      </c>
      <c r="G6" s="26" t="str">
        <f>'申込一覧表（個人種目）'!AB11</f>
        <v/>
      </c>
      <c r="H6" s="26" t="str">
        <f>'申込一覧表（個人種目）'!AC11</f>
        <v/>
      </c>
      <c r="I6" s="26" t="str">
        <f>'申込一覧表（個人種目）'!AD11</f>
        <v/>
      </c>
      <c r="J6" s="17" t="str">
        <f>IF(ISBLANK('申込一覧表（個人種目）'!AE11),"",'申込一覧表（個人種目）'!AE11)</f>
        <v/>
      </c>
      <c r="N6" s="94" t="str">
        <f t="shared" si="2"/>
        <v/>
      </c>
      <c r="O6" s="94" t="str">
        <f t="shared" si="0"/>
        <v/>
      </c>
      <c r="P6" s="94"/>
      <c r="Q6" s="95" t="str">
        <f t="shared" si="3"/>
        <v/>
      </c>
      <c r="R6" s="95" t="str">
        <f t="shared" si="1"/>
        <v/>
      </c>
      <c r="S6" s="95"/>
    </row>
    <row r="7" spans="1:19">
      <c r="A7" s="17">
        <v>6</v>
      </c>
      <c r="B7" s="17" t="str">
        <f>'申込一覧表（個人種目）'!R12</f>
        <v/>
      </c>
      <c r="C7" s="17" t="str">
        <f>'申込一覧表（個人種目）'!X12</f>
        <v xml:space="preserve"> </v>
      </c>
      <c r="D7" s="17" t="str">
        <f>'申込一覧表（個人種目）'!Y12</f>
        <v/>
      </c>
      <c r="E7" s="17" t="str">
        <f>'申込一覧表（個人種目）'!Z12</f>
        <v/>
      </c>
      <c r="F7" s="17" t="str">
        <f>'申込一覧表（個人種目）'!AA12</f>
        <v/>
      </c>
      <c r="G7" s="26" t="str">
        <f>'申込一覧表（個人種目）'!AB12</f>
        <v/>
      </c>
      <c r="H7" s="26" t="str">
        <f>'申込一覧表（個人種目）'!AC12</f>
        <v/>
      </c>
      <c r="I7" s="26" t="str">
        <f>'申込一覧表（個人種目）'!AD12</f>
        <v/>
      </c>
      <c r="J7" s="17" t="str">
        <f>IF(ISBLANK('申込一覧表（個人種目）'!AE12),"",'申込一覧表（個人種目）'!AE12)</f>
        <v/>
      </c>
      <c r="N7" s="94" t="str">
        <f t="shared" si="2"/>
        <v/>
      </c>
      <c r="O7" s="94" t="str">
        <f t="shared" si="0"/>
        <v/>
      </c>
      <c r="P7" s="94"/>
      <c r="Q7" s="95" t="str">
        <f t="shared" si="3"/>
        <v/>
      </c>
      <c r="R7" s="95" t="str">
        <f t="shared" si="1"/>
        <v/>
      </c>
      <c r="S7" s="95"/>
    </row>
    <row r="8" spans="1:19">
      <c r="A8" s="17">
        <v>7</v>
      </c>
      <c r="B8" s="17" t="str">
        <f>'申込一覧表（個人種目）'!R13</f>
        <v/>
      </c>
      <c r="C8" s="17" t="str">
        <f>'申込一覧表（個人種目）'!X13</f>
        <v xml:space="preserve"> </v>
      </c>
      <c r="D8" s="17" t="str">
        <f>'申込一覧表（個人種目）'!Y13</f>
        <v/>
      </c>
      <c r="E8" s="17" t="str">
        <f>'申込一覧表（個人種目）'!Z13</f>
        <v/>
      </c>
      <c r="F8" s="17" t="str">
        <f>'申込一覧表（個人種目）'!AA13</f>
        <v/>
      </c>
      <c r="G8" s="26" t="str">
        <f>'申込一覧表（個人種目）'!AB13</f>
        <v/>
      </c>
      <c r="H8" s="26" t="str">
        <f>'申込一覧表（個人種目）'!AC13</f>
        <v/>
      </c>
      <c r="I8" s="26" t="str">
        <f>'申込一覧表（個人種目）'!AD13</f>
        <v/>
      </c>
      <c r="J8" s="17" t="str">
        <f>IF(ISBLANK('申込一覧表（個人種目）'!AE13),"",'申込一覧表（個人種目）'!AE13)</f>
        <v/>
      </c>
      <c r="N8" s="94" t="str">
        <f t="shared" si="2"/>
        <v/>
      </c>
      <c r="O8" s="94" t="str">
        <f t="shared" si="0"/>
        <v/>
      </c>
      <c r="P8" s="94"/>
      <c r="Q8" s="95" t="str">
        <f t="shared" si="3"/>
        <v/>
      </c>
      <c r="R8" s="95" t="str">
        <f t="shared" si="1"/>
        <v/>
      </c>
      <c r="S8" s="95"/>
    </row>
    <row r="9" spans="1:19">
      <c r="A9" s="17">
        <v>8</v>
      </c>
      <c r="B9" s="17" t="str">
        <f>'申込一覧表（個人種目）'!R14</f>
        <v/>
      </c>
      <c r="C9" s="17" t="str">
        <f>'申込一覧表（個人種目）'!X14</f>
        <v xml:space="preserve"> </v>
      </c>
      <c r="D9" s="17" t="str">
        <f>'申込一覧表（個人種目）'!Y14</f>
        <v/>
      </c>
      <c r="E9" s="17" t="str">
        <f>'申込一覧表（個人種目）'!Z14</f>
        <v/>
      </c>
      <c r="F9" s="17" t="str">
        <f>'申込一覧表（個人種目）'!AA14</f>
        <v/>
      </c>
      <c r="G9" s="26" t="str">
        <f>'申込一覧表（個人種目）'!AB14</f>
        <v/>
      </c>
      <c r="H9" s="26" t="str">
        <f>'申込一覧表（個人種目）'!AC14</f>
        <v/>
      </c>
      <c r="I9" s="26" t="str">
        <f>'申込一覧表（個人種目）'!AD14</f>
        <v/>
      </c>
      <c r="J9" s="17" t="str">
        <f>IF(ISBLANK('申込一覧表（個人種目）'!AE14),"",'申込一覧表（個人種目）'!AE14)</f>
        <v/>
      </c>
      <c r="N9" s="94" t="str">
        <f t="shared" si="2"/>
        <v/>
      </c>
      <c r="O9" s="94" t="str">
        <f t="shared" si="0"/>
        <v/>
      </c>
      <c r="P9" s="94"/>
      <c r="Q9" s="95" t="str">
        <f t="shared" si="3"/>
        <v/>
      </c>
      <c r="R9" s="95" t="str">
        <f t="shared" si="1"/>
        <v/>
      </c>
      <c r="S9" s="95"/>
    </row>
    <row r="10" spans="1:19">
      <c r="A10" s="17">
        <v>9</v>
      </c>
      <c r="B10" s="17" t="str">
        <f>'申込一覧表（個人種目）'!R15</f>
        <v/>
      </c>
      <c r="C10" s="17" t="str">
        <f>'申込一覧表（個人種目）'!X15</f>
        <v xml:space="preserve"> </v>
      </c>
      <c r="D10" s="17" t="str">
        <f>'申込一覧表（個人種目）'!Y15</f>
        <v/>
      </c>
      <c r="E10" s="17" t="str">
        <f>'申込一覧表（個人種目）'!Z15</f>
        <v/>
      </c>
      <c r="F10" s="17" t="str">
        <f>'申込一覧表（個人種目）'!AA15</f>
        <v/>
      </c>
      <c r="G10" s="26" t="str">
        <f>'申込一覧表（個人種目）'!AB15</f>
        <v/>
      </c>
      <c r="H10" s="26" t="str">
        <f>'申込一覧表（個人種目）'!AC15</f>
        <v/>
      </c>
      <c r="I10" s="26" t="str">
        <f>'申込一覧表（個人種目）'!AD15</f>
        <v/>
      </c>
      <c r="J10" s="17" t="str">
        <f>IF(ISBLANK('申込一覧表（個人種目）'!AE15),"",'申込一覧表（個人種目）'!AE15)</f>
        <v/>
      </c>
      <c r="N10" s="94" t="str">
        <f t="shared" si="2"/>
        <v/>
      </c>
      <c r="O10" s="94" t="str">
        <f t="shared" si="0"/>
        <v/>
      </c>
      <c r="P10" s="94"/>
      <c r="Q10" s="95" t="str">
        <f t="shared" si="3"/>
        <v/>
      </c>
      <c r="R10" s="95" t="str">
        <f t="shared" si="1"/>
        <v/>
      </c>
      <c r="S10" s="95"/>
    </row>
    <row r="11" spans="1:19">
      <c r="A11" s="17">
        <v>10</v>
      </c>
      <c r="B11" s="17" t="str">
        <f>'申込一覧表（個人種目）'!R16</f>
        <v/>
      </c>
      <c r="C11" s="17" t="str">
        <f>'申込一覧表（個人種目）'!X16</f>
        <v xml:space="preserve"> </v>
      </c>
      <c r="D11" s="17" t="str">
        <f>'申込一覧表（個人種目）'!Y16</f>
        <v/>
      </c>
      <c r="E11" s="17" t="str">
        <f>'申込一覧表（個人種目）'!Z16</f>
        <v/>
      </c>
      <c r="F11" s="17" t="str">
        <f>'申込一覧表（個人種目）'!AA16</f>
        <v/>
      </c>
      <c r="G11" s="26" t="str">
        <f>'申込一覧表（個人種目）'!AB16</f>
        <v/>
      </c>
      <c r="H11" s="26" t="str">
        <f>'申込一覧表（個人種目）'!AC16</f>
        <v/>
      </c>
      <c r="I11" s="26" t="str">
        <f>'申込一覧表（個人種目）'!AD16</f>
        <v/>
      </c>
      <c r="J11" s="17" t="str">
        <f>IF(ISBLANK('申込一覧表（個人種目）'!AE16),"",'申込一覧表（個人種目）'!AE16)</f>
        <v/>
      </c>
      <c r="N11" s="94" t="str">
        <f t="shared" si="2"/>
        <v/>
      </c>
      <c r="O11" s="94" t="str">
        <f t="shared" si="0"/>
        <v/>
      </c>
      <c r="P11" s="94"/>
      <c r="Q11" s="95" t="str">
        <f t="shared" si="3"/>
        <v/>
      </c>
      <c r="R11" s="95" t="str">
        <f t="shared" si="1"/>
        <v/>
      </c>
      <c r="S11" s="95"/>
    </row>
    <row r="12" spans="1:19">
      <c r="A12" s="17">
        <v>11</v>
      </c>
      <c r="B12" s="17" t="str">
        <f>'申込一覧表（個人種目）'!R17</f>
        <v/>
      </c>
      <c r="C12" s="17" t="str">
        <f>'申込一覧表（個人種目）'!X17</f>
        <v xml:space="preserve"> </v>
      </c>
      <c r="D12" s="17" t="str">
        <f>'申込一覧表（個人種目）'!Y17</f>
        <v/>
      </c>
      <c r="E12" s="17" t="str">
        <f>'申込一覧表（個人種目）'!Z17</f>
        <v/>
      </c>
      <c r="F12" s="17" t="str">
        <f>'申込一覧表（個人種目）'!AA17</f>
        <v/>
      </c>
      <c r="G12" s="26" t="str">
        <f>'申込一覧表（個人種目）'!AB17</f>
        <v/>
      </c>
      <c r="H12" s="26" t="str">
        <f>'申込一覧表（個人種目）'!AC17</f>
        <v/>
      </c>
      <c r="I12" s="26" t="str">
        <f>'申込一覧表（個人種目）'!AD17</f>
        <v/>
      </c>
      <c r="J12" s="17" t="str">
        <f>IF(ISBLANK('申込一覧表（個人種目）'!AE17),"",'申込一覧表（個人種目）'!AE17)</f>
        <v/>
      </c>
      <c r="N12" s="94" t="str">
        <f t="shared" si="2"/>
        <v/>
      </c>
      <c r="O12" s="94" t="str">
        <f t="shared" si="0"/>
        <v/>
      </c>
      <c r="P12" s="94"/>
      <c r="Q12" s="95" t="str">
        <f t="shared" si="3"/>
        <v/>
      </c>
      <c r="R12" s="95" t="str">
        <f t="shared" si="1"/>
        <v/>
      </c>
      <c r="S12" s="95"/>
    </row>
    <row r="13" spans="1:19">
      <c r="A13" s="17">
        <v>12</v>
      </c>
      <c r="B13" s="17" t="str">
        <f>'申込一覧表（個人種目）'!R18</f>
        <v/>
      </c>
      <c r="C13" s="17" t="str">
        <f>'申込一覧表（個人種目）'!X18</f>
        <v xml:space="preserve"> </v>
      </c>
      <c r="D13" s="17" t="str">
        <f>'申込一覧表（個人種目）'!Y18</f>
        <v/>
      </c>
      <c r="E13" s="17" t="str">
        <f>'申込一覧表（個人種目）'!Z18</f>
        <v/>
      </c>
      <c r="F13" s="17" t="str">
        <f>'申込一覧表（個人種目）'!AA18</f>
        <v/>
      </c>
      <c r="G13" s="26" t="str">
        <f>'申込一覧表（個人種目）'!AB18</f>
        <v/>
      </c>
      <c r="H13" s="26" t="str">
        <f>'申込一覧表（個人種目）'!AC18</f>
        <v/>
      </c>
      <c r="I13" s="26" t="str">
        <f>'申込一覧表（個人種目）'!AD18</f>
        <v/>
      </c>
      <c r="J13" s="17" t="str">
        <f>IF(ISBLANK('申込一覧表（個人種目）'!AE18),"",'申込一覧表（個人種目）'!AE18)</f>
        <v/>
      </c>
      <c r="N13" s="94" t="str">
        <f t="shared" si="2"/>
        <v/>
      </c>
      <c r="O13" s="94" t="str">
        <f t="shared" si="0"/>
        <v/>
      </c>
      <c r="P13" s="94"/>
      <c r="Q13" s="95" t="str">
        <f t="shared" si="3"/>
        <v/>
      </c>
      <c r="R13" s="95" t="str">
        <f t="shared" si="1"/>
        <v/>
      </c>
      <c r="S13" s="95"/>
    </row>
    <row r="14" spans="1:19">
      <c r="A14" s="17">
        <v>13</v>
      </c>
      <c r="B14" s="17" t="str">
        <f>'申込一覧表（個人種目）'!R19</f>
        <v/>
      </c>
      <c r="C14" s="17" t="str">
        <f>'申込一覧表（個人種目）'!X19</f>
        <v xml:space="preserve"> </v>
      </c>
      <c r="D14" s="17" t="str">
        <f>'申込一覧表（個人種目）'!Y19</f>
        <v/>
      </c>
      <c r="E14" s="17" t="str">
        <f>'申込一覧表（個人種目）'!Z19</f>
        <v/>
      </c>
      <c r="F14" s="17" t="str">
        <f>'申込一覧表（個人種目）'!AA19</f>
        <v/>
      </c>
      <c r="G14" s="26" t="str">
        <f>'申込一覧表（個人種目）'!AB19</f>
        <v/>
      </c>
      <c r="H14" s="26" t="str">
        <f>'申込一覧表（個人種目）'!AC19</f>
        <v/>
      </c>
      <c r="I14" s="26" t="str">
        <f>'申込一覧表（個人種目）'!AD19</f>
        <v/>
      </c>
      <c r="J14" s="17" t="str">
        <f>IF(ISBLANK('申込一覧表（個人種目）'!AE19),"",'申込一覧表（個人種目）'!AE19)</f>
        <v/>
      </c>
      <c r="N14" s="94" t="str">
        <f t="shared" si="2"/>
        <v/>
      </c>
      <c r="O14" s="94" t="str">
        <f t="shared" si="0"/>
        <v/>
      </c>
      <c r="P14" s="94"/>
      <c r="Q14" s="95" t="str">
        <f t="shared" si="3"/>
        <v/>
      </c>
      <c r="R14" s="95" t="str">
        <f t="shared" si="1"/>
        <v/>
      </c>
      <c r="S14" s="95"/>
    </row>
    <row r="15" spans="1:19">
      <c r="A15" s="17">
        <v>14</v>
      </c>
      <c r="B15" s="17" t="str">
        <f>'申込一覧表（個人種目）'!R20</f>
        <v/>
      </c>
      <c r="C15" s="17" t="str">
        <f>'申込一覧表（個人種目）'!X20</f>
        <v xml:space="preserve"> </v>
      </c>
      <c r="D15" s="17" t="str">
        <f>'申込一覧表（個人種目）'!Y20</f>
        <v/>
      </c>
      <c r="E15" s="17" t="str">
        <f>'申込一覧表（個人種目）'!Z20</f>
        <v/>
      </c>
      <c r="F15" s="17" t="str">
        <f>'申込一覧表（個人種目）'!AA20</f>
        <v/>
      </c>
      <c r="G15" s="26" t="str">
        <f>'申込一覧表（個人種目）'!AB20</f>
        <v/>
      </c>
      <c r="H15" s="26" t="str">
        <f>'申込一覧表（個人種目）'!AC20</f>
        <v/>
      </c>
      <c r="I15" s="26" t="str">
        <f>'申込一覧表（個人種目）'!AD20</f>
        <v/>
      </c>
      <c r="J15" s="17" t="str">
        <f>IF(ISBLANK('申込一覧表（個人種目）'!AE20),"",'申込一覧表（個人種目）'!AE20)</f>
        <v/>
      </c>
      <c r="N15" s="94" t="str">
        <f t="shared" si="2"/>
        <v/>
      </c>
      <c r="O15" s="94" t="str">
        <f t="shared" si="0"/>
        <v/>
      </c>
      <c r="P15" s="94"/>
      <c r="Q15" s="95" t="str">
        <f t="shared" si="3"/>
        <v/>
      </c>
      <c r="R15" s="95" t="str">
        <f t="shared" si="1"/>
        <v/>
      </c>
      <c r="S15" s="95"/>
    </row>
    <row r="16" spans="1:19">
      <c r="A16" s="17">
        <v>15</v>
      </c>
      <c r="B16" s="17" t="str">
        <f>'申込一覧表（個人種目）'!R21</f>
        <v/>
      </c>
      <c r="C16" s="17" t="str">
        <f>'申込一覧表（個人種目）'!X21</f>
        <v xml:space="preserve"> </v>
      </c>
      <c r="D16" s="17" t="str">
        <f>'申込一覧表（個人種目）'!Y21</f>
        <v/>
      </c>
      <c r="E16" s="17" t="str">
        <f>'申込一覧表（個人種目）'!Z21</f>
        <v/>
      </c>
      <c r="F16" s="17" t="str">
        <f>'申込一覧表（個人種目）'!AA21</f>
        <v/>
      </c>
      <c r="G16" s="26" t="str">
        <f>'申込一覧表（個人種目）'!AB21</f>
        <v/>
      </c>
      <c r="H16" s="26" t="str">
        <f>'申込一覧表（個人種目）'!AC21</f>
        <v/>
      </c>
      <c r="I16" s="26" t="str">
        <f>'申込一覧表（個人種目）'!AD21</f>
        <v/>
      </c>
      <c r="J16" s="17" t="str">
        <f>IF(ISBLANK('申込一覧表（個人種目）'!AE21),"",'申込一覧表（個人種目）'!AE21)</f>
        <v/>
      </c>
      <c r="N16" s="94" t="str">
        <f t="shared" si="2"/>
        <v/>
      </c>
      <c r="O16" s="94" t="str">
        <f t="shared" si="0"/>
        <v/>
      </c>
      <c r="P16" s="94"/>
      <c r="Q16" s="95" t="str">
        <f t="shared" si="3"/>
        <v/>
      </c>
      <c r="R16" s="95" t="str">
        <f t="shared" si="1"/>
        <v/>
      </c>
      <c r="S16" s="95"/>
    </row>
    <row r="17" spans="1:19">
      <c r="A17" s="17">
        <v>16</v>
      </c>
      <c r="B17" s="17" t="str">
        <f>'申込一覧表（個人種目）'!R22</f>
        <v/>
      </c>
      <c r="C17" s="17" t="str">
        <f>'申込一覧表（個人種目）'!X22</f>
        <v xml:space="preserve"> </v>
      </c>
      <c r="D17" s="17" t="str">
        <f>'申込一覧表（個人種目）'!Y22</f>
        <v/>
      </c>
      <c r="E17" s="17" t="str">
        <f>'申込一覧表（個人種目）'!Z22</f>
        <v/>
      </c>
      <c r="F17" s="17" t="str">
        <f>'申込一覧表（個人種目）'!AA22</f>
        <v/>
      </c>
      <c r="G17" s="26" t="str">
        <f>'申込一覧表（個人種目）'!AB22</f>
        <v/>
      </c>
      <c r="H17" s="26" t="str">
        <f>'申込一覧表（個人種目）'!AC22</f>
        <v/>
      </c>
      <c r="I17" s="26" t="str">
        <f>'申込一覧表（個人種目）'!AD22</f>
        <v/>
      </c>
      <c r="J17" s="17" t="str">
        <f>IF(ISBLANK('申込一覧表（個人種目）'!AE22),"",'申込一覧表（個人種目）'!AE22)</f>
        <v/>
      </c>
      <c r="N17" s="94" t="str">
        <f t="shared" si="2"/>
        <v/>
      </c>
      <c r="O17" s="94" t="str">
        <f t="shared" si="0"/>
        <v/>
      </c>
      <c r="P17" s="94"/>
      <c r="Q17" s="95" t="str">
        <f t="shared" si="3"/>
        <v/>
      </c>
      <c r="R17" s="95" t="str">
        <f t="shared" si="1"/>
        <v/>
      </c>
      <c r="S17" s="95"/>
    </row>
    <row r="18" spans="1:19">
      <c r="A18" s="17">
        <v>17</v>
      </c>
      <c r="B18" s="17" t="str">
        <f>'申込一覧表（個人種目）'!R23</f>
        <v/>
      </c>
      <c r="C18" s="17" t="str">
        <f>'申込一覧表（個人種目）'!X23</f>
        <v xml:space="preserve"> </v>
      </c>
      <c r="D18" s="17" t="str">
        <f>'申込一覧表（個人種目）'!Y23</f>
        <v/>
      </c>
      <c r="E18" s="17" t="str">
        <f>'申込一覧表（個人種目）'!Z23</f>
        <v/>
      </c>
      <c r="F18" s="17" t="str">
        <f>'申込一覧表（個人種目）'!AA23</f>
        <v/>
      </c>
      <c r="G18" s="26" t="str">
        <f>'申込一覧表（個人種目）'!AB23</f>
        <v/>
      </c>
      <c r="H18" s="26" t="str">
        <f>'申込一覧表（個人種目）'!AC23</f>
        <v/>
      </c>
      <c r="I18" s="26" t="str">
        <f>'申込一覧表（個人種目）'!AD23</f>
        <v/>
      </c>
      <c r="J18" s="17" t="str">
        <f>IF(ISBLANK('申込一覧表（個人種目）'!AE23),"",'申込一覧表（個人種目）'!AE23)</f>
        <v/>
      </c>
      <c r="N18" s="94" t="str">
        <f t="shared" si="2"/>
        <v/>
      </c>
      <c r="O18" s="94" t="str">
        <f t="shared" si="0"/>
        <v/>
      </c>
      <c r="P18" s="94"/>
      <c r="Q18" s="95" t="str">
        <f t="shared" si="3"/>
        <v/>
      </c>
      <c r="R18" s="95" t="str">
        <f t="shared" si="1"/>
        <v/>
      </c>
      <c r="S18" s="95"/>
    </row>
    <row r="19" spans="1:19">
      <c r="A19" s="17">
        <v>18</v>
      </c>
      <c r="B19" s="17" t="str">
        <f>'申込一覧表（個人種目）'!R24</f>
        <v/>
      </c>
      <c r="C19" s="17" t="str">
        <f>'申込一覧表（個人種目）'!X24</f>
        <v xml:space="preserve"> </v>
      </c>
      <c r="D19" s="17" t="str">
        <f>'申込一覧表（個人種目）'!Y24</f>
        <v/>
      </c>
      <c r="E19" s="17" t="str">
        <f>'申込一覧表（個人種目）'!Z24</f>
        <v/>
      </c>
      <c r="F19" s="17" t="str">
        <f>'申込一覧表（個人種目）'!AA24</f>
        <v/>
      </c>
      <c r="G19" s="26" t="str">
        <f>'申込一覧表（個人種目）'!AB24</f>
        <v/>
      </c>
      <c r="H19" s="26" t="str">
        <f>'申込一覧表（個人種目）'!AC24</f>
        <v/>
      </c>
      <c r="I19" s="26" t="str">
        <f>'申込一覧表（個人種目）'!AD24</f>
        <v/>
      </c>
      <c r="J19" s="17" t="str">
        <f>IF(ISBLANK('申込一覧表（個人種目）'!AE24),"",'申込一覧表（個人種目）'!AE24)</f>
        <v/>
      </c>
      <c r="N19" s="94" t="str">
        <f t="shared" si="2"/>
        <v/>
      </c>
      <c r="O19" s="94" t="str">
        <f t="shared" si="0"/>
        <v/>
      </c>
      <c r="P19" s="94"/>
      <c r="Q19" s="95" t="str">
        <f t="shared" si="3"/>
        <v/>
      </c>
      <c r="R19" s="95" t="str">
        <f t="shared" si="1"/>
        <v/>
      </c>
      <c r="S19" s="95"/>
    </row>
    <row r="20" spans="1:19">
      <c r="A20" s="17">
        <v>19</v>
      </c>
      <c r="B20" s="17" t="str">
        <f>'申込一覧表（個人種目）'!R25</f>
        <v/>
      </c>
      <c r="C20" s="17" t="str">
        <f>'申込一覧表（個人種目）'!X25</f>
        <v xml:space="preserve"> </v>
      </c>
      <c r="D20" s="17" t="str">
        <f>'申込一覧表（個人種目）'!Y25</f>
        <v/>
      </c>
      <c r="E20" s="17" t="str">
        <f>'申込一覧表（個人種目）'!Z25</f>
        <v/>
      </c>
      <c r="F20" s="17" t="str">
        <f>'申込一覧表（個人種目）'!AA25</f>
        <v/>
      </c>
      <c r="G20" s="26" t="str">
        <f>'申込一覧表（個人種目）'!AB25</f>
        <v/>
      </c>
      <c r="H20" s="26" t="str">
        <f>'申込一覧表（個人種目）'!AC25</f>
        <v/>
      </c>
      <c r="I20" s="26" t="str">
        <f>'申込一覧表（個人種目）'!AD25</f>
        <v/>
      </c>
      <c r="J20" s="17" t="str">
        <f>IF(ISBLANK('申込一覧表（個人種目）'!AE25),"",'申込一覧表（個人種目）'!AE25)</f>
        <v/>
      </c>
      <c r="N20" s="94" t="str">
        <f t="shared" si="2"/>
        <v/>
      </c>
      <c r="O20" s="94" t="str">
        <f t="shared" si="0"/>
        <v/>
      </c>
      <c r="P20" s="94"/>
      <c r="Q20" s="95" t="str">
        <f t="shared" si="3"/>
        <v/>
      </c>
      <c r="R20" s="95" t="str">
        <f t="shared" si="1"/>
        <v/>
      </c>
      <c r="S20" s="95"/>
    </row>
    <row r="21" spans="1:19">
      <c r="A21" s="17">
        <v>20</v>
      </c>
      <c r="B21" s="17" t="str">
        <f>'申込一覧表（個人種目）'!R26</f>
        <v/>
      </c>
      <c r="C21" s="17" t="str">
        <f>'申込一覧表（個人種目）'!X26</f>
        <v xml:space="preserve"> </v>
      </c>
      <c r="D21" s="17" t="str">
        <f>'申込一覧表（個人種目）'!Y26</f>
        <v/>
      </c>
      <c r="E21" s="17" t="str">
        <f>'申込一覧表（個人種目）'!Z26</f>
        <v/>
      </c>
      <c r="F21" s="17" t="str">
        <f>'申込一覧表（個人種目）'!AA26</f>
        <v/>
      </c>
      <c r="G21" s="26" t="str">
        <f>'申込一覧表（個人種目）'!AB26</f>
        <v/>
      </c>
      <c r="H21" s="26" t="str">
        <f>'申込一覧表（個人種目）'!AC26</f>
        <v/>
      </c>
      <c r="I21" s="26" t="str">
        <f>'申込一覧表（個人種目）'!AD26</f>
        <v/>
      </c>
      <c r="J21" s="17" t="str">
        <f>IF(ISBLANK('申込一覧表（個人種目）'!AE26),"",'申込一覧表（個人種目）'!AE26)</f>
        <v/>
      </c>
      <c r="N21" s="94" t="str">
        <f t="shared" si="2"/>
        <v/>
      </c>
      <c r="O21" s="94" t="str">
        <f t="shared" si="0"/>
        <v/>
      </c>
      <c r="P21" s="94"/>
      <c r="Q21" s="95" t="str">
        <f t="shared" si="3"/>
        <v/>
      </c>
      <c r="R21" s="95" t="str">
        <f t="shared" si="1"/>
        <v/>
      </c>
      <c r="S21" s="95"/>
    </row>
    <row r="22" spans="1:19">
      <c r="A22" s="17">
        <v>21</v>
      </c>
      <c r="B22" s="17" t="str">
        <f>'申込一覧表（個人種目）'!R27</f>
        <v/>
      </c>
      <c r="C22" s="17" t="str">
        <f>'申込一覧表（個人種目）'!X27</f>
        <v xml:space="preserve"> </v>
      </c>
      <c r="D22" s="17" t="str">
        <f>'申込一覧表（個人種目）'!Y27</f>
        <v/>
      </c>
      <c r="E22" s="17" t="str">
        <f>'申込一覧表（個人種目）'!Z27</f>
        <v/>
      </c>
      <c r="F22" s="17" t="str">
        <f>'申込一覧表（個人種目）'!AA27</f>
        <v/>
      </c>
      <c r="G22" s="26" t="str">
        <f>'申込一覧表（個人種目）'!AB27</f>
        <v/>
      </c>
      <c r="H22" s="26" t="str">
        <f>'申込一覧表（個人種目）'!AC27</f>
        <v/>
      </c>
      <c r="I22" s="26" t="str">
        <f>'申込一覧表（個人種目）'!AD27</f>
        <v/>
      </c>
      <c r="J22" s="17" t="str">
        <f>IF(ISBLANK('申込一覧表（個人種目）'!AE27),"",'申込一覧表（個人種目）'!AE27)</f>
        <v/>
      </c>
      <c r="N22" s="94" t="str">
        <f t="shared" si="2"/>
        <v/>
      </c>
      <c r="O22" s="94" t="str">
        <f t="shared" si="0"/>
        <v/>
      </c>
      <c r="P22" s="94"/>
      <c r="Q22" s="95" t="str">
        <f t="shared" si="3"/>
        <v/>
      </c>
      <c r="R22" s="95" t="str">
        <f t="shared" si="1"/>
        <v/>
      </c>
      <c r="S22" s="95"/>
    </row>
    <row r="23" spans="1:19">
      <c r="A23" s="17">
        <v>22</v>
      </c>
      <c r="B23" s="17" t="str">
        <f>'申込一覧表（個人種目）'!R28</f>
        <v/>
      </c>
      <c r="C23" s="17" t="str">
        <f>'申込一覧表（個人種目）'!X28</f>
        <v xml:space="preserve"> </v>
      </c>
      <c r="D23" s="17" t="str">
        <f>'申込一覧表（個人種目）'!Y28</f>
        <v/>
      </c>
      <c r="E23" s="17" t="str">
        <f>'申込一覧表（個人種目）'!Z28</f>
        <v/>
      </c>
      <c r="F23" s="17" t="str">
        <f>'申込一覧表（個人種目）'!AA28</f>
        <v/>
      </c>
      <c r="G23" s="26" t="str">
        <f>'申込一覧表（個人種目）'!AB28</f>
        <v/>
      </c>
      <c r="H23" s="26" t="str">
        <f>'申込一覧表（個人種目）'!AC28</f>
        <v/>
      </c>
      <c r="I23" s="26" t="str">
        <f>'申込一覧表（個人種目）'!AD28</f>
        <v/>
      </c>
      <c r="J23" s="17" t="str">
        <f>IF(ISBLANK('申込一覧表（個人種目）'!AE28),"",'申込一覧表（個人種目）'!AE28)</f>
        <v/>
      </c>
      <c r="N23" s="94" t="str">
        <f t="shared" si="2"/>
        <v/>
      </c>
      <c r="O23" s="94" t="str">
        <f t="shared" si="0"/>
        <v/>
      </c>
      <c r="P23" s="94"/>
      <c r="Q23" s="95" t="str">
        <f t="shared" si="3"/>
        <v/>
      </c>
      <c r="R23" s="95" t="str">
        <f t="shared" si="1"/>
        <v/>
      </c>
      <c r="S23" s="95"/>
    </row>
    <row r="24" spans="1:19">
      <c r="A24" s="17">
        <v>23</v>
      </c>
      <c r="B24" s="17" t="str">
        <f>'申込一覧表（個人種目）'!R29</f>
        <v/>
      </c>
      <c r="C24" s="17" t="str">
        <f>'申込一覧表（個人種目）'!X29</f>
        <v xml:space="preserve"> </v>
      </c>
      <c r="D24" s="17" t="str">
        <f>'申込一覧表（個人種目）'!Y29</f>
        <v/>
      </c>
      <c r="E24" s="17" t="str">
        <f>'申込一覧表（個人種目）'!Z29</f>
        <v/>
      </c>
      <c r="F24" s="17" t="str">
        <f>'申込一覧表（個人種目）'!AA29</f>
        <v/>
      </c>
      <c r="G24" s="26" t="str">
        <f>'申込一覧表（個人種目）'!AB29</f>
        <v/>
      </c>
      <c r="H24" s="26" t="str">
        <f>'申込一覧表（個人種目）'!AC29</f>
        <v/>
      </c>
      <c r="I24" s="26" t="str">
        <f>'申込一覧表（個人種目）'!AD29</f>
        <v/>
      </c>
      <c r="J24" s="17" t="str">
        <f>IF(ISBLANK('申込一覧表（個人種目）'!AE29),"",'申込一覧表（個人種目）'!AE29)</f>
        <v/>
      </c>
      <c r="N24" s="94" t="str">
        <f t="shared" si="2"/>
        <v/>
      </c>
      <c r="O24" s="94" t="str">
        <f t="shared" si="0"/>
        <v/>
      </c>
      <c r="P24" s="94"/>
      <c r="Q24" s="95" t="str">
        <f t="shared" si="3"/>
        <v/>
      </c>
      <c r="R24" s="95" t="str">
        <f t="shared" si="1"/>
        <v/>
      </c>
      <c r="S24" s="95"/>
    </row>
    <row r="25" spans="1:19">
      <c r="A25" s="17">
        <v>24</v>
      </c>
      <c r="B25" s="17" t="str">
        <f>'申込一覧表（個人種目）'!R30</f>
        <v/>
      </c>
      <c r="C25" s="17" t="str">
        <f>'申込一覧表（個人種目）'!X30</f>
        <v xml:space="preserve"> </v>
      </c>
      <c r="D25" s="17" t="str">
        <f>'申込一覧表（個人種目）'!Y30</f>
        <v/>
      </c>
      <c r="E25" s="17" t="str">
        <f>'申込一覧表（個人種目）'!Z30</f>
        <v/>
      </c>
      <c r="F25" s="17" t="str">
        <f>'申込一覧表（個人種目）'!AA30</f>
        <v/>
      </c>
      <c r="G25" s="26" t="str">
        <f>'申込一覧表（個人種目）'!AB30</f>
        <v/>
      </c>
      <c r="H25" s="26" t="str">
        <f>'申込一覧表（個人種目）'!AC30</f>
        <v/>
      </c>
      <c r="I25" s="26" t="str">
        <f>'申込一覧表（個人種目）'!AD30</f>
        <v/>
      </c>
      <c r="J25" s="17" t="str">
        <f>IF(ISBLANK('申込一覧表（個人種目）'!AE30),"",'申込一覧表（個人種目）'!AE30)</f>
        <v/>
      </c>
      <c r="N25" s="94" t="str">
        <f t="shared" si="2"/>
        <v/>
      </c>
      <c r="O25" s="94" t="str">
        <f t="shared" si="0"/>
        <v/>
      </c>
      <c r="P25" s="94"/>
      <c r="Q25" s="95" t="str">
        <f t="shared" si="3"/>
        <v/>
      </c>
      <c r="R25" s="95" t="str">
        <f t="shared" si="1"/>
        <v/>
      </c>
      <c r="S25" s="95"/>
    </row>
    <row r="26" spans="1:19">
      <c r="A26" s="17">
        <v>25</v>
      </c>
      <c r="B26" s="17" t="str">
        <f>'申込一覧表（個人種目）'!R31</f>
        <v/>
      </c>
      <c r="C26" s="17" t="str">
        <f>'申込一覧表（個人種目）'!X31</f>
        <v xml:space="preserve"> </v>
      </c>
      <c r="D26" s="17" t="str">
        <f>'申込一覧表（個人種目）'!Y31</f>
        <v/>
      </c>
      <c r="E26" s="17" t="str">
        <f>'申込一覧表（個人種目）'!Z31</f>
        <v/>
      </c>
      <c r="F26" s="17" t="str">
        <f>'申込一覧表（個人種目）'!AA31</f>
        <v/>
      </c>
      <c r="G26" s="26" t="str">
        <f>'申込一覧表（個人種目）'!AB31</f>
        <v/>
      </c>
      <c r="H26" s="26" t="str">
        <f>'申込一覧表（個人種目）'!AC31</f>
        <v/>
      </c>
      <c r="I26" s="26" t="str">
        <f>'申込一覧表（個人種目）'!AD31</f>
        <v/>
      </c>
      <c r="J26" s="17" t="str">
        <f>IF(ISBLANK('申込一覧表（個人種目）'!AE31),"",'申込一覧表（個人種目）'!AE31)</f>
        <v/>
      </c>
      <c r="N26" s="94" t="str">
        <f t="shared" si="2"/>
        <v/>
      </c>
      <c r="O26" s="94" t="str">
        <f t="shared" si="0"/>
        <v/>
      </c>
      <c r="P26" s="94"/>
      <c r="Q26" s="95" t="str">
        <f t="shared" si="3"/>
        <v/>
      </c>
      <c r="R26" s="95" t="str">
        <f t="shared" si="1"/>
        <v/>
      </c>
      <c r="S26" s="95"/>
    </row>
    <row r="27" spans="1:19">
      <c r="A27" s="17">
        <v>26</v>
      </c>
      <c r="B27" s="17" t="str">
        <f>'申込一覧表（個人種目）'!R47</f>
        <v/>
      </c>
      <c r="C27" s="17" t="str">
        <f>'申込一覧表（個人種目）'!X47</f>
        <v xml:space="preserve"> </v>
      </c>
      <c r="D27" s="17" t="str">
        <f>'申込一覧表（個人種目）'!Y47</f>
        <v/>
      </c>
      <c r="E27" s="17" t="str">
        <f>'申込一覧表（個人種目）'!Z47</f>
        <v/>
      </c>
      <c r="F27" s="17" t="str">
        <f>'申込一覧表（個人種目）'!AA47</f>
        <v/>
      </c>
      <c r="G27" s="26" t="str">
        <f>'申込一覧表（個人種目）'!AB47</f>
        <v/>
      </c>
      <c r="H27" s="26" t="str">
        <f>'申込一覧表（個人種目）'!AC47</f>
        <v/>
      </c>
      <c r="I27" s="26" t="str">
        <f>'申込一覧表（個人種目）'!AD47</f>
        <v/>
      </c>
      <c r="J27" s="17" t="str">
        <f>IF(ISBLANK('申込一覧表（個人種目）'!AE32),"",'申込一覧表（個人種目）'!AE32)</f>
        <v/>
      </c>
      <c r="N27" s="94" t="str">
        <f t="shared" si="2"/>
        <v/>
      </c>
      <c r="O27" s="94" t="str">
        <f t="shared" si="0"/>
        <v/>
      </c>
      <c r="P27" s="94"/>
      <c r="Q27" s="95" t="str">
        <f t="shared" si="3"/>
        <v/>
      </c>
      <c r="R27" s="95" t="str">
        <f t="shared" si="1"/>
        <v/>
      </c>
      <c r="S27" s="95"/>
    </row>
    <row r="28" spans="1:19">
      <c r="A28" s="17">
        <v>27</v>
      </c>
      <c r="B28" s="17" t="str">
        <f>'申込一覧表（個人種目）'!R48</f>
        <v/>
      </c>
      <c r="C28" s="17" t="str">
        <f>'申込一覧表（個人種目）'!X48</f>
        <v xml:space="preserve"> </v>
      </c>
      <c r="D28" s="17" t="str">
        <f>'申込一覧表（個人種目）'!Y48</f>
        <v/>
      </c>
      <c r="E28" s="17" t="str">
        <f>'申込一覧表（個人種目）'!Z48</f>
        <v/>
      </c>
      <c r="F28" s="17" t="str">
        <f>'申込一覧表（個人種目）'!AA48</f>
        <v/>
      </c>
      <c r="G28" s="26" t="str">
        <f>'申込一覧表（個人種目）'!AB48</f>
        <v/>
      </c>
      <c r="H28" s="26" t="str">
        <f>'申込一覧表（個人種目）'!AC48</f>
        <v/>
      </c>
      <c r="I28" s="26" t="str">
        <f>'申込一覧表（個人種目）'!AD48</f>
        <v/>
      </c>
      <c r="J28" s="17" t="str">
        <f>IF(ISBLANK('申込一覧表（個人種目）'!AE33),"",'申込一覧表（個人種目）'!AE33)</f>
        <v/>
      </c>
      <c r="N28" s="94" t="str">
        <f t="shared" si="2"/>
        <v/>
      </c>
      <c r="O28" s="94" t="str">
        <f t="shared" si="0"/>
        <v/>
      </c>
      <c r="P28" s="94"/>
      <c r="Q28" s="95" t="str">
        <f t="shared" si="3"/>
        <v/>
      </c>
      <c r="R28" s="95" t="str">
        <f t="shared" si="1"/>
        <v/>
      </c>
      <c r="S28" s="95"/>
    </row>
    <row r="29" spans="1:19">
      <c r="A29" s="17">
        <v>28</v>
      </c>
      <c r="B29" s="17" t="str">
        <f>'申込一覧表（個人種目）'!R49</f>
        <v/>
      </c>
      <c r="C29" s="17" t="str">
        <f>'申込一覧表（個人種目）'!X49</f>
        <v xml:space="preserve"> </v>
      </c>
      <c r="D29" s="17" t="str">
        <f>'申込一覧表（個人種目）'!Y49</f>
        <v/>
      </c>
      <c r="E29" s="17" t="str">
        <f>'申込一覧表（個人種目）'!Z49</f>
        <v/>
      </c>
      <c r="F29" s="17" t="str">
        <f>'申込一覧表（個人種目）'!AA49</f>
        <v/>
      </c>
      <c r="G29" s="26" t="str">
        <f>'申込一覧表（個人種目）'!AB49</f>
        <v/>
      </c>
      <c r="H29" s="26" t="str">
        <f>'申込一覧表（個人種目）'!AC49</f>
        <v/>
      </c>
      <c r="I29" s="26" t="str">
        <f>'申込一覧表（個人種目）'!AD49</f>
        <v/>
      </c>
      <c r="J29" s="17" t="str">
        <f>IF(ISBLANK('申込一覧表（個人種目）'!AE34),"",'申込一覧表（個人種目）'!AE34)</f>
        <v/>
      </c>
      <c r="N29" s="94" t="str">
        <f t="shared" si="2"/>
        <v/>
      </c>
      <c r="O29" s="94" t="str">
        <f t="shared" si="0"/>
        <v/>
      </c>
      <c r="P29" s="94"/>
      <c r="Q29" s="95" t="str">
        <f t="shared" si="3"/>
        <v/>
      </c>
      <c r="R29" s="95" t="str">
        <f t="shared" si="1"/>
        <v/>
      </c>
      <c r="S29" s="95"/>
    </row>
    <row r="30" spans="1:19">
      <c r="A30" s="17">
        <v>29</v>
      </c>
      <c r="B30" s="17" t="str">
        <f>'申込一覧表（個人種目）'!R50</f>
        <v/>
      </c>
      <c r="C30" s="17" t="str">
        <f>'申込一覧表（個人種目）'!X50</f>
        <v xml:space="preserve"> </v>
      </c>
      <c r="D30" s="17" t="str">
        <f>'申込一覧表（個人種目）'!Y50</f>
        <v/>
      </c>
      <c r="E30" s="17" t="str">
        <f>'申込一覧表（個人種目）'!Z50</f>
        <v/>
      </c>
      <c r="F30" s="17" t="str">
        <f>'申込一覧表（個人種目）'!AA50</f>
        <v/>
      </c>
      <c r="G30" s="26" t="str">
        <f>'申込一覧表（個人種目）'!AB50</f>
        <v/>
      </c>
      <c r="H30" s="26" t="str">
        <f>'申込一覧表（個人種目）'!AC50</f>
        <v/>
      </c>
      <c r="I30" s="26" t="str">
        <f>'申込一覧表（個人種目）'!AD50</f>
        <v/>
      </c>
      <c r="J30" s="17" t="str">
        <f>IF(ISBLANK('申込一覧表（個人種目）'!AE35),"",'申込一覧表（個人種目）'!AE35)</f>
        <v/>
      </c>
      <c r="N30" s="94" t="str">
        <f t="shared" si="2"/>
        <v/>
      </c>
      <c r="O30" s="94" t="str">
        <f t="shared" si="0"/>
        <v/>
      </c>
      <c r="P30" s="94"/>
      <c r="Q30" s="95" t="str">
        <f t="shared" si="3"/>
        <v/>
      </c>
      <c r="R30" s="95" t="str">
        <f t="shared" si="1"/>
        <v/>
      </c>
      <c r="S30" s="95"/>
    </row>
    <row r="31" spans="1:19">
      <c r="A31" s="17">
        <v>30</v>
      </c>
      <c r="B31" s="17" t="str">
        <f>'申込一覧表（個人種目）'!R51</f>
        <v/>
      </c>
      <c r="C31" s="17" t="str">
        <f>'申込一覧表（個人種目）'!X51</f>
        <v xml:space="preserve"> </v>
      </c>
      <c r="D31" s="17" t="str">
        <f>'申込一覧表（個人種目）'!Y51</f>
        <v/>
      </c>
      <c r="E31" s="17" t="str">
        <f>'申込一覧表（個人種目）'!Z51</f>
        <v/>
      </c>
      <c r="F31" s="17" t="str">
        <f>'申込一覧表（個人種目）'!AA51</f>
        <v/>
      </c>
      <c r="G31" s="26" t="str">
        <f>'申込一覧表（個人種目）'!AB51</f>
        <v/>
      </c>
      <c r="H31" s="26" t="str">
        <f>'申込一覧表（個人種目）'!AC51</f>
        <v/>
      </c>
      <c r="I31" s="26" t="str">
        <f>'申込一覧表（個人種目）'!AD51</f>
        <v/>
      </c>
      <c r="J31" s="17" t="str">
        <f>IF(ISBLANK('申込一覧表（個人種目）'!AE36),"",'申込一覧表（個人種目）'!AE36)</f>
        <v/>
      </c>
      <c r="N31" s="94" t="str">
        <f t="shared" si="2"/>
        <v/>
      </c>
      <c r="O31" s="94" t="str">
        <f t="shared" si="0"/>
        <v/>
      </c>
      <c r="P31" s="94"/>
      <c r="Q31" s="95" t="str">
        <f t="shared" si="3"/>
        <v/>
      </c>
      <c r="R31" s="95" t="str">
        <f t="shared" si="1"/>
        <v/>
      </c>
      <c r="S31" s="95"/>
    </row>
    <row r="32" spans="1:19">
      <c r="A32" s="17">
        <v>31</v>
      </c>
      <c r="B32" s="17" t="str">
        <f>'申込一覧表（個人種目）'!R52</f>
        <v/>
      </c>
      <c r="C32" s="17" t="str">
        <f>'申込一覧表（個人種目）'!X52</f>
        <v xml:space="preserve"> </v>
      </c>
      <c r="D32" s="17" t="str">
        <f>'申込一覧表（個人種目）'!Y52</f>
        <v/>
      </c>
      <c r="E32" s="17" t="str">
        <f>'申込一覧表（個人種目）'!Z52</f>
        <v/>
      </c>
      <c r="F32" s="17" t="str">
        <f>'申込一覧表（個人種目）'!AA52</f>
        <v/>
      </c>
      <c r="G32" s="26" t="str">
        <f>'申込一覧表（個人種目）'!AB52</f>
        <v/>
      </c>
      <c r="H32" s="26" t="str">
        <f>'申込一覧表（個人種目）'!AC52</f>
        <v/>
      </c>
      <c r="I32" s="26" t="str">
        <f>'申込一覧表（個人種目）'!AD52</f>
        <v/>
      </c>
      <c r="J32" s="17" t="str">
        <f>IF(ISBLANK('申込一覧表（個人種目）'!AE37),"",'申込一覧表（個人種目）'!AE37)</f>
        <v/>
      </c>
      <c r="N32" s="94" t="str">
        <f t="shared" si="2"/>
        <v/>
      </c>
      <c r="O32" s="94" t="str">
        <f t="shared" si="0"/>
        <v/>
      </c>
      <c r="P32" s="94"/>
      <c r="Q32" s="95" t="str">
        <f t="shared" si="3"/>
        <v/>
      </c>
      <c r="R32" s="95" t="str">
        <f t="shared" si="1"/>
        <v/>
      </c>
      <c r="S32" s="95"/>
    </row>
    <row r="33" spans="1:19">
      <c r="A33" s="17">
        <v>32</v>
      </c>
      <c r="B33" s="17" t="str">
        <f>'申込一覧表（個人種目）'!R53</f>
        <v/>
      </c>
      <c r="C33" s="17" t="str">
        <f>'申込一覧表（個人種目）'!X53</f>
        <v xml:space="preserve"> </v>
      </c>
      <c r="D33" s="17" t="str">
        <f>'申込一覧表（個人種目）'!Y53</f>
        <v/>
      </c>
      <c r="E33" s="17" t="str">
        <f>'申込一覧表（個人種目）'!Z53</f>
        <v/>
      </c>
      <c r="F33" s="17" t="str">
        <f>'申込一覧表（個人種目）'!AA53</f>
        <v/>
      </c>
      <c r="G33" s="26" t="str">
        <f>'申込一覧表（個人種目）'!AB53</f>
        <v/>
      </c>
      <c r="H33" s="26" t="str">
        <f>'申込一覧表（個人種目）'!AC53</f>
        <v/>
      </c>
      <c r="I33" s="26" t="str">
        <f>'申込一覧表（個人種目）'!AD53</f>
        <v/>
      </c>
      <c r="J33" s="17" t="str">
        <f>IF(ISBLANK('申込一覧表（個人種目）'!AE38),"",'申込一覧表（個人種目）'!AE38)</f>
        <v/>
      </c>
      <c r="N33" s="94" t="str">
        <f t="shared" si="2"/>
        <v/>
      </c>
      <c r="O33" s="94" t="str">
        <f t="shared" si="0"/>
        <v/>
      </c>
      <c r="P33" s="94"/>
      <c r="Q33" s="95" t="str">
        <f t="shared" si="3"/>
        <v/>
      </c>
      <c r="R33" s="95" t="str">
        <f t="shared" si="1"/>
        <v/>
      </c>
      <c r="S33" s="95"/>
    </row>
    <row r="34" spans="1:19">
      <c r="A34" s="17">
        <v>33</v>
      </c>
      <c r="B34" s="17" t="str">
        <f>'申込一覧表（個人種目）'!R54</f>
        <v/>
      </c>
      <c r="C34" s="17" t="str">
        <f>'申込一覧表（個人種目）'!X54</f>
        <v xml:space="preserve"> </v>
      </c>
      <c r="D34" s="17" t="str">
        <f>'申込一覧表（個人種目）'!Y54</f>
        <v/>
      </c>
      <c r="E34" s="17" t="str">
        <f>'申込一覧表（個人種目）'!Z54</f>
        <v/>
      </c>
      <c r="F34" s="17" t="str">
        <f>'申込一覧表（個人種目）'!AA54</f>
        <v/>
      </c>
      <c r="G34" s="26" t="str">
        <f>'申込一覧表（個人種目）'!AB54</f>
        <v/>
      </c>
      <c r="H34" s="26" t="str">
        <f>'申込一覧表（個人種目）'!AC54</f>
        <v/>
      </c>
      <c r="I34" s="26" t="str">
        <f>'申込一覧表（個人種目）'!AD54</f>
        <v/>
      </c>
      <c r="J34" s="17" t="str">
        <f>IF(ISBLANK('申込一覧表（個人種目）'!AE39),"",'申込一覧表（個人種目）'!AE39)</f>
        <v/>
      </c>
      <c r="N34" s="94" t="str">
        <f t="shared" si="2"/>
        <v/>
      </c>
      <c r="O34" s="94" t="str">
        <f t="shared" ref="O34:O65" si="4">IF(N34="","",1/COUNTIF($N$2:$N$125,N34))</f>
        <v/>
      </c>
      <c r="P34" s="94"/>
      <c r="Q34" s="95" t="str">
        <f t="shared" si="3"/>
        <v/>
      </c>
      <c r="R34" s="95" t="str">
        <f t="shared" ref="R34:R65" si="5">IF(Q34="","",1/COUNTIF($Q$2:$Q$125,Q34))</f>
        <v/>
      </c>
      <c r="S34" s="95"/>
    </row>
    <row r="35" spans="1:19">
      <c r="A35" s="17">
        <v>34</v>
      </c>
      <c r="B35" s="17" t="str">
        <f>'申込一覧表（個人種目）'!R55</f>
        <v/>
      </c>
      <c r="C35" s="17" t="str">
        <f>'申込一覧表（個人種目）'!X55</f>
        <v xml:space="preserve"> </v>
      </c>
      <c r="D35" s="17" t="str">
        <f>'申込一覧表（個人種目）'!Y55</f>
        <v/>
      </c>
      <c r="E35" s="17" t="str">
        <f>'申込一覧表（個人種目）'!Z55</f>
        <v/>
      </c>
      <c r="F35" s="17" t="str">
        <f>'申込一覧表（個人種目）'!AA55</f>
        <v/>
      </c>
      <c r="G35" s="26" t="str">
        <f>'申込一覧表（個人種目）'!AB55</f>
        <v/>
      </c>
      <c r="H35" s="26" t="str">
        <f>'申込一覧表（個人種目）'!AC55</f>
        <v/>
      </c>
      <c r="I35" s="26" t="str">
        <f>'申込一覧表（個人種目）'!AD55</f>
        <v/>
      </c>
      <c r="J35" s="17" t="str">
        <f>IF(ISBLANK('申込一覧表（個人種目）'!AE40),"",'申込一覧表（個人種目）'!AE40)</f>
        <v/>
      </c>
      <c r="N35" s="94" t="str">
        <f t="shared" si="2"/>
        <v/>
      </c>
      <c r="O35" s="94" t="str">
        <f t="shared" si="4"/>
        <v/>
      </c>
      <c r="P35" s="94"/>
      <c r="Q35" s="95" t="str">
        <f t="shared" si="3"/>
        <v/>
      </c>
      <c r="R35" s="95" t="str">
        <f t="shared" si="5"/>
        <v/>
      </c>
      <c r="S35" s="95"/>
    </row>
    <row r="36" spans="1:19">
      <c r="A36" s="17">
        <v>35</v>
      </c>
      <c r="B36" s="17" t="str">
        <f>'申込一覧表（個人種目）'!R56</f>
        <v/>
      </c>
      <c r="C36" s="17" t="str">
        <f>'申込一覧表（個人種目）'!X56</f>
        <v xml:space="preserve"> </v>
      </c>
      <c r="D36" s="17" t="str">
        <f>'申込一覧表（個人種目）'!Y56</f>
        <v/>
      </c>
      <c r="E36" s="17" t="str">
        <f>'申込一覧表（個人種目）'!Z56</f>
        <v/>
      </c>
      <c r="F36" s="17" t="str">
        <f>'申込一覧表（個人種目）'!AA56</f>
        <v/>
      </c>
      <c r="G36" s="26" t="str">
        <f>'申込一覧表（個人種目）'!AB56</f>
        <v/>
      </c>
      <c r="H36" s="26" t="str">
        <f>'申込一覧表（個人種目）'!AC56</f>
        <v/>
      </c>
      <c r="I36" s="26" t="str">
        <f>'申込一覧表（個人種目）'!AD56</f>
        <v/>
      </c>
      <c r="J36" s="17" t="str">
        <f>IF(ISBLANK('申込一覧表（個人種目）'!AE41),"",'申込一覧表（個人種目）'!AE41)</f>
        <v/>
      </c>
      <c r="N36" s="94" t="str">
        <f t="shared" si="2"/>
        <v/>
      </c>
      <c r="O36" s="94" t="str">
        <f t="shared" si="4"/>
        <v/>
      </c>
      <c r="P36" s="94"/>
      <c r="Q36" s="95" t="str">
        <f t="shared" si="3"/>
        <v/>
      </c>
      <c r="R36" s="95" t="str">
        <f t="shared" si="5"/>
        <v/>
      </c>
      <c r="S36" s="95"/>
    </row>
    <row r="37" spans="1:19">
      <c r="A37" s="17">
        <v>36</v>
      </c>
      <c r="B37" s="17" t="str">
        <f>'申込一覧表（個人種目）'!R57</f>
        <v/>
      </c>
      <c r="C37" s="17" t="str">
        <f>'申込一覧表（個人種目）'!X57</f>
        <v xml:space="preserve"> </v>
      </c>
      <c r="D37" s="17" t="str">
        <f>'申込一覧表（個人種目）'!Y57</f>
        <v/>
      </c>
      <c r="E37" s="17" t="str">
        <f>'申込一覧表（個人種目）'!Z57</f>
        <v/>
      </c>
      <c r="F37" s="17" t="str">
        <f>'申込一覧表（個人種目）'!AA57</f>
        <v/>
      </c>
      <c r="G37" s="26" t="str">
        <f>'申込一覧表（個人種目）'!AB57</f>
        <v/>
      </c>
      <c r="H37" s="26" t="str">
        <f>'申込一覧表（個人種目）'!AC57</f>
        <v/>
      </c>
      <c r="I37" s="26" t="str">
        <f>'申込一覧表（個人種目）'!AD57</f>
        <v/>
      </c>
      <c r="J37" s="17" t="str">
        <f>IF(ISBLANK('申込一覧表（個人種目）'!AE42),"",'申込一覧表（個人種目）'!AE42)</f>
        <v/>
      </c>
      <c r="N37" s="94" t="str">
        <f t="shared" si="2"/>
        <v/>
      </c>
      <c r="O37" s="94" t="str">
        <f t="shared" si="4"/>
        <v/>
      </c>
      <c r="P37" s="94"/>
      <c r="Q37" s="95" t="str">
        <f t="shared" si="3"/>
        <v/>
      </c>
      <c r="R37" s="95" t="str">
        <f t="shared" si="5"/>
        <v/>
      </c>
      <c r="S37" s="95"/>
    </row>
    <row r="38" spans="1:19">
      <c r="A38" s="17">
        <v>37</v>
      </c>
      <c r="B38" s="17" t="str">
        <f>'申込一覧表（個人種目）'!R58</f>
        <v/>
      </c>
      <c r="C38" s="17" t="str">
        <f>'申込一覧表（個人種目）'!X58</f>
        <v xml:space="preserve"> </v>
      </c>
      <c r="D38" s="17" t="str">
        <f>'申込一覧表（個人種目）'!Y58</f>
        <v/>
      </c>
      <c r="E38" s="17" t="str">
        <f>'申込一覧表（個人種目）'!Z58</f>
        <v/>
      </c>
      <c r="F38" s="17" t="str">
        <f>'申込一覧表（個人種目）'!AA58</f>
        <v/>
      </c>
      <c r="G38" s="26" t="str">
        <f>'申込一覧表（個人種目）'!AB58</f>
        <v/>
      </c>
      <c r="H38" s="26" t="str">
        <f>'申込一覧表（個人種目）'!AC58</f>
        <v/>
      </c>
      <c r="I38" s="26" t="str">
        <f>'申込一覧表（個人種目）'!AD58</f>
        <v/>
      </c>
      <c r="J38" s="17" t="str">
        <f>IF(ISBLANK('申込一覧表（個人種目）'!AE43),"",'申込一覧表（個人種目）'!AE43)</f>
        <v/>
      </c>
      <c r="N38" s="94" t="str">
        <f t="shared" si="2"/>
        <v/>
      </c>
      <c r="O38" s="94" t="str">
        <f t="shared" si="4"/>
        <v/>
      </c>
      <c r="P38" s="94"/>
      <c r="Q38" s="95" t="str">
        <f t="shared" si="3"/>
        <v/>
      </c>
      <c r="R38" s="95" t="str">
        <f t="shared" si="5"/>
        <v/>
      </c>
      <c r="S38" s="95"/>
    </row>
    <row r="39" spans="1:19">
      <c r="A39" s="17">
        <v>38</v>
      </c>
      <c r="B39" s="17" t="str">
        <f>'申込一覧表（個人種目）'!R59</f>
        <v/>
      </c>
      <c r="C39" s="17" t="str">
        <f>'申込一覧表（個人種目）'!X59</f>
        <v xml:space="preserve"> </v>
      </c>
      <c r="D39" s="17" t="str">
        <f>'申込一覧表（個人種目）'!Y59</f>
        <v/>
      </c>
      <c r="E39" s="17" t="str">
        <f>'申込一覧表（個人種目）'!Z59</f>
        <v/>
      </c>
      <c r="F39" s="17" t="str">
        <f>'申込一覧表（個人種目）'!AA59</f>
        <v/>
      </c>
      <c r="G39" s="26" t="str">
        <f>'申込一覧表（個人種目）'!AB59</f>
        <v/>
      </c>
      <c r="H39" s="26" t="str">
        <f>'申込一覧表（個人種目）'!AC59</f>
        <v/>
      </c>
      <c r="I39" s="26" t="str">
        <f>'申込一覧表（個人種目）'!AD59</f>
        <v/>
      </c>
      <c r="J39" s="17" t="str">
        <f>IF(ISBLANK('申込一覧表（個人種目）'!AE44),"",'申込一覧表（個人種目）'!AE44)</f>
        <v/>
      </c>
      <c r="N39" s="94" t="str">
        <f t="shared" si="2"/>
        <v/>
      </c>
      <c r="O39" s="94" t="str">
        <f t="shared" si="4"/>
        <v/>
      </c>
      <c r="P39" s="94"/>
      <c r="Q39" s="95" t="str">
        <f t="shared" si="3"/>
        <v/>
      </c>
      <c r="R39" s="95" t="str">
        <f t="shared" si="5"/>
        <v/>
      </c>
      <c r="S39" s="95"/>
    </row>
    <row r="40" spans="1:19">
      <c r="A40" s="17">
        <v>39</v>
      </c>
      <c r="B40" s="17" t="str">
        <f>'申込一覧表（個人種目）'!R60</f>
        <v/>
      </c>
      <c r="C40" s="17" t="str">
        <f>'申込一覧表（個人種目）'!X60</f>
        <v xml:space="preserve"> </v>
      </c>
      <c r="D40" s="17" t="str">
        <f>'申込一覧表（個人種目）'!Y60</f>
        <v/>
      </c>
      <c r="E40" s="17" t="str">
        <f>'申込一覧表（個人種目）'!Z60</f>
        <v/>
      </c>
      <c r="F40" s="17" t="str">
        <f>'申込一覧表（個人種目）'!AA60</f>
        <v/>
      </c>
      <c r="G40" s="26" t="str">
        <f>'申込一覧表（個人種目）'!AB60</f>
        <v/>
      </c>
      <c r="H40" s="26" t="str">
        <f>'申込一覧表（個人種目）'!AC60</f>
        <v/>
      </c>
      <c r="I40" s="26" t="str">
        <f>'申込一覧表（個人種目）'!AD60</f>
        <v/>
      </c>
      <c r="J40" s="17" t="str">
        <f>IF(ISBLANK('申込一覧表（個人種目）'!AE45),"",'申込一覧表（個人種目）'!AE45)</f>
        <v/>
      </c>
      <c r="N40" s="94" t="str">
        <f t="shared" si="2"/>
        <v/>
      </c>
      <c r="O40" s="94" t="str">
        <f t="shared" si="4"/>
        <v/>
      </c>
      <c r="P40" s="94"/>
      <c r="Q40" s="95" t="str">
        <f t="shared" si="3"/>
        <v/>
      </c>
      <c r="R40" s="95" t="str">
        <f t="shared" si="5"/>
        <v/>
      </c>
      <c r="S40" s="95"/>
    </row>
    <row r="41" spans="1:19">
      <c r="A41" s="17">
        <v>40</v>
      </c>
      <c r="B41" s="17" t="str">
        <f>'申込一覧表（個人種目）'!R61</f>
        <v/>
      </c>
      <c r="C41" s="17" t="str">
        <f>'申込一覧表（個人種目）'!X61</f>
        <v xml:space="preserve"> </v>
      </c>
      <c r="D41" s="17" t="str">
        <f>'申込一覧表（個人種目）'!Y61</f>
        <v/>
      </c>
      <c r="E41" s="17" t="str">
        <f>'申込一覧表（個人種目）'!Z61</f>
        <v/>
      </c>
      <c r="F41" s="17" t="str">
        <f>'申込一覧表（個人種目）'!AA61</f>
        <v/>
      </c>
      <c r="G41" s="26" t="str">
        <f>'申込一覧表（個人種目）'!AB61</f>
        <v/>
      </c>
      <c r="H41" s="26" t="str">
        <f>'申込一覧表（個人種目）'!AC61</f>
        <v/>
      </c>
      <c r="I41" s="26" t="str">
        <f>'申込一覧表（個人種目）'!AD61</f>
        <v/>
      </c>
      <c r="J41" s="17" t="str">
        <f>IF(ISBLANK('申込一覧表（個人種目）'!AE46),"",'申込一覧表（個人種目）'!AE46)</f>
        <v/>
      </c>
      <c r="N41" s="94" t="str">
        <f t="shared" si="2"/>
        <v/>
      </c>
      <c r="O41" s="94" t="str">
        <f t="shared" si="4"/>
        <v/>
      </c>
      <c r="P41" s="94"/>
      <c r="Q41" s="95" t="str">
        <f t="shared" si="3"/>
        <v/>
      </c>
      <c r="R41" s="95" t="str">
        <f t="shared" si="5"/>
        <v/>
      </c>
      <c r="S41" s="95"/>
    </row>
    <row r="42" spans="1:19">
      <c r="A42" s="17">
        <v>41</v>
      </c>
      <c r="B42" s="17" t="str">
        <f>'申込一覧表（個人種目）'!R62</f>
        <v/>
      </c>
      <c r="C42" s="17" t="str">
        <f>'申込一覧表（個人種目）'!X62</f>
        <v xml:space="preserve"> </v>
      </c>
      <c r="D42" s="17" t="str">
        <f>'申込一覧表（個人種目）'!Y62</f>
        <v/>
      </c>
      <c r="E42" s="17" t="str">
        <f>'申込一覧表（個人種目）'!Z62</f>
        <v/>
      </c>
      <c r="F42" s="17" t="str">
        <f>'申込一覧表（個人種目）'!AA62</f>
        <v/>
      </c>
      <c r="G42" s="26" t="str">
        <f>'申込一覧表（個人種目）'!AB62</f>
        <v/>
      </c>
      <c r="H42" s="26" t="str">
        <f>'申込一覧表（個人種目）'!AC62</f>
        <v/>
      </c>
      <c r="I42" s="26" t="str">
        <f>'申込一覧表（個人種目）'!AD62</f>
        <v/>
      </c>
      <c r="J42" s="17" t="str">
        <f>IF(ISBLANK('申込一覧表（個人種目）'!AE47),"",'申込一覧表（個人種目）'!AE47)</f>
        <v/>
      </c>
      <c r="N42" s="94" t="str">
        <f t="shared" si="2"/>
        <v/>
      </c>
      <c r="O42" s="94" t="str">
        <f t="shared" si="4"/>
        <v/>
      </c>
      <c r="P42" s="94"/>
      <c r="Q42" s="95" t="str">
        <f t="shared" si="3"/>
        <v/>
      </c>
      <c r="R42" s="95" t="str">
        <f t="shared" si="5"/>
        <v/>
      </c>
      <c r="S42" s="95"/>
    </row>
    <row r="43" spans="1:19">
      <c r="A43" s="17">
        <v>42</v>
      </c>
      <c r="B43" s="17" t="str">
        <f>'申込一覧表（個人種目）'!R63</f>
        <v/>
      </c>
      <c r="C43" s="17" t="str">
        <f>'申込一覧表（個人種目）'!X63</f>
        <v xml:space="preserve"> </v>
      </c>
      <c r="D43" s="17" t="str">
        <f>'申込一覧表（個人種目）'!Y63</f>
        <v/>
      </c>
      <c r="E43" s="17" t="str">
        <f>'申込一覧表（個人種目）'!Z63</f>
        <v/>
      </c>
      <c r="F43" s="17" t="str">
        <f>'申込一覧表（個人種目）'!AA63</f>
        <v/>
      </c>
      <c r="G43" s="26" t="str">
        <f>'申込一覧表（個人種目）'!AB63</f>
        <v/>
      </c>
      <c r="H43" s="26" t="str">
        <f>'申込一覧表（個人種目）'!AC63</f>
        <v/>
      </c>
      <c r="I43" s="26" t="str">
        <f>'申込一覧表（個人種目）'!AD63</f>
        <v/>
      </c>
      <c r="J43" s="17" t="str">
        <f>IF(ISBLANK('申込一覧表（個人種目）'!AE48),"",'申込一覧表（個人種目）'!AE48)</f>
        <v/>
      </c>
      <c r="N43" s="94" t="str">
        <f t="shared" si="2"/>
        <v/>
      </c>
      <c r="O43" s="94" t="str">
        <f t="shared" si="4"/>
        <v/>
      </c>
      <c r="P43" s="94"/>
      <c r="Q43" s="95" t="str">
        <f t="shared" si="3"/>
        <v/>
      </c>
      <c r="R43" s="95" t="str">
        <f t="shared" si="5"/>
        <v/>
      </c>
      <c r="S43" s="95"/>
    </row>
    <row r="44" spans="1:19">
      <c r="A44" s="17">
        <v>43</v>
      </c>
      <c r="B44" s="17" t="str">
        <f>'申込一覧表（個人種目）'!R64</f>
        <v/>
      </c>
      <c r="C44" s="17" t="str">
        <f>'申込一覧表（個人種目）'!X64</f>
        <v xml:space="preserve"> </v>
      </c>
      <c r="D44" s="17" t="str">
        <f>'申込一覧表（個人種目）'!Y64</f>
        <v/>
      </c>
      <c r="E44" s="17" t="str">
        <f>'申込一覧表（個人種目）'!Z64</f>
        <v/>
      </c>
      <c r="F44" s="17" t="str">
        <f>'申込一覧表（個人種目）'!AA64</f>
        <v/>
      </c>
      <c r="G44" s="26" t="str">
        <f>'申込一覧表（個人種目）'!AB64</f>
        <v/>
      </c>
      <c r="H44" s="26" t="str">
        <f>'申込一覧表（個人種目）'!AC64</f>
        <v/>
      </c>
      <c r="I44" s="26" t="str">
        <f>'申込一覧表（個人種目）'!AD64</f>
        <v/>
      </c>
      <c r="J44" s="17" t="str">
        <f>IF(ISBLANK('申込一覧表（個人種目）'!AE49),"",'申込一覧表（個人種目）'!AE49)</f>
        <v/>
      </c>
      <c r="N44" s="94" t="str">
        <f t="shared" si="2"/>
        <v/>
      </c>
      <c r="O44" s="94" t="str">
        <f t="shared" si="4"/>
        <v/>
      </c>
      <c r="P44" s="94"/>
      <c r="Q44" s="95" t="str">
        <f t="shared" si="3"/>
        <v/>
      </c>
      <c r="R44" s="95" t="str">
        <f t="shared" si="5"/>
        <v/>
      </c>
      <c r="S44" s="95"/>
    </row>
    <row r="45" spans="1:19">
      <c r="A45" s="17">
        <v>44</v>
      </c>
      <c r="B45" s="17" t="str">
        <f>'申込一覧表（個人種目）'!R65</f>
        <v/>
      </c>
      <c r="C45" s="17" t="str">
        <f>'申込一覧表（個人種目）'!X65</f>
        <v xml:space="preserve"> </v>
      </c>
      <c r="D45" s="17" t="str">
        <f>'申込一覧表（個人種目）'!Y65</f>
        <v/>
      </c>
      <c r="E45" s="17" t="str">
        <f>'申込一覧表（個人種目）'!Z65</f>
        <v/>
      </c>
      <c r="F45" s="17" t="str">
        <f>'申込一覧表（個人種目）'!AA65</f>
        <v/>
      </c>
      <c r="G45" s="26" t="str">
        <f>'申込一覧表（個人種目）'!AB65</f>
        <v/>
      </c>
      <c r="H45" s="26" t="str">
        <f>'申込一覧表（個人種目）'!AC65</f>
        <v/>
      </c>
      <c r="I45" s="26" t="str">
        <f>'申込一覧表（個人種目）'!AD65</f>
        <v/>
      </c>
      <c r="J45" s="17" t="str">
        <f>IF(ISBLANK('申込一覧表（個人種目）'!AE50),"",'申込一覧表（個人種目）'!AE50)</f>
        <v/>
      </c>
      <c r="N45" s="94" t="str">
        <f t="shared" si="2"/>
        <v/>
      </c>
      <c r="O45" s="94" t="str">
        <f t="shared" si="4"/>
        <v/>
      </c>
      <c r="P45" s="94"/>
      <c r="Q45" s="95" t="str">
        <f t="shared" si="3"/>
        <v/>
      </c>
      <c r="R45" s="95" t="str">
        <f t="shared" si="5"/>
        <v/>
      </c>
      <c r="S45" s="95"/>
    </row>
    <row r="46" spans="1:19">
      <c r="A46" s="17">
        <v>45</v>
      </c>
      <c r="B46" s="17" t="str">
        <f>'申込一覧表（個人種目）'!R66</f>
        <v/>
      </c>
      <c r="C46" s="17" t="str">
        <f>'申込一覧表（個人種目）'!X66</f>
        <v xml:space="preserve"> </v>
      </c>
      <c r="D46" s="17" t="str">
        <f>'申込一覧表（個人種目）'!Y66</f>
        <v/>
      </c>
      <c r="E46" s="17" t="str">
        <f>'申込一覧表（個人種目）'!Z66</f>
        <v/>
      </c>
      <c r="F46" s="17" t="str">
        <f>'申込一覧表（個人種目）'!AA66</f>
        <v/>
      </c>
      <c r="G46" s="26" t="str">
        <f>'申込一覧表（個人種目）'!AB66</f>
        <v/>
      </c>
      <c r="H46" s="26" t="str">
        <f>'申込一覧表（個人種目）'!AC66</f>
        <v/>
      </c>
      <c r="I46" s="26" t="str">
        <f>'申込一覧表（個人種目）'!AD66</f>
        <v/>
      </c>
      <c r="J46" s="17" t="str">
        <f>IF(ISBLANK('申込一覧表（個人種目）'!AE51),"",'申込一覧表（個人種目）'!AE51)</f>
        <v/>
      </c>
      <c r="N46" s="94" t="str">
        <f t="shared" si="2"/>
        <v/>
      </c>
      <c r="O46" s="94" t="str">
        <f t="shared" si="4"/>
        <v/>
      </c>
      <c r="P46" s="94"/>
      <c r="Q46" s="95" t="str">
        <f t="shared" si="3"/>
        <v/>
      </c>
      <c r="R46" s="95" t="str">
        <f t="shared" si="5"/>
        <v/>
      </c>
      <c r="S46" s="95"/>
    </row>
    <row r="47" spans="1:19">
      <c r="A47" s="17">
        <v>46</v>
      </c>
      <c r="B47" s="17" t="str">
        <f>'申込一覧表（個人種目）'!R67</f>
        <v/>
      </c>
      <c r="C47" s="17" t="str">
        <f>'申込一覧表（個人種目）'!X67</f>
        <v xml:space="preserve"> </v>
      </c>
      <c r="D47" s="17" t="str">
        <f>'申込一覧表（個人種目）'!Y67</f>
        <v/>
      </c>
      <c r="E47" s="17" t="str">
        <f>'申込一覧表（個人種目）'!Z67</f>
        <v/>
      </c>
      <c r="F47" s="17" t="str">
        <f>'申込一覧表（個人種目）'!AA67</f>
        <v/>
      </c>
      <c r="G47" s="26" t="str">
        <f>'申込一覧表（個人種目）'!AB67</f>
        <v/>
      </c>
      <c r="H47" s="26" t="str">
        <f>'申込一覧表（個人種目）'!AC67</f>
        <v/>
      </c>
      <c r="I47" s="26" t="str">
        <f>'申込一覧表（個人種目）'!AD67</f>
        <v/>
      </c>
      <c r="J47" s="17" t="str">
        <f>IF(ISBLANK('申込一覧表（個人種目）'!AE52),"",'申込一覧表（個人種目）'!AE52)</f>
        <v/>
      </c>
      <c r="N47" s="94" t="str">
        <f t="shared" si="2"/>
        <v/>
      </c>
      <c r="O47" s="94" t="str">
        <f t="shared" si="4"/>
        <v/>
      </c>
      <c r="P47" s="94"/>
      <c r="Q47" s="95" t="str">
        <f t="shared" si="3"/>
        <v/>
      </c>
      <c r="R47" s="95" t="str">
        <f t="shared" si="5"/>
        <v/>
      </c>
      <c r="S47" s="95"/>
    </row>
    <row r="48" spans="1:19">
      <c r="A48" s="17">
        <v>47</v>
      </c>
      <c r="B48" s="17" t="str">
        <f>'申込一覧表（個人種目）'!R68</f>
        <v/>
      </c>
      <c r="C48" s="17" t="str">
        <f>'申込一覧表（個人種目）'!X68</f>
        <v xml:space="preserve"> </v>
      </c>
      <c r="D48" s="17" t="str">
        <f>'申込一覧表（個人種目）'!Y68</f>
        <v/>
      </c>
      <c r="E48" s="17" t="str">
        <f>'申込一覧表（個人種目）'!Z68</f>
        <v/>
      </c>
      <c r="F48" s="17" t="str">
        <f>'申込一覧表（個人種目）'!AA68</f>
        <v/>
      </c>
      <c r="G48" s="26" t="str">
        <f>'申込一覧表（個人種目）'!AB68</f>
        <v/>
      </c>
      <c r="H48" s="26" t="str">
        <f>'申込一覧表（個人種目）'!AC68</f>
        <v/>
      </c>
      <c r="I48" s="26" t="str">
        <f>'申込一覧表（個人種目）'!AD68</f>
        <v/>
      </c>
      <c r="J48" s="17" t="str">
        <f>IF(ISBLANK('申込一覧表（個人種目）'!AE53),"",'申込一覧表（個人種目）'!AE53)</f>
        <v/>
      </c>
      <c r="N48" s="94" t="str">
        <f t="shared" si="2"/>
        <v/>
      </c>
      <c r="O48" s="94" t="str">
        <f t="shared" si="4"/>
        <v/>
      </c>
      <c r="P48" s="94"/>
      <c r="Q48" s="95" t="str">
        <f t="shared" si="3"/>
        <v/>
      </c>
      <c r="R48" s="95" t="str">
        <f t="shared" si="5"/>
        <v/>
      </c>
      <c r="S48" s="95"/>
    </row>
    <row r="49" spans="1:19">
      <c r="A49" s="17">
        <v>48</v>
      </c>
      <c r="B49" s="17" t="str">
        <f>'申込一覧表（個人種目）'!R69</f>
        <v/>
      </c>
      <c r="C49" s="17" t="str">
        <f>'申込一覧表（個人種目）'!X69</f>
        <v xml:space="preserve"> </v>
      </c>
      <c r="D49" s="17" t="str">
        <f>'申込一覧表（個人種目）'!Y69</f>
        <v/>
      </c>
      <c r="E49" s="17" t="str">
        <f>'申込一覧表（個人種目）'!Z69</f>
        <v/>
      </c>
      <c r="F49" s="17" t="str">
        <f>'申込一覧表（個人種目）'!AA69</f>
        <v/>
      </c>
      <c r="G49" s="26" t="str">
        <f>'申込一覧表（個人種目）'!AB69</f>
        <v/>
      </c>
      <c r="H49" s="26" t="str">
        <f>'申込一覧表（個人種目）'!AC69</f>
        <v/>
      </c>
      <c r="I49" s="26" t="str">
        <f>'申込一覧表（個人種目）'!AD69</f>
        <v/>
      </c>
      <c r="J49" s="17" t="str">
        <f>IF(ISBLANK('申込一覧表（個人種目）'!AE54),"",'申込一覧表（個人種目）'!AE54)</f>
        <v/>
      </c>
      <c r="N49" s="94" t="str">
        <f t="shared" si="2"/>
        <v/>
      </c>
      <c r="O49" s="94" t="str">
        <f t="shared" si="4"/>
        <v/>
      </c>
      <c r="P49" s="94"/>
      <c r="Q49" s="95" t="str">
        <f t="shared" si="3"/>
        <v/>
      </c>
      <c r="R49" s="95" t="str">
        <f t="shared" si="5"/>
        <v/>
      </c>
      <c r="S49" s="95"/>
    </row>
    <row r="50" spans="1:19">
      <c r="A50" s="17">
        <v>49</v>
      </c>
      <c r="B50" s="17" t="str">
        <f>'申込一覧表（個人種目）'!R70</f>
        <v/>
      </c>
      <c r="C50" s="17" t="str">
        <f>'申込一覧表（個人種目）'!X70</f>
        <v xml:space="preserve"> </v>
      </c>
      <c r="D50" s="17" t="str">
        <f>'申込一覧表（個人種目）'!Y70</f>
        <v/>
      </c>
      <c r="E50" s="17" t="str">
        <f>'申込一覧表（個人種目）'!Z70</f>
        <v/>
      </c>
      <c r="F50" s="17" t="str">
        <f>'申込一覧表（個人種目）'!AA70</f>
        <v/>
      </c>
      <c r="G50" s="26" t="str">
        <f>'申込一覧表（個人種目）'!AB70</f>
        <v/>
      </c>
      <c r="H50" s="26" t="str">
        <f>'申込一覧表（個人種目）'!AC70</f>
        <v/>
      </c>
      <c r="I50" s="26" t="str">
        <f>'申込一覧表（個人種目）'!AD70</f>
        <v/>
      </c>
      <c r="J50" s="17" t="str">
        <f>IF(ISBLANK('申込一覧表（個人種目）'!AE55),"",'申込一覧表（個人種目）'!AE55)</f>
        <v/>
      </c>
      <c r="N50" s="94" t="str">
        <f t="shared" si="2"/>
        <v/>
      </c>
      <c r="O50" s="94" t="str">
        <f t="shared" si="4"/>
        <v/>
      </c>
      <c r="P50" s="94"/>
      <c r="Q50" s="95" t="str">
        <f t="shared" si="3"/>
        <v/>
      </c>
      <c r="R50" s="95" t="str">
        <f t="shared" si="5"/>
        <v/>
      </c>
      <c r="S50" s="95"/>
    </row>
    <row r="51" spans="1:19">
      <c r="A51" s="17">
        <v>50</v>
      </c>
      <c r="B51" s="17" t="str">
        <f>'申込一覧表（個人種目）'!R71</f>
        <v/>
      </c>
      <c r="C51" s="17" t="str">
        <f>'申込一覧表（個人種目）'!X71</f>
        <v xml:space="preserve"> </v>
      </c>
      <c r="D51" s="17" t="str">
        <f>'申込一覧表（個人種目）'!Y71</f>
        <v/>
      </c>
      <c r="E51" s="17" t="str">
        <f>'申込一覧表（個人種目）'!Z71</f>
        <v/>
      </c>
      <c r="F51" s="17" t="str">
        <f>'申込一覧表（個人種目）'!AA71</f>
        <v/>
      </c>
      <c r="G51" s="26" t="str">
        <f>'申込一覧表（個人種目）'!AB71</f>
        <v/>
      </c>
      <c r="H51" s="26" t="str">
        <f>'申込一覧表（個人種目）'!AC71</f>
        <v/>
      </c>
      <c r="I51" s="26" t="str">
        <f>'申込一覧表（個人種目）'!AD71</f>
        <v/>
      </c>
      <c r="J51" s="17" t="str">
        <f>IF(ISBLANK('申込一覧表（個人種目）'!AE56),"",'申込一覧表（個人種目）'!AE56)</f>
        <v/>
      </c>
      <c r="N51" s="94" t="str">
        <f t="shared" si="2"/>
        <v/>
      </c>
      <c r="O51" s="94" t="str">
        <f t="shared" si="4"/>
        <v/>
      </c>
      <c r="P51" s="94"/>
      <c r="Q51" s="95" t="str">
        <f t="shared" si="3"/>
        <v/>
      </c>
      <c r="R51" s="95" t="str">
        <f t="shared" si="5"/>
        <v/>
      </c>
      <c r="S51" s="95"/>
    </row>
    <row r="52" spans="1:19">
      <c r="A52" s="17">
        <v>51</v>
      </c>
      <c r="B52" s="17" t="str">
        <f>'申込一覧表（個人種目）'!R87</f>
        <v/>
      </c>
      <c r="C52" s="17" t="str">
        <f>'申込一覧表（個人種目）'!X87</f>
        <v xml:space="preserve"> </v>
      </c>
      <c r="D52" s="17" t="str">
        <f>'申込一覧表（個人種目）'!Y87</f>
        <v/>
      </c>
      <c r="E52" s="17" t="str">
        <f>'申込一覧表（個人種目）'!Z87</f>
        <v/>
      </c>
      <c r="F52" s="17" t="str">
        <f>'申込一覧表（個人種目）'!AA87</f>
        <v/>
      </c>
      <c r="G52" s="26" t="str">
        <f>'申込一覧表（個人種目）'!AB87</f>
        <v/>
      </c>
      <c r="H52" s="26" t="str">
        <f>'申込一覧表（個人種目）'!AC87</f>
        <v/>
      </c>
      <c r="I52" s="26" t="str">
        <f>'申込一覧表（個人種目）'!AD87</f>
        <v/>
      </c>
      <c r="J52" s="17" t="str">
        <f>IF(ISBLANK('申込一覧表（個人種目）'!AE57),"",'申込一覧表（個人種目）'!AE57)</f>
        <v/>
      </c>
      <c r="N52" s="94" t="str">
        <f t="shared" si="2"/>
        <v/>
      </c>
      <c r="O52" s="94" t="str">
        <f t="shared" si="4"/>
        <v/>
      </c>
      <c r="P52" s="94"/>
      <c r="Q52" s="95" t="str">
        <f t="shared" si="3"/>
        <v/>
      </c>
      <c r="R52" s="95" t="str">
        <f t="shared" si="5"/>
        <v/>
      </c>
      <c r="S52" s="95"/>
    </row>
    <row r="53" spans="1:19">
      <c r="A53" s="17">
        <v>52</v>
      </c>
      <c r="B53" s="17" t="str">
        <f>'申込一覧表（個人種目）'!R88</f>
        <v/>
      </c>
      <c r="C53" s="17" t="str">
        <f>'申込一覧表（個人種目）'!X88</f>
        <v xml:space="preserve"> </v>
      </c>
      <c r="D53" s="17" t="str">
        <f>'申込一覧表（個人種目）'!Y88</f>
        <v/>
      </c>
      <c r="E53" s="17" t="str">
        <f>'申込一覧表（個人種目）'!Z88</f>
        <v/>
      </c>
      <c r="F53" s="17" t="str">
        <f>'申込一覧表（個人種目）'!AA88</f>
        <v/>
      </c>
      <c r="G53" s="26" t="str">
        <f>'申込一覧表（個人種目）'!AB88</f>
        <v/>
      </c>
      <c r="H53" s="26" t="str">
        <f>'申込一覧表（個人種目）'!AC88</f>
        <v/>
      </c>
      <c r="I53" s="26" t="str">
        <f>'申込一覧表（個人種目）'!AD88</f>
        <v/>
      </c>
      <c r="J53" s="17" t="str">
        <f>IF(ISBLANK('申込一覧表（個人種目）'!AE58),"",'申込一覧表（個人種目）'!AE58)</f>
        <v/>
      </c>
      <c r="N53" s="94" t="str">
        <f t="shared" si="2"/>
        <v/>
      </c>
      <c r="O53" s="94" t="str">
        <f t="shared" si="4"/>
        <v/>
      </c>
      <c r="P53" s="94"/>
      <c r="Q53" s="95" t="str">
        <f t="shared" si="3"/>
        <v/>
      </c>
      <c r="R53" s="95" t="str">
        <f t="shared" si="5"/>
        <v/>
      </c>
      <c r="S53" s="95"/>
    </row>
    <row r="54" spans="1:19">
      <c r="A54" s="17">
        <v>53</v>
      </c>
      <c r="B54" s="17" t="str">
        <f>'申込一覧表（個人種目）'!R89</f>
        <v/>
      </c>
      <c r="C54" s="17" t="str">
        <f>'申込一覧表（個人種目）'!X89</f>
        <v xml:space="preserve"> </v>
      </c>
      <c r="D54" s="17" t="str">
        <f>'申込一覧表（個人種目）'!Y89</f>
        <v/>
      </c>
      <c r="E54" s="17" t="str">
        <f>'申込一覧表（個人種目）'!Z89</f>
        <v/>
      </c>
      <c r="F54" s="17" t="str">
        <f>'申込一覧表（個人種目）'!AA89</f>
        <v/>
      </c>
      <c r="G54" s="26" t="str">
        <f>'申込一覧表（個人種目）'!AB89</f>
        <v/>
      </c>
      <c r="H54" s="26" t="str">
        <f>'申込一覧表（個人種目）'!AC89</f>
        <v/>
      </c>
      <c r="I54" s="26" t="str">
        <f>'申込一覧表（個人種目）'!AD89</f>
        <v/>
      </c>
      <c r="J54" s="17" t="str">
        <f>IF(ISBLANK('申込一覧表（個人種目）'!AE59),"",'申込一覧表（個人種目）'!AE59)</f>
        <v/>
      </c>
      <c r="N54" s="94" t="str">
        <f t="shared" si="2"/>
        <v/>
      </c>
      <c r="O54" s="94" t="str">
        <f t="shared" si="4"/>
        <v/>
      </c>
      <c r="P54" s="94"/>
      <c r="Q54" s="95" t="str">
        <f t="shared" si="3"/>
        <v/>
      </c>
      <c r="R54" s="95" t="str">
        <f t="shared" si="5"/>
        <v/>
      </c>
      <c r="S54" s="95"/>
    </row>
    <row r="55" spans="1:19">
      <c r="A55" s="17">
        <v>54</v>
      </c>
      <c r="B55" s="17" t="str">
        <f>'申込一覧表（個人種目）'!R90</f>
        <v/>
      </c>
      <c r="C55" s="17" t="str">
        <f>'申込一覧表（個人種目）'!X90</f>
        <v xml:space="preserve"> </v>
      </c>
      <c r="D55" s="17" t="str">
        <f>'申込一覧表（個人種目）'!Y90</f>
        <v/>
      </c>
      <c r="E55" s="17" t="str">
        <f>'申込一覧表（個人種目）'!Z90</f>
        <v/>
      </c>
      <c r="F55" s="17" t="str">
        <f>'申込一覧表（個人種目）'!AA90</f>
        <v/>
      </c>
      <c r="G55" s="26" t="str">
        <f>'申込一覧表（個人種目）'!AB90</f>
        <v/>
      </c>
      <c r="H55" s="26" t="str">
        <f>'申込一覧表（個人種目）'!AC90</f>
        <v/>
      </c>
      <c r="I55" s="26" t="str">
        <f>'申込一覧表（個人種目）'!AD90</f>
        <v/>
      </c>
      <c r="J55" s="17" t="str">
        <f>IF(ISBLANK('申込一覧表（個人種目）'!AE60),"",'申込一覧表（個人種目）'!AE60)</f>
        <v/>
      </c>
      <c r="N55" s="94" t="str">
        <f t="shared" si="2"/>
        <v/>
      </c>
      <c r="O55" s="94" t="str">
        <f t="shared" si="4"/>
        <v/>
      </c>
      <c r="P55" s="94"/>
      <c r="Q55" s="95" t="str">
        <f t="shared" si="3"/>
        <v/>
      </c>
      <c r="R55" s="95" t="str">
        <f t="shared" si="5"/>
        <v/>
      </c>
      <c r="S55" s="95"/>
    </row>
    <row r="56" spans="1:19">
      <c r="A56" s="17">
        <v>55</v>
      </c>
      <c r="B56" s="17" t="str">
        <f>'申込一覧表（個人種目）'!R91</f>
        <v/>
      </c>
      <c r="C56" s="17" t="str">
        <f>'申込一覧表（個人種目）'!X91</f>
        <v xml:space="preserve"> </v>
      </c>
      <c r="D56" s="17" t="str">
        <f>'申込一覧表（個人種目）'!Y91</f>
        <v/>
      </c>
      <c r="E56" s="17" t="str">
        <f>'申込一覧表（個人種目）'!Z91</f>
        <v/>
      </c>
      <c r="F56" s="17" t="str">
        <f>'申込一覧表（個人種目）'!AA91</f>
        <v/>
      </c>
      <c r="G56" s="26" t="str">
        <f>'申込一覧表（個人種目）'!AB91</f>
        <v/>
      </c>
      <c r="H56" s="26" t="str">
        <f>'申込一覧表（個人種目）'!AC91</f>
        <v/>
      </c>
      <c r="I56" s="26" t="str">
        <f>'申込一覧表（個人種目）'!AD91</f>
        <v/>
      </c>
      <c r="J56" s="17" t="str">
        <f>IF(ISBLANK('申込一覧表（個人種目）'!AE61),"",'申込一覧表（個人種目）'!AE61)</f>
        <v/>
      </c>
      <c r="N56" s="94" t="str">
        <f t="shared" si="2"/>
        <v/>
      </c>
      <c r="O56" s="94" t="str">
        <f t="shared" si="4"/>
        <v/>
      </c>
      <c r="P56" s="94"/>
      <c r="Q56" s="95" t="str">
        <f t="shared" si="3"/>
        <v/>
      </c>
      <c r="R56" s="95" t="str">
        <f t="shared" si="5"/>
        <v/>
      </c>
      <c r="S56" s="95"/>
    </row>
    <row r="57" spans="1:19">
      <c r="A57" s="17">
        <v>56</v>
      </c>
      <c r="B57" s="17" t="str">
        <f>'申込一覧表（個人種目）'!R92</f>
        <v/>
      </c>
      <c r="C57" s="17" t="str">
        <f>'申込一覧表（個人種目）'!X92</f>
        <v xml:space="preserve"> </v>
      </c>
      <c r="D57" s="17" t="str">
        <f>'申込一覧表（個人種目）'!Y92</f>
        <v/>
      </c>
      <c r="E57" s="17" t="str">
        <f>'申込一覧表（個人種目）'!Z92</f>
        <v/>
      </c>
      <c r="F57" s="17" t="str">
        <f>'申込一覧表（個人種目）'!AA92</f>
        <v/>
      </c>
      <c r="G57" s="26" t="str">
        <f>'申込一覧表（個人種目）'!AB92</f>
        <v/>
      </c>
      <c r="H57" s="26" t="str">
        <f>'申込一覧表（個人種目）'!AC92</f>
        <v/>
      </c>
      <c r="I57" s="26" t="str">
        <f>'申込一覧表（個人種目）'!AD92</f>
        <v/>
      </c>
      <c r="J57" s="17" t="str">
        <f>IF(ISBLANK('申込一覧表（個人種目）'!AE62),"",'申込一覧表（個人種目）'!AE62)</f>
        <v/>
      </c>
      <c r="N57" s="94" t="str">
        <f t="shared" si="2"/>
        <v/>
      </c>
      <c r="O57" s="94" t="str">
        <f t="shared" si="4"/>
        <v/>
      </c>
      <c r="P57" s="94"/>
      <c r="Q57" s="95" t="str">
        <f t="shared" si="3"/>
        <v/>
      </c>
      <c r="R57" s="95" t="str">
        <f t="shared" si="5"/>
        <v/>
      </c>
      <c r="S57" s="95"/>
    </row>
    <row r="58" spans="1:19">
      <c r="A58" s="17">
        <v>57</v>
      </c>
      <c r="B58" s="17" t="str">
        <f>'申込一覧表（個人種目）'!R93</f>
        <v/>
      </c>
      <c r="C58" s="17" t="str">
        <f>'申込一覧表（個人種目）'!X93</f>
        <v xml:space="preserve"> </v>
      </c>
      <c r="D58" s="17" t="str">
        <f>'申込一覧表（個人種目）'!Y93</f>
        <v/>
      </c>
      <c r="E58" s="17" t="str">
        <f>'申込一覧表（個人種目）'!Z93</f>
        <v/>
      </c>
      <c r="F58" s="17" t="str">
        <f>'申込一覧表（個人種目）'!AA93</f>
        <v/>
      </c>
      <c r="G58" s="26" t="str">
        <f>'申込一覧表（個人種目）'!AB93</f>
        <v/>
      </c>
      <c r="H58" s="26" t="str">
        <f>'申込一覧表（個人種目）'!AC93</f>
        <v/>
      </c>
      <c r="I58" s="26" t="str">
        <f>'申込一覧表（個人種目）'!AD93</f>
        <v/>
      </c>
      <c r="J58" s="17" t="str">
        <f>IF(ISBLANK('申込一覧表（個人種目）'!AE63),"",'申込一覧表（個人種目）'!AE63)</f>
        <v/>
      </c>
      <c r="N58" s="94" t="str">
        <f t="shared" si="2"/>
        <v/>
      </c>
      <c r="O58" s="94" t="str">
        <f t="shared" si="4"/>
        <v/>
      </c>
      <c r="P58" s="94"/>
      <c r="Q58" s="95" t="str">
        <f t="shared" si="3"/>
        <v/>
      </c>
      <c r="R58" s="95" t="str">
        <f t="shared" si="5"/>
        <v/>
      </c>
      <c r="S58" s="95"/>
    </row>
    <row r="59" spans="1:19">
      <c r="A59" s="17">
        <v>58</v>
      </c>
      <c r="B59" s="17" t="str">
        <f>'申込一覧表（個人種目）'!R94</f>
        <v/>
      </c>
      <c r="C59" s="17" t="str">
        <f>'申込一覧表（個人種目）'!X94</f>
        <v xml:space="preserve"> </v>
      </c>
      <c r="D59" s="17" t="str">
        <f>'申込一覧表（個人種目）'!Y94</f>
        <v/>
      </c>
      <c r="E59" s="17" t="str">
        <f>'申込一覧表（個人種目）'!Z94</f>
        <v/>
      </c>
      <c r="F59" s="17" t="str">
        <f>'申込一覧表（個人種目）'!AA94</f>
        <v/>
      </c>
      <c r="G59" s="26" t="str">
        <f>'申込一覧表（個人種目）'!AB94</f>
        <v/>
      </c>
      <c r="H59" s="26" t="str">
        <f>'申込一覧表（個人種目）'!AC94</f>
        <v/>
      </c>
      <c r="I59" s="26" t="str">
        <f>'申込一覧表（個人種目）'!AD94</f>
        <v/>
      </c>
      <c r="J59" s="17" t="str">
        <f>IF(ISBLANK('申込一覧表（個人種目）'!AE64),"",'申込一覧表（個人種目）'!AE64)</f>
        <v/>
      </c>
      <c r="N59" s="94" t="str">
        <f t="shared" si="2"/>
        <v/>
      </c>
      <c r="O59" s="94" t="str">
        <f t="shared" si="4"/>
        <v/>
      </c>
      <c r="P59" s="94"/>
      <c r="Q59" s="95" t="str">
        <f t="shared" si="3"/>
        <v/>
      </c>
      <c r="R59" s="95" t="str">
        <f t="shared" si="5"/>
        <v/>
      </c>
      <c r="S59" s="95"/>
    </row>
    <row r="60" spans="1:19">
      <c r="A60" s="17">
        <v>59</v>
      </c>
      <c r="B60" s="17" t="str">
        <f>'申込一覧表（個人種目）'!R95</f>
        <v/>
      </c>
      <c r="C60" s="17" t="str">
        <f>'申込一覧表（個人種目）'!X95</f>
        <v xml:space="preserve"> </v>
      </c>
      <c r="D60" s="17" t="str">
        <f>'申込一覧表（個人種目）'!Y95</f>
        <v/>
      </c>
      <c r="E60" s="17" t="str">
        <f>'申込一覧表（個人種目）'!Z95</f>
        <v/>
      </c>
      <c r="F60" s="17" t="str">
        <f>'申込一覧表（個人種目）'!AA95</f>
        <v/>
      </c>
      <c r="G60" s="26" t="str">
        <f>'申込一覧表（個人種目）'!AB95</f>
        <v/>
      </c>
      <c r="H60" s="26" t="str">
        <f>'申込一覧表（個人種目）'!AC95</f>
        <v/>
      </c>
      <c r="I60" s="26" t="str">
        <f>'申込一覧表（個人種目）'!AD95</f>
        <v/>
      </c>
      <c r="J60" s="17" t="str">
        <f>IF(ISBLANK('申込一覧表（個人種目）'!AE65),"",'申込一覧表（個人種目）'!AE65)</f>
        <v/>
      </c>
      <c r="N60" s="94" t="str">
        <f t="shared" si="2"/>
        <v/>
      </c>
      <c r="O60" s="94" t="str">
        <f t="shared" si="4"/>
        <v/>
      </c>
      <c r="P60" s="94"/>
      <c r="Q60" s="95" t="str">
        <f t="shared" si="3"/>
        <v/>
      </c>
      <c r="R60" s="95" t="str">
        <f t="shared" si="5"/>
        <v/>
      </c>
      <c r="S60" s="95"/>
    </row>
    <row r="61" spans="1:19">
      <c r="A61" s="17">
        <v>60</v>
      </c>
      <c r="B61" s="17" t="str">
        <f>'申込一覧表（個人種目）'!R96</f>
        <v/>
      </c>
      <c r="C61" s="17" t="str">
        <f>'申込一覧表（個人種目）'!X96</f>
        <v xml:space="preserve"> </v>
      </c>
      <c r="D61" s="17" t="str">
        <f>'申込一覧表（個人種目）'!Y96</f>
        <v/>
      </c>
      <c r="E61" s="17" t="str">
        <f>'申込一覧表（個人種目）'!Z96</f>
        <v/>
      </c>
      <c r="F61" s="17" t="str">
        <f>'申込一覧表（個人種目）'!AA96</f>
        <v/>
      </c>
      <c r="G61" s="26" t="str">
        <f>'申込一覧表（個人種目）'!AB96</f>
        <v/>
      </c>
      <c r="H61" s="26" t="str">
        <f>'申込一覧表（個人種目）'!AC96</f>
        <v/>
      </c>
      <c r="I61" s="26" t="str">
        <f>'申込一覧表（個人種目）'!AD96</f>
        <v/>
      </c>
      <c r="J61" s="17" t="str">
        <f>IF(ISBLANK('申込一覧表（個人種目）'!AE66),"",'申込一覧表（個人種目）'!AE66)</f>
        <v/>
      </c>
      <c r="N61" s="94" t="str">
        <f t="shared" si="2"/>
        <v/>
      </c>
      <c r="O61" s="94" t="str">
        <f t="shared" si="4"/>
        <v/>
      </c>
      <c r="P61" s="94"/>
      <c r="Q61" s="95" t="str">
        <f t="shared" si="3"/>
        <v/>
      </c>
      <c r="R61" s="95" t="str">
        <f t="shared" si="5"/>
        <v/>
      </c>
      <c r="S61" s="95"/>
    </row>
    <row r="62" spans="1:19">
      <c r="A62" s="17">
        <v>61</v>
      </c>
      <c r="B62" s="17" t="str">
        <f>'申込一覧表（個人種目）'!R97</f>
        <v/>
      </c>
      <c r="C62" s="17" t="str">
        <f>'申込一覧表（個人種目）'!X97</f>
        <v xml:space="preserve"> </v>
      </c>
      <c r="D62" s="17" t="str">
        <f>'申込一覧表（個人種目）'!Y97</f>
        <v/>
      </c>
      <c r="E62" s="17" t="str">
        <f>'申込一覧表（個人種目）'!Z97</f>
        <v/>
      </c>
      <c r="F62" s="17" t="str">
        <f>'申込一覧表（個人種目）'!AA97</f>
        <v/>
      </c>
      <c r="G62" s="26" t="str">
        <f>'申込一覧表（個人種目）'!AB97</f>
        <v/>
      </c>
      <c r="H62" s="26" t="str">
        <f>'申込一覧表（個人種目）'!AC97</f>
        <v/>
      </c>
      <c r="I62" s="26" t="str">
        <f>'申込一覧表（個人種目）'!AD97</f>
        <v/>
      </c>
      <c r="J62" s="17" t="str">
        <f>IF(ISBLANK('申込一覧表（個人種目）'!AE67),"",'申込一覧表（個人種目）'!AE67)</f>
        <v/>
      </c>
      <c r="N62" s="94" t="str">
        <f t="shared" si="2"/>
        <v/>
      </c>
      <c r="O62" s="94" t="str">
        <f t="shared" si="4"/>
        <v/>
      </c>
      <c r="P62" s="94"/>
      <c r="Q62" s="95" t="str">
        <f t="shared" si="3"/>
        <v/>
      </c>
      <c r="R62" s="95" t="str">
        <f t="shared" si="5"/>
        <v/>
      </c>
      <c r="S62" s="95"/>
    </row>
    <row r="63" spans="1:19">
      <c r="A63" s="17">
        <v>62</v>
      </c>
      <c r="B63" s="17" t="str">
        <f>'申込一覧表（個人種目）'!R98</f>
        <v/>
      </c>
      <c r="C63" s="17" t="str">
        <f>'申込一覧表（個人種目）'!X98</f>
        <v xml:space="preserve"> </v>
      </c>
      <c r="D63" s="17" t="str">
        <f>'申込一覧表（個人種目）'!Y98</f>
        <v/>
      </c>
      <c r="E63" s="17" t="str">
        <f>'申込一覧表（個人種目）'!Z98</f>
        <v/>
      </c>
      <c r="F63" s="17" t="str">
        <f>'申込一覧表（個人種目）'!AA98</f>
        <v/>
      </c>
      <c r="G63" s="26" t="str">
        <f>'申込一覧表（個人種目）'!AB98</f>
        <v/>
      </c>
      <c r="H63" s="26" t="str">
        <f>'申込一覧表（個人種目）'!AC98</f>
        <v/>
      </c>
      <c r="I63" s="26" t="str">
        <f>'申込一覧表（個人種目）'!AD98</f>
        <v/>
      </c>
      <c r="J63" s="17" t="str">
        <f>IF(ISBLANK('申込一覧表（個人種目）'!AE68),"",'申込一覧表（個人種目）'!AE68)</f>
        <v/>
      </c>
      <c r="N63" s="94" t="str">
        <f t="shared" si="2"/>
        <v/>
      </c>
      <c r="O63" s="94" t="str">
        <f t="shared" si="4"/>
        <v/>
      </c>
      <c r="P63" s="94"/>
      <c r="Q63" s="95" t="str">
        <f t="shared" si="3"/>
        <v/>
      </c>
      <c r="R63" s="95" t="str">
        <f t="shared" si="5"/>
        <v/>
      </c>
      <c r="S63" s="95"/>
    </row>
    <row r="64" spans="1:19">
      <c r="A64" s="17">
        <v>63</v>
      </c>
      <c r="B64" s="17" t="str">
        <f>'申込一覧表（個人種目）'!R99</f>
        <v/>
      </c>
      <c r="C64" s="17" t="str">
        <f>'申込一覧表（個人種目）'!X99</f>
        <v xml:space="preserve"> </v>
      </c>
      <c r="D64" s="17" t="str">
        <f>'申込一覧表（個人種目）'!Y99</f>
        <v/>
      </c>
      <c r="E64" s="17" t="str">
        <f>'申込一覧表（個人種目）'!Z99</f>
        <v/>
      </c>
      <c r="F64" s="17" t="str">
        <f>'申込一覧表（個人種目）'!AA99</f>
        <v/>
      </c>
      <c r="G64" s="26" t="str">
        <f>'申込一覧表（個人種目）'!AB99</f>
        <v/>
      </c>
      <c r="H64" s="26" t="str">
        <f>'申込一覧表（個人種目）'!AC99</f>
        <v/>
      </c>
      <c r="I64" s="26" t="str">
        <f>'申込一覧表（個人種目）'!AD99</f>
        <v/>
      </c>
      <c r="J64" s="17" t="str">
        <f>IF(ISBLANK('申込一覧表（個人種目）'!AE69),"",'申込一覧表（個人種目）'!AE69)</f>
        <v/>
      </c>
      <c r="N64" s="94" t="str">
        <f t="shared" si="2"/>
        <v/>
      </c>
      <c r="O64" s="94" t="str">
        <f t="shared" si="4"/>
        <v/>
      </c>
      <c r="P64" s="94"/>
      <c r="Q64" s="95" t="str">
        <f t="shared" si="3"/>
        <v/>
      </c>
      <c r="R64" s="95" t="str">
        <f t="shared" si="5"/>
        <v/>
      </c>
      <c r="S64" s="95"/>
    </row>
    <row r="65" spans="1:19">
      <c r="A65" s="17">
        <v>64</v>
      </c>
      <c r="B65" s="17" t="str">
        <f>'申込一覧表（個人種目）'!R100</f>
        <v/>
      </c>
      <c r="C65" s="17" t="str">
        <f>'申込一覧表（個人種目）'!X100</f>
        <v xml:space="preserve"> </v>
      </c>
      <c r="D65" s="17" t="str">
        <f>'申込一覧表（個人種目）'!Y100</f>
        <v/>
      </c>
      <c r="E65" s="17" t="str">
        <f>'申込一覧表（個人種目）'!Z100</f>
        <v/>
      </c>
      <c r="F65" s="17" t="str">
        <f>'申込一覧表（個人種目）'!AA100</f>
        <v/>
      </c>
      <c r="G65" s="26" t="str">
        <f>'申込一覧表（個人種目）'!AB100</f>
        <v/>
      </c>
      <c r="H65" s="26" t="str">
        <f>'申込一覧表（個人種目）'!AC100</f>
        <v/>
      </c>
      <c r="I65" s="26" t="str">
        <f>'申込一覧表（個人種目）'!AD100</f>
        <v/>
      </c>
      <c r="J65" s="17" t="str">
        <f>IF(ISBLANK('申込一覧表（個人種目）'!AE70),"",'申込一覧表（個人種目）'!AE70)</f>
        <v/>
      </c>
      <c r="N65" s="94" t="str">
        <f t="shared" si="2"/>
        <v/>
      </c>
      <c r="O65" s="94" t="str">
        <f t="shared" si="4"/>
        <v/>
      </c>
      <c r="P65" s="94"/>
      <c r="Q65" s="95" t="str">
        <f t="shared" si="3"/>
        <v/>
      </c>
      <c r="R65" s="95" t="str">
        <f t="shared" si="5"/>
        <v/>
      </c>
      <c r="S65" s="95"/>
    </row>
    <row r="66" spans="1:19">
      <c r="A66" s="17">
        <v>65</v>
      </c>
      <c r="B66" s="17" t="str">
        <f>'申込一覧表（個人種目）'!R101</f>
        <v/>
      </c>
      <c r="C66" s="17" t="str">
        <f>'申込一覧表（個人種目）'!X101</f>
        <v xml:space="preserve"> </v>
      </c>
      <c r="D66" s="17" t="str">
        <f>'申込一覧表（個人種目）'!Y101</f>
        <v/>
      </c>
      <c r="E66" s="17" t="str">
        <f>'申込一覧表（個人種目）'!Z101</f>
        <v/>
      </c>
      <c r="F66" s="17" t="str">
        <f>'申込一覧表（個人種目）'!AA101</f>
        <v/>
      </c>
      <c r="G66" s="26" t="str">
        <f>'申込一覧表（個人種目）'!AB101</f>
        <v/>
      </c>
      <c r="H66" s="26" t="str">
        <f>'申込一覧表（個人種目）'!AC101</f>
        <v/>
      </c>
      <c r="I66" s="26" t="str">
        <f>'申込一覧表（個人種目）'!AD101</f>
        <v/>
      </c>
      <c r="J66" s="17" t="str">
        <f>IF(ISBLANK('申込一覧表（個人種目）'!AE71),"",'申込一覧表（個人種目）'!AE71)</f>
        <v/>
      </c>
      <c r="N66" s="94" t="str">
        <f t="shared" si="2"/>
        <v/>
      </c>
      <c r="O66" s="94" t="str">
        <f t="shared" ref="O66:O97" si="6">IF(N66="","",1/COUNTIF($N$2:$N$125,N66))</f>
        <v/>
      </c>
      <c r="P66" s="94"/>
      <c r="Q66" s="95" t="str">
        <f t="shared" si="3"/>
        <v/>
      </c>
      <c r="R66" s="95" t="str">
        <f t="shared" ref="R66:R97" si="7">IF(Q66="","",1/COUNTIF($Q$2:$Q$125,Q66))</f>
        <v/>
      </c>
      <c r="S66" s="95"/>
    </row>
    <row r="67" spans="1:19">
      <c r="A67" s="17">
        <v>66</v>
      </c>
      <c r="B67" s="17" t="str">
        <f>'申込一覧表（個人種目）'!R102</f>
        <v/>
      </c>
      <c r="C67" s="17" t="str">
        <f>'申込一覧表（個人種目）'!X102</f>
        <v xml:space="preserve"> </v>
      </c>
      <c r="D67" s="17" t="str">
        <f>'申込一覧表（個人種目）'!Y102</f>
        <v/>
      </c>
      <c r="E67" s="17" t="str">
        <f>'申込一覧表（個人種目）'!Z102</f>
        <v/>
      </c>
      <c r="F67" s="17" t="str">
        <f>'申込一覧表（個人種目）'!AA102</f>
        <v/>
      </c>
      <c r="G67" s="26" t="str">
        <f>'申込一覧表（個人種目）'!AB102</f>
        <v/>
      </c>
      <c r="H67" s="26" t="str">
        <f>'申込一覧表（個人種目）'!AC102</f>
        <v/>
      </c>
      <c r="I67" s="26" t="str">
        <f>'申込一覧表（個人種目）'!AD102</f>
        <v/>
      </c>
      <c r="J67" s="17" t="str">
        <f>IF(ISBLANK('申込一覧表（個人種目）'!AE72),"",'申込一覧表（個人種目）'!AE72)</f>
        <v/>
      </c>
      <c r="N67" s="94" t="str">
        <f t="shared" ref="N67:N125" si="8">IF(B67="","",IF(B67&lt;200000000,B67,""))</f>
        <v/>
      </c>
      <c r="O67" s="94" t="str">
        <f t="shared" si="6"/>
        <v/>
      </c>
      <c r="P67" s="94"/>
      <c r="Q67" s="95" t="str">
        <f t="shared" ref="Q67:Q125" si="9">IF(B67="","",IF(B67&gt;200000000,B67,""))</f>
        <v/>
      </c>
      <c r="R67" s="95" t="str">
        <f t="shared" si="7"/>
        <v/>
      </c>
      <c r="S67" s="95"/>
    </row>
    <row r="68" spans="1:19">
      <c r="A68" s="17">
        <v>67</v>
      </c>
      <c r="B68" s="17" t="str">
        <f>'申込一覧表（個人種目）'!R103</f>
        <v/>
      </c>
      <c r="C68" s="17" t="str">
        <f>'申込一覧表（個人種目）'!X103</f>
        <v xml:space="preserve"> </v>
      </c>
      <c r="D68" s="17" t="str">
        <f>'申込一覧表（個人種目）'!Y103</f>
        <v/>
      </c>
      <c r="E68" s="17" t="str">
        <f>'申込一覧表（個人種目）'!Z103</f>
        <v/>
      </c>
      <c r="F68" s="17" t="str">
        <f>'申込一覧表（個人種目）'!AA103</f>
        <v/>
      </c>
      <c r="G68" s="26" t="str">
        <f>'申込一覧表（個人種目）'!AB103</f>
        <v/>
      </c>
      <c r="H68" s="26" t="str">
        <f>'申込一覧表（個人種目）'!AC103</f>
        <v/>
      </c>
      <c r="I68" s="26" t="str">
        <f>'申込一覧表（個人種目）'!AD103</f>
        <v/>
      </c>
      <c r="J68" s="17" t="str">
        <f>IF(ISBLANK('申込一覧表（個人種目）'!AE73),"",'申込一覧表（個人種目）'!AE73)</f>
        <v/>
      </c>
      <c r="N68" s="94" t="str">
        <f t="shared" si="8"/>
        <v/>
      </c>
      <c r="O68" s="94" t="str">
        <f t="shared" si="6"/>
        <v/>
      </c>
      <c r="P68" s="94"/>
      <c r="Q68" s="95" t="str">
        <f t="shared" si="9"/>
        <v/>
      </c>
      <c r="R68" s="95" t="str">
        <f t="shared" si="7"/>
        <v/>
      </c>
      <c r="S68" s="95"/>
    </row>
    <row r="69" spans="1:19">
      <c r="A69" s="17">
        <v>68</v>
      </c>
      <c r="B69" s="17" t="str">
        <f>'申込一覧表（個人種目）'!R104</f>
        <v/>
      </c>
      <c r="C69" s="17" t="str">
        <f>'申込一覧表（個人種目）'!X104</f>
        <v xml:space="preserve"> </v>
      </c>
      <c r="D69" s="17" t="str">
        <f>'申込一覧表（個人種目）'!Y104</f>
        <v/>
      </c>
      <c r="E69" s="17" t="str">
        <f>'申込一覧表（個人種目）'!Z104</f>
        <v/>
      </c>
      <c r="F69" s="17" t="str">
        <f>'申込一覧表（個人種目）'!AA104</f>
        <v/>
      </c>
      <c r="G69" s="26" t="str">
        <f>'申込一覧表（個人種目）'!AB104</f>
        <v/>
      </c>
      <c r="H69" s="26" t="str">
        <f>'申込一覧表（個人種目）'!AC104</f>
        <v/>
      </c>
      <c r="I69" s="26" t="str">
        <f>'申込一覧表（個人種目）'!AD104</f>
        <v/>
      </c>
      <c r="J69" s="17" t="str">
        <f>IF(ISBLANK('申込一覧表（個人種目）'!AE74),"",'申込一覧表（個人種目）'!AE74)</f>
        <v/>
      </c>
      <c r="N69" s="94" t="str">
        <f t="shared" si="8"/>
        <v/>
      </c>
      <c r="O69" s="94" t="str">
        <f t="shared" si="6"/>
        <v/>
      </c>
      <c r="P69" s="94"/>
      <c r="Q69" s="95" t="str">
        <f t="shared" si="9"/>
        <v/>
      </c>
      <c r="R69" s="95" t="str">
        <f t="shared" si="7"/>
        <v/>
      </c>
      <c r="S69" s="95"/>
    </row>
    <row r="70" spans="1:19">
      <c r="A70" s="17">
        <v>69</v>
      </c>
      <c r="B70" s="17" t="str">
        <f>'申込一覧表（個人種目）'!R105</f>
        <v/>
      </c>
      <c r="C70" s="17" t="str">
        <f>'申込一覧表（個人種目）'!X105</f>
        <v xml:space="preserve"> </v>
      </c>
      <c r="D70" s="17" t="str">
        <f>'申込一覧表（個人種目）'!Y105</f>
        <v/>
      </c>
      <c r="E70" s="17" t="str">
        <f>'申込一覧表（個人種目）'!Z105</f>
        <v/>
      </c>
      <c r="F70" s="17" t="str">
        <f>'申込一覧表（個人種目）'!AA105</f>
        <v/>
      </c>
      <c r="G70" s="26" t="str">
        <f>'申込一覧表（個人種目）'!AB105</f>
        <v/>
      </c>
      <c r="H70" s="26" t="str">
        <f>'申込一覧表（個人種目）'!AC105</f>
        <v/>
      </c>
      <c r="I70" s="26" t="str">
        <f>'申込一覧表（個人種目）'!AD105</f>
        <v/>
      </c>
      <c r="J70" s="17" t="str">
        <f>IF(ISBLANK('申込一覧表（個人種目）'!AE75),"",'申込一覧表（個人種目）'!AE75)</f>
        <v/>
      </c>
      <c r="N70" s="94" t="str">
        <f t="shared" si="8"/>
        <v/>
      </c>
      <c r="O70" s="94" t="str">
        <f t="shared" si="6"/>
        <v/>
      </c>
      <c r="P70" s="94"/>
      <c r="Q70" s="95" t="str">
        <f t="shared" si="9"/>
        <v/>
      </c>
      <c r="R70" s="95" t="str">
        <f t="shared" si="7"/>
        <v/>
      </c>
      <c r="S70" s="95"/>
    </row>
    <row r="71" spans="1:19">
      <c r="A71" s="17">
        <v>70</v>
      </c>
      <c r="B71" s="17" t="str">
        <f>'申込一覧表（個人種目）'!R106</f>
        <v/>
      </c>
      <c r="C71" s="17" t="str">
        <f>'申込一覧表（個人種目）'!X106</f>
        <v xml:space="preserve"> </v>
      </c>
      <c r="D71" s="17" t="str">
        <f>'申込一覧表（個人種目）'!Y106</f>
        <v/>
      </c>
      <c r="E71" s="17" t="str">
        <f>'申込一覧表（個人種目）'!Z106</f>
        <v/>
      </c>
      <c r="F71" s="17" t="str">
        <f>'申込一覧表（個人種目）'!AA106</f>
        <v/>
      </c>
      <c r="G71" s="26" t="str">
        <f>'申込一覧表（個人種目）'!AB106</f>
        <v/>
      </c>
      <c r="H71" s="26" t="str">
        <f>'申込一覧表（個人種目）'!AC106</f>
        <v/>
      </c>
      <c r="I71" s="26" t="str">
        <f>'申込一覧表（個人種目）'!AD106</f>
        <v/>
      </c>
      <c r="J71" s="17" t="str">
        <f>IF(ISBLANK('申込一覧表（個人種目）'!AE76),"",'申込一覧表（個人種目）'!AE76)</f>
        <v/>
      </c>
      <c r="N71" s="94" t="str">
        <f t="shared" si="8"/>
        <v/>
      </c>
      <c r="O71" s="94" t="str">
        <f t="shared" si="6"/>
        <v/>
      </c>
      <c r="P71" s="94"/>
      <c r="Q71" s="95" t="str">
        <f t="shared" si="9"/>
        <v/>
      </c>
      <c r="R71" s="95" t="str">
        <f t="shared" si="7"/>
        <v/>
      </c>
      <c r="S71" s="95"/>
    </row>
    <row r="72" spans="1:19">
      <c r="A72" s="17">
        <v>71</v>
      </c>
      <c r="B72" s="17" t="str">
        <f>'申込一覧表（個人種目）'!R107</f>
        <v/>
      </c>
      <c r="C72" s="17" t="str">
        <f>'申込一覧表（個人種目）'!X107</f>
        <v xml:space="preserve"> </v>
      </c>
      <c r="D72" s="17" t="str">
        <f>'申込一覧表（個人種目）'!Y107</f>
        <v/>
      </c>
      <c r="E72" s="17" t="str">
        <f>'申込一覧表（個人種目）'!Z107</f>
        <v/>
      </c>
      <c r="F72" s="17" t="str">
        <f>'申込一覧表（個人種目）'!AA107</f>
        <v/>
      </c>
      <c r="G72" s="26" t="str">
        <f>'申込一覧表（個人種目）'!AB107</f>
        <v/>
      </c>
      <c r="H72" s="26" t="str">
        <f>'申込一覧表（個人種目）'!AC107</f>
        <v/>
      </c>
      <c r="I72" s="26" t="str">
        <f>'申込一覧表（個人種目）'!AD107</f>
        <v/>
      </c>
      <c r="J72" s="17" t="str">
        <f>IF(ISBLANK('申込一覧表（個人種目）'!AE77),"",'申込一覧表（個人種目）'!AE77)</f>
        <v/>
      </c>
      <c r="N72" s="94" t="str">
        <f t="shared" si="8"/>
        <v/>
      </c>
      <c r="O72" s="94" t="str">
        <f t="shared" si="6"/>
        <v/>
      </c>
      <c r="P72" s="94"/>
      <c r="Q72" s="95" t="str">
        <f t="shared" si="9"/>
        <v/>
      </c>
      <c r="R72" s="95" t="str">
        <f t="shared" si="7"/>
        <v/>
      </c>
      <c r="S72" s="95"/>
    </row>
    <row r="73" spans="1:19">
      <c r="A73" s="17">
        <v>72</v>
      </c>
      <c r="B73" s="17" t="str">
        <f>'申込一覧表（個人種目）'!R108</f>
        <v/>
      </c>
      <c r="C73" s="17" t="str">
        <f>'申込一覧表（個人種目）'!X108</f>
        <v xml:space="preserve"> </v>
      </c>
      <c r="D73" s="17" t="str">
        <f>'申込一覧表（個人種目）'!Y108</f>
        <v/>
      </c>
      <c r="E73" s="17" t="str">
        <f>'申込一覧表（個人種目）'!Z108</f>
        <v/>
      </c>
      <c r="F73" s="17" t="str">
        <f>'申込一覧表（個人種目）'!AA108</f>
        <v/>
      </c>
      <c r="G73" s="26" t="str">
        <f>'申込一覧表（個人種目）'!AB108</f>
        <v/>
      </c>
      <c r="H73" s="26" t="str">
        <f>'申込一覧表（個人種目）'!AC108</f>
        <v/>
      </c>
      <c r="I73" s="26" t="str">
        <f>'申込一覧表（個人種目）'!AD108</f>
        <v/>
      </c>
      <c r="J73" s="17" t="str">
        <f>IF(ISBLANK('申込一覧表（個人種目）'!AE78),"",'申込一覧表（個人種目）'!AE78)</f>
        <v/>
      </c>
      <c r="N73" s="94" t="str">
        <f t="shared" si="8"/>
        <v/>
      </c>
      <c r="O73" s="94" t="str">
        <f t="shared" si="6"/>
        <v/>
      </c>
      <c r="P73" s="94"/>
      <c r="Q73" s="95" t="str">
        <f t="shared" si="9"/>
        <v/>
      </c>
      <c r="R73" s="95" t="str">
        <f t="shared" si="7"/>
        <v/>
      </c>
      <c r="S73" s="95"/>
    </row>
    <row r="74" spans="1:19">
      <c r="A74" s="17">
        <v>73</v>
      </c>
      <c r="B74" s="17" t="str">
        <f>'申込一覧表（個人種目）'!R109</f>
        <v/>
      </c>
      <c r="C74" s="17" t="str">
        <f>'申込一覧表（個人種目）'!X109</f>
        <v xml:space="preserve"> </v>
      </c>
      <c r="D74" s="17" t="str">
        <f>'申込一覧表（個人種目）'!Y109</f>
        <v/>
      </c>
      <c r="E74" s="17" t="str">
        <f>'申込一覧表（個人種目）'!Z109</f>
        <v/>
      </c>
      <c r="F74" s="17" t="str">
        <f>'申込一覧表（個人種目）'!AA109</f>
        <v/>
      </c>
      <c r="G74" s="26" t="str">
        <f>'申込一覧表（個人種目）'!AB109</f>
        <v/>
      </c>
      <c r="H74" s="26" t="str">
        <f>'申込一覧表（個人種目）'!AC109</f>
        <v/>
      </c>
      <c r="I74" s="26" t="str">
        <f>'申込一覧表（個人種目）'!AD109</f>
        <v/>
      </c>
      <c r="J74" s="17" t="str">
        <f>IF(ISBLANK('申込一覧表（個人種目）'!AE79),"",'申込一覧表（個人種目）'!AE79)</f>
        <v/>
      </c>
      <c r="N74" s="94" t="str">
        <f t="shared" si="8"/>
        <v/>
      </c>
      <c r="O74" s="94" t="str">
        <f t="shared" si="6"/>
        <v/>
      </c>
      <c r="P74" s="94"/>
      <c r="Q74" s="95" t="str">
        <f t="shared" si="9"/>
        <v/>
      </c>
      <c r="R74" s="95" t="str">
        <f t="shared" si="7"/>
        <v/>
      </c>
      <c r="S74" s="95"/>
    </row>
    <row r="75" spans="1:19">
      <c r="A75" s="17">
        <v>74</v>
      </c>
      <c r="B75" s="17" t="str">
        <f>'申込一覧表（個人種目）'!R110</f>
        <v/>
      </c>
      <c r="C75" s="17" t="str">
        <f>'申込一覧表（個人種目）'!X110</f>
        <v xml:space="preserve"> </v>
      </c>
      <c r="D75" s="17" t="str">
        <f>'申込一覧表（個人種目）'!Y110</f>
        <v/>
      </c>
      <c r="E75" s="17" t="str">
        <f>'申込一覧表（個人種目）'!Z110</f>
        <v/>
      </c>
      <c r="F75" s="17" t="str">
        <f>'申込一覧表（個人種目）'!AA110</f>
        <v/>
      </c>
      <c r="G75" s="26" t="str">
        <f>'申込一覧表（個人種目）'!AB110</f>
        <v/>
      </c>
      <c r="H75" s="26" t="str">
        <f>'申込一覧表（個人種目）'!AC110</f>
        <v/>
      </c>
      <c r="I75" s="26" t="str">
        <f>'申込一覧表（個人種目）'!AD110</f>
        <v/>
      </c>
      <c r="J75" s="17" t="str">
        <f>IF(ISBLANK('申込一覧表（個人種目）'!AE80),"",'申込一覧表（個人種目）'!AE80)</f>
        <v/>
      </c>
      <c r="N75" s="94" t="str">
        <f t="shared" si="8"/>
        <v/>
      </c>
      <c r="O75" s="94" t="str">
        <f t="shared" si="6"/>
        <v/>
      </c>
      <c r="P75" s="94"/>
      <c r="Q75" s="95" t="str">
        <f t="shared" si="9"/>
        <v/>
      </c>
      <c r="R75" s="95" t="str">
        <f t="shared" si="7"/>
        <v/>
      </c>
      <c r="S75" s="95"/>
    </row>
    <row r="76" spans="1:19">
      <c r="A76" s="17">
        <v>75</v>
      </c>
      <c r="B76" s="17" t="str">
        <f>'申込一覧表（個人種目）'!R111</f>
        <v/>
      </c>
      <c r="C76" s="17" t="str">
        <f>'申込一覧表（個人種目）'!X111</f>
        <v xml:space="preserve"> </v>
      </c>
      <c r="D76" s="17" t="str">
        <f>'申込一覧表（個人種目）'!Y111</f>
        <v/>
      </c>
      <c r="E76" s="17" t="str">
        <f>'申込一覧表（個人種目）'!Z111</f>
        <v/>
      </c>
      <c r="F76" s="17" t="str">
        <f>'申込一覧表（個人種目）'!AA111</f>
        <v/>
      </c>
      <c r="G76" s="26" t="str">
        <f>'申込一覧表（個人種目）'!AB111</f>
        <v/>
      </c>
      <c r="H76" s="26" t="str">
        <f>'申込一覧表（個人種目）'!AC111</f>
        <v/>
      </c>
      <c r="I76" s="26" t="str">
        <f>'申込一覧表（個人種目）'!AD111</f>
        <v/>
      </c>
      <c r="J76" s="17" t="str">
        <f>IF(ISBLANK('申込一覧表（個人種目）'!AE81),"",'申込一覧表（個人種目）'!AE81)</f>
        <v/>
      </c>
      <c r="N76" s="94" t="str">
        <f t="shared" si="8"/>
        <v/>
      </c>
      <c r="O76" s="94" t="str">
        <f t="shared" si="6"/>
        <v/>
      </c>
      <c r="P76" s="94"/>
      <c r="Q76" s="95" t="str">
        <f t="shared" si="9"/>
        <v/>
      </c>
      <c r="R76" s="95" t="str">
        <f t="shared" si="7"/>
        <v/>
      </c>
      <c r="S76" s="95"/>
    </row>
    <row r="77" spans="1:19">
      <c r="A77" s="17">
        <v>76</v>
      </c>
      <c r="B77" s="17" t="str">
        <f>'申込一覧表（個人種目）'!R127</f>
        <v/>
      </c>
      <c r="C77" s="17" t="str">
        <f>'申込一覧表（個人種目）'!X127</f>
        <v xml:space="preserve"> </v>
      </c>
      <c r="D77" s="17" t="str">
        <f>'申込一覧表（個人種目）'!Y127</f>
        <v/>
      </c>
      <c r="E77" s="17" t="str">
        <f>'申込一覧表（個人種目）'!Z127</f>
        <v/>
      </c>
      <c r="F77" s="17" t="str">
        <f>'申込一覧表（個人種目）'!AA127</f>
        <v/>
      </c>
      <c r="G77" s="26" t="str">
        <f>'申込一覧表（個人種目）'!AB127</f>
        <v/>
      </c>
      <c r="H77" s="26" t="str">
        <f>'申込一覧表（個人種目）'!AC127</f>
        <v/>
      </c>
      <c r="I77" s="26" t="str">
        <f>'申込一覧表（個人種目）'!AD127</f>
        <v/>
      </c>
      <c r="J77" s="17" t="str">
        <f>IF(ISBLANK('申込一覧表（個人種目）'!AE82),"",'申込一覧表（個人種目）'!AE82)</f>
        <v/>
      </c>
      <c r="N77" s="94" t="str">
        <f t="shared" si="8"/>
        <v/>
      </c>
      <c r="O77" s="94" t="str">
        <f t="shared" si="6"/>
        <v/>
      </c>
      <c r="P77" s="94"/>
      <c r="Q77" s="95" t="str">
        <f t="shared" si="9"/>
        <v/>
      </c>
      <c r="R77" s="95" t="str">
        <f t="shared" si="7"/>
        <v/>
      </c>
      <c r="S77" s="95"/>
    </row>
    <row r="78" spans="1:19">
      <c r="A78" s="17">
        <v>77</v>
      </c>
      <c r="B78" s="17" t="str">
        <f>'申込一覧表（個人種目）'!R128</f>
        <v/>
      </c>
      <c r="C78" s="17" t="str">
        <f>'申込一覧表（個人種目）'!X128</f>
        <v xml:space="preserve"> </v>
      </c>
      <c r="D78" s="17" t="str">
        <f>'申込一覧表（個人種目）'!Y128</f>
        <v/>
      </c>
      <c r="E78" s="17" t="str">
        <f>'申込一覧表（個人種目）'!Z128</f>
        <v/>
      </c>
      <c r="F78" s="17" t="str">
        <f>'申込一覧表（個人種目）'!AA128</f>
        <v/>
      </c>
      <c r="G78" s="26" t="str">
        <f>'申込一覧表（個人種目）'!AB128</f>
        <v/>
      </c>
      <c r="H78" s="26" t="str">
        <f>'申込一覧表（個人種目）'!AC128</f>
        <v/>
      </c>
      <c r="I78" s="26" t="str">
        <f>'申込一覧表（個人種目）'!AD128</f>
        <v/>
      </c>
      <c r="J78" s="17" t="str">
        <f>IF(ISBLANK('申込一覧表（個人種目）'!AE83),"",'申込一覧表（個人種目）'!AE83)</f>
        <v/>
      </c>
      <c r="N78" s="94" t="str">
        <f t="shared" si="8"/>
        <v/>
      </c>
      <c r="O78" s="94" t="str">
        <f t="shared" si="6"/>
        <v/>
      </c>
      <c r="P78" s="94"/>
      <c r="Q78" s="95" t="str">
        <f t="shared" si="9"/>
        <v/>
      </c>
      <c r="R78" s="95" t="str">
        <f t="shared" si="7"/>
        <v/>
      </c>
      <c r="S78" s="95"/>
    </row>
    <row r="79" spans="1:19">
      <c r="A79" s="17">
        <v>78</v>
      </c>
      <c r="B79" s="17" t="str">
        <f>'申込一覧表（個人種目）'!R129</f>
        <v/>
      </c>
      <c r="C79" s="17" t="str">
        <f>'申込一覧表（個人種目）'!X129</f>
        <v xml:space="preserve"> </v>
      </c>
      <c r="D79" s="17" t="str">
        <f>'申込一覧表（個人種目）'!Y129</f>
        <v/>
      </c>
      <c r="E79" s="17" t="str">
        <f>'申込一覧表（個人種目）'!Z129</f>
        <v/>
      </c>
      <c r="F79" s="17" t="str">
        <f>'申込一覧表（個人種目）'!AA129</f>
        <v/>
      </c>
      <c r="G79" s="26" t="str">
        <f>'申込一覧表（個人種目）'!AB129</f>
        <v/>
      </c>
      <c r="H79" s="26" t="str">
        <f>'申込一覧表（個人種目）'!AC129</f>
        <v/>
      </c>
      <c r="I79" s="26" t="str">
        <f>'申込一覧表（個人種目）'!AD129</f>
        <v/>
      </c>
      <c r="J79" s="17" t="str">
        <f>IF(ISBLANK('申込一覧表（個人種目）'!AE84),"",'申込一覧表（個人種目）'!AE84)</f>
        <v/>
      </c>
      <c r="N79" s="94" t="str">
        <f t="shared" si="8"/>
        <v/>
      </c>
      <c r="O79" s="94" t="str">
        <f t="shared" si="6"/>
        <v/>
      </c>
      <c r="P79" s="94"/>
      <c r="Q79" s="95" t="str">
        <f t="shared" si="9"/>
        <v/>
      </c>
      <c r="R79" s="95" t="str">
        <f t="shared" si="7"/>
        <v/>
      </c>
      <c r="S79" s="95"/>
    </row>
    <row r="80" spans="1:19">
      <c r="A80" s="17">
        <v>79</v>
      </c>
      <c r="B80" s="17" t="str">
        <f>'申込一覧表（個人種目）'!R130</f>
        <v/>
      </c>
      <c r="C80" s="17" t="str">
        <f>'申込一覧表（個人種目）'!X130</f>
        <v xml:space="preserve"> </v>
      </c>
      <c r="D80" s="17" t="str">
        <f>'申込一覧表（個人種目）'!Y130</f>
        <v/>
      </c>
      <c r="E80" s="17" t="str">
        <f>'申込一覧表（個人種目）'!Z130</f>
        <v/>
      </c>
      <c r="F80" s="17" t="str">
        <f>'申込一覧表（個人種目）'!AA130</f>
        <v/>
      </c>
      <c r="G80" s="26" t="str">
        <f>'申込一覧表（個人種目）'!AB130</f>
        <v/>
      </c>
      <c r="H80" s="26" t="str">
        <f>'申込一覧表（個人種目）'!AC130</f>
        <v/>
      </c>
      <c r="I80" s="26" t="str">
        <f>'申込一覧表（個人種目）'!AD130</f>
        <v/>
      </c>
      <c r="J80" s="17" t="str">
        <f>IF(ISBLANK('申込一覧表（個人種目）'!AE85),"",'申込一覧表（個人種目）'!AE85)</f>
        <v/>
      </c>
      <c r="N80" s="94" t="str">
        <f t="shared" si="8"/>
        <v/>
      </c>
      <c r="O80" s="94" t="str">
        <f t="shared" si="6"/>
        <v/>
      </c>
      <c r="P80" s="94"/>
      <c r="Q80" s="95" t="str">
        <f t="shared" si="9"/>
        <v/>
      </c>
      <c r="R80" s="95" t="str">
        <f t="shared" si="7"/>
        <v/>
      </c>
      <c r="S80" s="95"/>
    </row>
    <row r="81" spans="1:19">
      <c r="A81" s="17">
        <v>80</v>
      </c>
      <c r="B81" s="17" t="str">
        <f>'申込一覧表（個人種目）'!R131</f>
        <v/>
      </c>
      <c r="C81" s="17" t="str">
        <f>'申込一覧表（個人種目）'!X131</f>
        <v xml:space="preserve"> </v>
      </c>
      <c r="D81" s="17" t="str">
        <f>'申込一覧表（個人種目）'!Y131</f>
        <v/>
      </c>
      <c r="E81" s="17" t="str">
        <f>'申込一覧表（個人種目）'!Z131</f>
        <v/>
      </c>
      <c r="F81" s="17" t="str">
        <f>'申込一覧表（個人種目）'!AA131</f>
        <v/>
      </c>
      <c r="G81" s="26" t="str">
        <f>'申込一覧表（個人種目）'!AB131</f>
        <v/>
      </c>
      <c r="H81" s="26" t="str">
        <f>'申込一覧表（個人種目）'!AC131</f>
        <v/>
      </c>
      <c r="I81" s="26" t="str">
        <f>'申込一覧表（個人種目）'!AD131</f>
        <v/>
      </c>
      <c r="J81" s="17" t="str">
        <f>IF(ISBLANK('申込一覧表（個人種目）'!AE86),"",'申込一覧表（個人種目）'!AE86)</f>
        <v/>
      </c>
      <c r="N81" s="94" t="str">
        <f t="shared" si="8"/>
        <v/>
      </c>
      <c r="O81" s="94" t="str">
        <f t="shared" si="6"/>
        <v/>
      </c>
      <c r="P81" s="94"/>
      <c r="Q81" s="95" t="str">
        <f t="shared" si="9"/>
        <v/>
      </c>
      <c r="R81" s="95" t="str">
        <f t="shared" si="7"/>
        <v/>
      </c>
      <c r="S81" s="95"/>
    </row>
    <row r="82" spans="1:19">
      <c r="A82" s="17">
        <v>81</v>
      </c>
      <c r="B82" s="17" t="str">
        <f>'申込一覧表（個人種目）'!R132</f>
        <v/>
      </c>
      <c r="C82" s="17" t="str">
        <f>'申込一覧表（個人種目）'!X132</f>
        <v xml:space="preserve"> </v>
      </c>
      <c r="D82" s="17" t="str">
        <f>'申込一覧表（個人種目）'!Y132</f>
        <v/>
      </c>
      <c r="E82" s="17" t="str">
        <f>'申込一覧表（個人種目）'!Z132</f>
        <v/>
      </c>
      <c r="F82" s="17" t="str">
        <f>'申込一覧表（個人種目）'!AA132</f>
        <v/>
      </c>
      <c r="G82" s="26" t="str">
        <f>'申込一覧表（個人種目）'!AB132</f>
        <v/>
      </c>
      <c r="H82" s="26" t="str">
        <f>'申込一覧表（個人種目）'!AC132</f>
        <v/>
      </c>
      <c r="I82" s="26" t="str">
        <f>'申込一覧表（個人種目）'!AD132</f>
        <v/>
      </c>
      <c r="J82" s="17" t="str">
        <f>IF(ISBLANK('申込一覧表（個人種目）'!AE87),"",'申込一覧表（個人種目）'!AE87)</f>
        <v/>
      </c>
      <c r="N82" s="94" t="str">
        <f t="shared" si="8"/>
        <v/>
      </c>
      <c r="O82" s="94" t="str">
        <f t="shared" si="6"/>
        <v/>
      </c>
      <c r="P82" s="94"/>
      <c r="Q82" s="95" t="str">
        <f t="shared" si="9"/>
        <v/>
      </c>
      <c r="R82" s="95" t="str">
        <f t="shared" si="7"/>
        <v/>
      </c>
      <c r="S82" s="95"/>
    </row>
    <row r="83" spans="1:19">
      <c r="A83" s="17">
        <v>82</v>
      </c>
      <c r="B83" s="17" t="str">
        <f>'申込一覧表（個人種目）'!R133</f>
        <v/>
      </c>
      <c r="C83" s="17" t="str">
        <f>'申込一覧表（個人種目）'!X133</f>
        <v xml:space="preserve"> </v>
      </c>
      <c r="D83" s="17" t="str">
        <f>'申込一覧表（個人種目）'!Y133</f>
        <v/>
      </c>
      <c r="E83" s="17" t="str">
        <f>'申込一覧表（個人種目）'!Z133</f>
        <v/>
      </c>
      <c r="F83" s="17" t="str">
        <f>'申込一覧表（個人種目）'!AA133</f>
        <v/>
      </c>
      <c r="G83" s="26" t="str">
        <f>'申込一覧表（個人種目）'!AB133</f>
        <v/>
      </c>
      <c r="H83" s="26" t="str">
        <f>'申込一覧表（個人種目）'!AC133</f>
        <v/>
      </c>
      <c r="I83" s="26" t="str">
        <f>'申込一覧表（個人種目）'!AD133</f>
        <v/>
      </c>
      <c r="J83" s="17" t="str">
        <f>IF(ISBLANK('申込一覧表（個人種目）'!AE88),"",'申込一覧表（個人種目）'!AE88)</f>
        <v/>
      </c>
      <c r="N83" s="94" t="str">
        <f t="shared" si="8"/>
        <v/>
      </c>
      <c r="O83" s="94" t="str">
        <f t="shared" si="6"/>
        <v/>
      </c>
      <c r="P83" s="94"/>
      <c r="Q83" s="95" t="str">
        <f t="shared" si="9"/>
        <v/>
      </c>
      <c r="R83" s="95" t="str">
        <f t="shared" si="7"/>
        <v/>
      </c>
      <c r="S83" s="95"/>
    </row>
    <row r="84" spans="1:19">
      <c r="A84" s="17">
        <v>83</v>
      </c>
      <c r="B84" s="17" t="str">
        <f>'申込一覧表（個人種目）'!R134</f>
        <v/>
      </c>
      <c r="C84" s="17" t="str">
        <f>'申込一覧表（個人種目）'!X134</f>
        <v xml:space="preserve"> </v>
      </c>
      <c r="D84" s="17" t="str">
        <f>'申込一覧表（個人種目）'!Y134</f>
        <v/>
      </c>
      <c r="E84" s="17" t="str">
        <f>'申込一覧表（個人種目）'!Z134</f>
        <v/>
      </c>
      <c r="F84" s="17" t="str">
        <f>'申込一覧表（個人種目）'!AA134</f>
        <v/>
      </c>
      <c r="G84" s="26" t="str">
        <f>'申込一覧表（個人種目）'!AB134</f>
        <v/>
      </c>
      <c r="H84" s="26" t="str">
        <f>'申込一覧表（個人種目）'!AC134</f>
        <v/>
      </c>
      <c r="I84" s="26" t="str">
        <f>'申込一覧表（個人種目）'!AD134</f>
        <v/>
      </c>
      <c r="J84" s="17" t="str">
        <f>IF(ISBLANK('申込一覧表（個人種目）'!AE89),"",'申込一覧表（個人種目）'!AE89)</f>
        <v/>
      </c>
      <c r="N84" s="94" t="str">
        <f t="shared" si="8"/>
        <v/>
      </c>
      <c r="O84" s="94" t="str">
        <f t="shared" si="6"/>
        <v/>
      </c>
      <c r="P84" s="94"/>
      <c r="Q84" s="95" t="str">
        <f t="shared" si="9"/>
        <v/>
      </c>
      <c r="R84" s="95" t="str">
        <f t="shared" si="7"/>
        <v/>
      </c>
      <c r="S84" s="95"/>
    </row>
    <row r="85" spans="1:19">
      <c r="A85" s="17">
        <v>84</v>
      </c>
      <c r="B85" s="17" t="str">
        <f>'申込一覧表（個人種目）'!R135</f>
        <v/>
      </c>
      <c r="C85" s="17" t="str">
        <f>'申込一覧表（個人種目）'!X135</f>
        <v xml:space="preserve"> </v>
      </c>
      <c r="D85" s="17" t="str">
        <f>'申込一覧表（個人種目）'!Y135</f>
        <v/>
      </c>
      <c r="E85" s="17" t="str">
        <f>'申込一覧表（個人種目）'!Z135</f>
        <v/>
      </c>
      <c r="F85" s="17" t="str">
        <f>'申込一覧表（個人種目）'!AA135</f>
        <v/>
      </c>
      <c r="G85" s="26" t="str">
        <f>'申込一覧表（個人種目）'!AB135</f>
        <v/>
      </c>
      <c r="H85" s="26" t="str">
        <f>'申込一覧表（個人種目）'!AC135</f>
        <v/>
      </c>
      <c r="I85" s="26" t="str">
        <f>'申込一覧表（個人種目）'!AD135</f>
        <v/>
      </c>
      <c r="J85" s="17" t="str">
        <f>IF(ISBLANK('申込一覧表（個人種目）'!AE90),"",'申込一覧表（個人種目）'!AE90)</f>
        <v/>
      </c>
      <c r="N85" s="94" t="str">
        <f t="shared" si="8"/>
        <v/>
      </c>
      <c r="O85" s="94" t="str">
        <f t="shared" si="6"/>
        <v/>
      </c>
      <c r="P85" s="94"/>
      <c r="Q85" s="95" t="str">
        <f t="shared" si="9"/>
        <v/>
      </c>
      <c r="R85" s="95" t="str">
        <f t="shared" si="7"/>
        <v/>
      </c>
      <c r="S85" s="95"/>
    </row>
    <row r="86" spans="1:19">
      <c r="A86" s="17">
        <v>85</v>
      </c>
      <c r="B86" s="17" t="str">
        <f>'申込一覧表（個人種目）'!R136</f>
        <v/>
      </c>
      <c r="C86" s="17" t="str">
        <f>'申込一覧表（個人種目）'!X136</f>
        <v xml:space="preserve"> </v>
      </c>
      <c r="D86" s="17" t="str">
        <f>'申込一覧表（個人種目）'!Y136</f>
        <v/>
      </c>
      <c r="E86" s="17" t="str">
        <f>'申込一覧表（個人種目）'!Z136</f>
        <v/>
      </c>
      <c r="F86" s="17" t="str">
        <f>'申込一覧表（個人種目）'!AA136</f>
        <v/>
      </c>
      <c r="G86" s="26" t="str">
        <f>'申込一覧表（個人種目）'!AB136</f>
        <v/>
      </c>
      <c r="H86" s="26" t="str">
        <f>'申込一覧表（個人種目）'!AC136</f>
        <v/>
      </c>
      <c r="I86" s="26" t="str">
        <f>'申込一覧表（個人種目）'!AD136</f>
        <v/>
      </c>
      <c r="J86" s="17" t="str">
        <f>IF(ISBLANK('申込一覧表（個人種目）'!AE91),"",'申込一覧表（個人種目）'!AE91)</f>
        <v/>
      </c>
      <c r="N86" s="94" t="str">
        <f t="shared" si="8"/>
        <v/>
      </c>
      <c r="O86" s="94" t="str">
        <f t="shared" si="6"/>
        <v/>
      </c>
      <c r="P86" s="94"/>
      <c r="Q86" s="95" t="str">
        <f t="shared" si="9"/>
        <v/>
      </c>
      <c r="R86" s="95" t="str">
        <f t="shared" si="7"/>
        <v/>
      </c>
      <c r="S86" s="95"/>
    </row>
    <row r="87" spans="1:19">
      <c r="A87" s="17">
        <v>86</v>
      </c>
      <c r="B87" s="17" t="str">
        <f>'申込一覧表（個人種目）'!R137</f>
        <v/>
      </c>
      <c r="C87" s="17" t="str">
        <f>'申込一覧表（個人種目）'!X137</f>
        <v xml:space="preserve"> </v>
      </c>
      <c r="D87" s="17" t="str">
        <f>'申込一覧表（個人種目）'!Y137</f>
        <v/>
      </c>
      <c r="E87" s="17" t="str">
        <f>'申込一覧表（個人種目）'!Z137</f>
        <v/>
      </c>
      <c r="F87" s="17" t="str">
        <f>'申込一覧表（個人種目）'!AA137</f>
        <v/>
      </c>
      <c r="G87" s="26" t="str">
        <f>'申込一覧表（個人種目）'!AB137</f>
        <v/>
      </c>
      <c r="H87" s="26" t="str">
        <f>'申込一覧表（個人種目）'!AC137</f>
        <v/>
      </c>
      <c r="I87" s="26" t="str">
        <f>'申込一覧表（個人種目）'!AD137</f>
        <v/>
      </c>
      <c r="J87" s="17" t="str">
        <f>IF(ISBLANK('申込一覧表（個人種目）'!AE92),"",'申込一覧表（個人種目）'!AE92)</f>
        <v/>
      </c>
      <c r="N87" s="94" t="str">
        <f t="shared" si="8"/>
        <v/>
      </c>
      <c r="O87" s="94" t="str">
        <f t="shared" si="6"/>
        <v/>
      </c>
      <c r="P87" s="94"/>
      <c r="Q87" s="95" t="str">
        <f t="shared" si="9"/>
        <v/>
      </c>
      <c r="R87" s="95" t="str">
        <f t="shared" si="7"/>
        <v/>
      </c>
      <c r="S87" s="95"/>
    </row>
    <row r="88" spans="1:19">
      <c r="A88" s="17">
        <v>87</v>
      </c>
      <c r="B88" s="17" t="str">
        <f>'申込一覧表（個人種目）'!R138</f>
        <v/>
      </c>
      <c r="C88" s="17" t="str">
        <f>'申込一覧表（個人種目）'!X138</f>
        <v xml:space="preserve"> </v>
      </c>
      <c r="D88" s="17" t="str">
        <f>'申込一覧表（個人種目）'!Y138</f>
        <v/>
      </c>
      <c r="E88" s="17" t="str">
        <f>'申込一覧表（個人種目）'!Z138</f>
        <v/>
      </c>
      <c r="F88" s="17" t="str">
        <f>'申込一覧表（個人種目）'!AA138</f>
        <v/>
      </c>
      <c r="G88" s="26" t="str">
        <f>'申込一覧表（個人種目）'!AB138</f>
        <v/>
      </c>
      <c r="H88" s="26" t="str">
        <f>'申込一覧表（個人種目）'!AC138</f>
        <v/>
      </c>
      <c r="I88" s="26" t="str">
        <f>'申込一覧表（個人種目）'!AD138</f>
        <v/>
      </c>
      <c r="J88" s="17" t="str">
        <f>IF(ISBLANK('申込一覧表（個人種目）'!AE93),"",'申込一覧表（個人種目）'!AE93)</f>
        <v/>
      </c>
      <c r="N88" s="94" t="str">
        <f t="shared" si="8"/>
        <v/>
      </c>
      <c r="O88" s="94" t="str">
        <f t="shared" si="6"/>
        <v/>
      </c>
      <c r="P88" s="94"/>
      <c r="Q88" s="95" t="str">
        <f t="shared" si="9"/>
        <v/>
      </c>
      <c r="R88" s="95" t="str">
        <f t="shared" si="7"/>
        <v/>
      </c>
      <c r="S88" s="95"/>
    </row>
    <row r="89" spans="1:19">
      <c r="A89" s="17">
        <v>88</v>
      </c>
      <c r="B89" s="17" t="str">
        <f>'申込一覧表（個人種目）'!R139</f>
        <v/>
      </c>
      <c r="C89" s="17" t="str">
        <f>'申込一覧表（個人種目）'!X139</f>
        <v xml:space="preserve"> </v>
      </c>
      <c r="D89" s="17" t="str">
        <f>'申込一覧表（個人種目）'!Y139</f>
        <v/>
      </c>
      <c r="E89" s="17" t="str">
        <f>'申込一覧表（個人種目）'!Z139</f>
        <v/>
      </c>
      <c r="F89" s="17" t="str">
        <f>'申込一覧表（個人種目）'!AA139</f>
        <v/>
      </c>
      <c r="G89" s="26" t="str">
        <f>'申込一覧表（個人種目）'!AB139</f>
        <v/>
      </c>
      <c r="H89" s="26" t="str">
        <f>'申込一覧表（個人種目）'!AC139</f>
        <v/>
      </c>
      <c r="I89" s="26" t="str">
        <f>'申込一覧表（個人種目）'!AD139</f>
        <v/>
      </c>
      <c r="J89" s="17" t="str">
        <f>IF(ISBLANK('申込一覧表（個人種目）'!AE94),"",'申込一覧表（個人種目）'!AE94)</f>
        <v/>
      </c>
      <c r="N89" s="94" t="str">
        <f t="shared" si="8"/>
        <v/>
      </c>
      <c r="O89" s="94" t="str">
        <f t="shared" si="6"/>
        <v/>
      </c>
      <c r="P89" s="94"/>
      <c r="Q89" s="95" t="str">
        <f t="shared" si="9"/>
        <v/>
      </c>
      <c r="R89" s="95" t="str">
        <f t="shared" si="7"/>
        <v/>
      </c>
      <c r="S89" s="95"/>
    </row>
    <row r="90" spans="1:19">
      <c r="A90" s="17">
        <v>89</v>
      </c>
      <c r="B90" s="17" t="str">
        <f>'申込一覧表（個人種目）'!R140</f>
        <v/>
      </c>
      <c r="C90" s="17" t="str">
        <f>'申込一覧表（個人種目）'!X140</f>
        <v xml:space="preserve"> </v>
      </c>
      <c r="D90" s="17" t="str">
        <f>'申込一覧表（個人種目）'!Y140</f>
        <v/>
      </c>
      <c r="E90" s="17" t="str">
        <f>'申込一覧表（個人種目）'!Z140</f>
        <v/>
      </c>
      <c r="F90" s="17" t="str">
        <f>'申込一覧表（個人種目）'!AA140</f>
        <v/>
      </c>
      <c r="G90" s="26" t="str">
        <f>'申込一覧表（個人種目）'!AB140</f>
        <v/>
      </c>
      <c r="H90" s="26" t="str">
        <f>'申込一覧表（個人種目）'!AC140</f>
        <v/>
      </c>
      <c r="I90" s="26" t="str">
        <f>'申込一覧表（個人種目）'!AD140</f>
        <v/>
      </c>
      <c r="J90" s="17" t="str">
        <f>IF(ISBLANK('申込一覧表（個人種目）'!AE95),"",'申込一覧表（個人種目）'!AE95)</f>
        <v/>
      </c>
      <c r="N90" s="94" t="str">
        <f t="shared" si="8"/>
        <v/>
      </c>
      <c r="O90" s="94" t="str">
        <f t="shared" si="6"/>
        <v/>
      </c>
      <c r="P90" s="94"/>
      <c r="Q90" s="95" t="str">
        <f t="shared" si="9"/>
        <v/>
      </c>
      <c r="R90" s="95" t="str">
        <f t="shared" si="7"/>
        <v/>
      </c>
      <c r="S90" s="95"/>
    </row>
    <row r="91" spans="1:19">
      <c r="A91" s="17">
        <v>90</v>
      </c>
      <c r="B91" s="17" t="str">
        <f>'申込一覧表（個人種目）'!R141</f>
        <v/>
      </c>
      <c r="C91" s="17" t="str">
        <f>'申込一覧表（個人種目）'!X141</f>
        <v xml:space="preserve"> </v>
      </c>
      <c r="D91" s="17" t="str">
        <f>'申込一覧表（個人種目）'!Y141</f>
        <v/>
      </c>
      <c r="E91" s="17" t="str">
        <f>'申込一覧表（個人種目）'!Z141</f>
        <v/>
      </c>
      <c r="F91" s="17" t="str">
        <f>'申込一覧表（個人種目）'!AA141</f>
        <v/>
      </c>
      <c r="G91" s="26" t="str">
        <f>'申込一覧表（個人種目）'!AB141</f>
        <v/>
      </c>
      <c r="H91" s="26" t="str">
        <f>'申込一覧表（個人種目）'!AC141</f>
        <v/>
      </c>
      <c r="I91" s="26" t="str">
        <f>'申込一覧表（個人種目）'!AD141</f>
        <v/>
      </c>
      <c r="J91" s="17" t="str">
        <f>IF(ISBLANK('申込一覧表（個人種目）'!AE96),"",'申込一覧表（個人種目）'!AE96)</f>
        <v/>
      </c>
      <c r="N91" s="94" t="str">
        <f t="shared" si="8"/>
        <v/>
      </c>
      <c r="O91" s="94" t="str">
        <f t="shared" si="6"/>
        <v/>
      </c>
      <c r="P91" s="94"/>
      <c r="Q91" s="95" t="str">
        <f t="shared" si="9"/>
        <v/>
      </c>
      <c r="R91" s="95" t="str">
        <f t="shared" si="7"/>
        <v/>
      </c>
      <c r="S91" s="95"/>
    </row>
    <row r="92" spans="1:19">
      <c r="A92" s="17">
        <v>91</v>
      </c>
      <c r="B92" s="17" t="str">
        <f>'申込一覧表（個人種目）'!R142</f>
        <v/>
      </c>
      <c r="C92" s="17" t="str">
        <f>'申込一覧表（個人種目）'!X142</f>
        <v xml:space="preserve"> </v>
      </c>
      <c r="D92" s="17" t="str">
        <f>'申込一覧表（個人種目）'!Y142</f>
        <v/>
      </c>
      <c r="E92" s="17" t="str">
        <f>'申込一覧表（個人種目）'!Z142</f>
        <v/>
      </c>
      <c r="F92" s="17" t="str">
        <f>'申込一覧表（個人種目）'!AA142</f>
        <v/>
      </c>
      <c r="G92" s="26" t="str">
        <f>'申込一覧表（個人種目）'!AB142</f>
        <v/>
      </c>
      <c r="H92" s="26" t="str">
        <f>'申込一覧表（個人種目）'!AC142</f>
        <v/>
      </c>
      <c r="I92" s="26" t="str">
        <f>'申込一覧表（個人種目）'!AD142</f>
        <v/>
      </c>
      <c r="J92" s="17" t="str">
        <f>IF(ISBLANK('申込一覧表（個人種目）'!AE97),"",'申込一覧表（個人種目）'!AE97)</f>
        <v/>
      </c>
      <c r="N92" s="94" t="str">
        <f t="shared" si="8"/>
        <v/>
      </c>
      <c r="O92" s="94" t="str">
        <f t="shared" si="6"/>
        <v/>
      </c>
      <c r="P92" s="94"/>
      <c r="Q92" s="95" t="str">
        <f t="shared" si="9"/>
        <v/>
      </c>
      <c r="R92" s="95" t="str">
        <f t="shared" si="7"/>
        <v/>
      </c>
      <c r="S92" s="95"/>
    </row>
    <row r="93" spans="1:19">
      <c r="A93" s="17">
        <v>92</v>
      </c>
      <c r="B93" s="17" t="str">
        <f>'申込一覧表（個人種目）'!R143</f>
        <v/>
      </c>
      <c r="C93" s="17" t="str">
        <f>'申込一覧表（個人種目）'!X143</f>
        <v xml:space="preserve"> </v>
      </c>
      <c r="D93" s="17" t="str">
        <f>'申込一覧表（個人種目）'!Y143</f>
        <v/>
      </c>
      <c r="E93" s="17" t="str">
        <f>'申込一覧表（個人種目）'!Z143</f>
        <v/>
      </c>
      <c r="F93" s="17" t="str">
        <f>'申込一覧表（個人種目）'!AA143</f>
        <v/>
      </c>
      <c r="G93" s="26" t="str">
        <f>'申込一覧表（個人種目）'!AB143</f>
        <v/>
      </c>
      <c r="H93" s="26" t="str">
        <f>'申込一覧表（個人種目）'!AC143</f>
        <v/>
      </c>
      <c r="I93" s="26" t="str">
        <f>'申込一覧表（個人種目）'!AD143</f>
        <v/>
      </c>
      <c r="J93" s="17" t="str">
        <f>IF(ISBLANK('申込一覧表（個人種目）'!AE98),"",'申込一覧表（個人種目）'!AE98)</f>
        <v/>
      </c>
      <c r="N93" s="94" t="str">
        <f t="shared" si="8"/>
        <v/>
      </c>
      <c r="O93" s="94" t="str">
        <f t="shared" si="6"/>
        <v/>
      </c>
      <c r="P93" s="94"/>
      <c r="Q93" s="95" t="str">
        <f t="shared" si="9"/>
        <v/>
      </c>
      <c r="R93" s="95" t="str">
        <f t="shared" si="7"/>
        <v/>
      </c>
      <c r="S93" s="95"/>
    </row>
    <row r="94" spans="1:19">
      <c r="A94" s="17">
        <v>93</v>
      </c>
      <c r="B94" s="17" t="str">
        <f>'申込一覧表（個人種目）'!R144</f>
        <v/>
      </c>
      <c r="C94" s="17" t="str">
        <f>'申込一覧表（個人種目）'!X144</f>
        <v xml:space="preserve"> </v>
      </c>
      <c r="D94" s="17" t="str">
        <f>'申込一覧表（個人種目）'!Y144</f>
        <v/>
      </c>
      <c r="E94" s="17" t="str">
        <f>'申込一覧表（個人種目）'!Z144</f>
        <v/>
      </c>
      <c r="F94" s="17" t="str">
        <f>'申込一覧表（個人種目）'!AA144</f>
        <v/>
      </c>
      <c r="G94" s="26" t="str">
        <f>'申込一覧表（個人種目）'!AB144</f>
        <v/>
      </c>
      <c r="H94" s="26" t="str">
        <f>'申込一覧表（個人種目）'!AC144</f>
        <v/>
      </c>
      <c r="I94" s="26" t="str">
        <f>'申込一覧表（個人種目）'!AD144</f>
        <v/>
      </c>
      <c r="J94" s="17" t="str">
        <f>IF(ISBLANK('申込一覧表（個人種目）'!AE99),"",'申込一覧表（個人種目）'!AE99)</f>
        <v/>
      </c>
      <c r="N94" s="94" t="str">
        <f t="shared" si="8"/>
        <v/>
      </c>
      <c r="O94" s="94" t="str">
        <f t="shared" si="6"/>
        <v/>
      </c>
      <c r="P94" s="94"/>
      <c r="Q94" s="95" t="str">
        <f t="shared" si="9"/>
        <v/>
      </c>
      <c r="R94" s="95" t="str">
        <f t="shared" si="7"/>
        <v/>
      </c>
      <c r="S94" s="95"/>
    </row>
    <row r="95" spans="1:19">
      <c r="A95" s="17">
        <v>94</v>
      </c>
      <c r="B95" s="17" t="str">
        <f>'申込一覧表（個人種目）'!R145</f>
        <v/>
      </c>
      <c r="C95" s="17" t="str">
        <f>'申込一覧表（個人種目）'!X145</f>
        <v xml:space="preserve"> </v>
      </c>
      <c r="D95" s="17" t="str">
        <f>'申込一覧表（個人種目）'!Y145</f>
        <v/>
      </c>
      <c r="E95" s="17" t="str">
        <f>'申込一覧表（個人種目）'!Z145</f>
        <v/>
      </c>
      <c r="F95" s="17" t="str">
        <f>'申込一覧表（個人種目）'!AA145</f>
        <v/>
      </c>
      <c r="G95" s="26" t="str">
        <f>'申込一覧表（個人種目）'!AB145</f>
        <v/>
      </c>
      <c r="H95" s="26" t="str">
        <f>'申込一覧表（個人種目）'!AC145</f>
        <v/>
      </c>
      <c r="I95" s="26" t="str">
        <f>'申込一覧表（個人種目）'!AD145</f>
        <v/>
      </c>
      <c r="J95" s="17" t="str">
        <f>IF(ISBLANK('申込一覧表（個人種目）'!AE100),"",'申込一覧表（個人種目）'!AE100)</f>
        <v/>
      </c>
      <c r="N95" s="94" t="str">
        <f t="shared" si="8"/>
        <v/>
      </c>
      <c r="O95" s="94" t="str">
        <f t="shared" si="6"/>
        <v/>
      </c>
      <c r="P95" s="94"/>
      <c r="Q95" s="95" t="str">
        <f t="shared" si="9"/>
        <v/>
      </c>
      <c r="R95" s="95" t="str">
        <f t="shared" si="7"/>
        <v/>
      </c>
      <c r="S95" s="95"/>
    </row>
    <row r="96" spans="1:19">
      <c r="A96" s="17">
        <v>95</v>
      </c>
      <c r="B96" s="17" t="str">
        <f>'申込一覧表（個人種目）'!R146</f>
        <v/>
      </c>
      <c r="C96" s="17" t="str">
        <f>'申込一覧表（個人種目）'!X146</f>
        <v xml:space="preserve"> </v>
      </c>
      <c r="D96" s="17" t="str">
        <f>'申込一覧表（個人種目）'!Y146</f>
        <v/>
      </c>
      <c r="E96" s="17" t="str">
        <f>'申込一覧表（個人種目）'!Z146</f>
        <v/>
      </c>
      <c r="F96" s="17" t="str">
        <f>'申込一覧表（個人種目）'!AA146</f>
        <v/>
      </c>
      <c r="G96" s="26" t="str">
        <f>'申込一覧表（個人種目）'!AB146</f>
        <v/>
      </c>
      <c r="H96" s="26" t="str">
        <f>'申込一覧表（個人種目）'!AC146</f>
        <v/>
      </c>
      <c r="I96" s="26" t="str">
        <f>'申込一覧表（個人種目）'!AD146</f>
        <v/>
      </c>
      <c r="J96" s="17" t="str">
        <f>IF(ISBLANK('申込一覧表（個人種目）'!AE101),"",'申込一覧表（個人種目）'!AE101)</f>
        <v/>
      </c>
      <c r="N96" s="94" t="str">
        <f t="shared" si="8"/>
        <v/>
      </c>
      <c r="O96" s="94" t="str">
        <f t="shared" si="6"/>
        <v/>
      </c>
      <c r="P96" s="94"/>
      <c r="Q96" s="95" t="str">
        <f t="shared" si="9"/>
        <v/>
      </c>
      <c r="R96" s="95" t="str">
        <f t="shared" si="7"/>
        <v/>
      </c>
      <c r="S96" s="95"/>
    </row>
    <row r="97" spans="1:19">
      <c r="A97" s="17">
        <v>96</v>
      </c>
      <c r="B97" s="17" t="str">
        <f>'申込一覧表（個人種目）'!R147</f>
        <v/>
      </c>
      <c r="C97" s="17" t="str">
        <f>'申込一覧表（個人種目）'!X147</f>
        <v xml:space="preserve"> </v>
      </c>
      <c r="D97" s="17" t="str">
        <f>'申込一覧表（個人種目）'!Y147</f>
        <v/>
      </c>
      <c r="E97" s="17" t="str">
        <f>'申込一覧表（個人種目）'!Z147</f>
        <v/>
      </c>
      <c r="F97" s="17" t="str">
        <f>'申込一覧表（個人種目）'!AA147</f>
        <v/>
      </c>
      <c r="G97" s="26" t="str">
        <f>'申込一覧表（個人種目）'!AB147</f>
        <v/>
      </c>
      <c r="H97" s="26" t="str">
        <f>'申込一覧表（個人種目）'!AC147</f>
        <v/>
      </c>
      <c r="I97" s="26" t="str">
        <f>'申込一覧表（個人種目）'!AD147</f>
        <v/>
      </c>
      <c r="J97" s="17" t="str">
        <f>IF(ISBLANK('申込一覧表（個人種目）'!AE102),"",'申込一覧表（個人種目）'!AE102)</f>
        <v/>
      </c>
      <c r="N97" s="94" t="str">
        <f t="shared" si="8"/>
        <v/>
      </c>
      <c r="O97" s="94" t="str">
        <f t="shared" si="6"/>
        <v/>
      </c>
      <c r="P97" s="94"/>
      <c r="Q97" s="95" t="str">
        <f t="shared" si="9"/>
        <v/>
      </c>
      <c r="R97" s="95" t="str">
        <f t="shared" si="7"/>
        <v/>
      </c>
      <c r="S97" s="95"/>
    </row>
    <row r="98" spans="1:19">
      <c r="A98" s="17">
        <v>97</v>
      </c>
      <c r="B98" s="17" t="str">
        <f>'申込一覧表（個人種目）'!R148</f>
        <v/>
      </c>
      <c r="C98" s="17" t="str">
        <f>'申込一覧表（個人種目）'!X148</f>
        <v xml:space="preserve"> </v>
      </c>
      <c r="D98" s="17" t="str">
        <f>'申込一覧表（個人種目）'!Y148</f>
        <v/>
      </c>
      <c r="E98" s="17" t="str">
        <f>'申込一覧表（個人種目）'!Z148</f>
        <v/>
      </c>
      <c r="F98" s="17" t="str">
        <f>'申込一覧表（個人種目）'!AA148</f>
        <v/>
      </c>
      <c r="G98" s="26" t="str">
        <f>'申込一覧表（個人種目）'!AB148</f>
        <v/>
      </c>
      <c r="H98" s="26" t="str">
        <f>'申込一覧表（個人種目）'!AC148</f>
        <v/>
      </c>
      <c r="I98" s="26" t="str">
        <f>'申込一覧表（個人種目）'!AD148</f>
        <v/>
      </c>
      <c r="J98" s="17" t="str">
        <f>IF(ISBLANK('申込一覧表（個人種目）'!AE103),"",'申込一覧表（個人種目）'!AE103)</f>
        <v/>
      </c>
      <c r="N98" s="94" t="str">
        <f t="shared" si="8"/>
        <v/>
      </c>
      <c r="O98" s="94" t="str">
        <f t="shared" ref="O98:O125" si="10">IF(N98="","",1/COUNTIF($N$2:$N$125,N98))</f>
        <v/>
      </c>
      <c r="P98" s="94"/>
      <c r="Q98" s="95" t="str">
        <f t="shared" si="9"/>
        <v/>
      </c>
      <c r="R98" s="95" t="str">
        <f t="shared" ref="R98:R125" si="11">IF(Q98="","",1/COUNTIF($Q$2:$Q$125,Q98))</f>
        <v/>
      </c>
      <c r="S98" s="95"/>
    </row>
    <row r="99" spans="1:19">
      <c r="A99" s="17">
        <v>98</v>
      </c>
      <c r="B99" s="17" t="str">
        <f>'申込一覧表（個人種目）'!R149</f>
        <v/>
      </c>
      <c r="C99" s="17" t="str">
        <f>'申込一覧表（個人種目）'!X149</f>
        <v xml:space="preserve"> </v>
      </c>
      <c r="D99" s="17" t="str">
        <f>'申込一覧表（個人種目）'!Y149</f>
        <v/>
      </c>
      <c r="E99" s="17" t="str">
        <f>'申込一覧表（個人種目）'!Z149</f>
        <v/>
      </c>
      <c r="F99" s="17" t="str">
        <f>'申込一覧表（個人種目）'!AA149</f>
        <v/>
      </c>
      <c r="G99" s="26" t="str">
        <f>'申込一覧表（個人種目）'!AB149</f>
        <v/>
      </c>
      <c r="H99" s="26" t="str">
        <f>'申込一覧表（個人種目）'!AC149</f>
        <v/>
      </c>
      <c r="I99" s="26" t="str">
        <f>'申込一覧表（個人種目）'!AD149</f>
        <v/>
      </c>
      <c r="J99" s="17" t="str">
        <f>IF(ISBLANK('申込一覧表（個人種目）'!AE104),"",'申込一覧表（個人種目）'!AE104)</f>
        <v/>
      </c>
      <c r="N99" s="94" t="str">
        <f t="shared" si="8"/>
        <v/>
      </c>
      <c r="O99" s="94" t="str">
        <f t="shared" si="10"/>
        <v/>
      </c>
      <c r="P99" s="94"/>
      <c r="Q99" s="95" t="str">
        <f t="shared" si="9"/>
        <v/>
      </c>
      <c r="R99" s="95" t="str">
        <f t="shared" si="11"/>
        <v/>
      </c>
      <c r="S99" s="95"/>
    </row>
    <row r="100" spans="1:19">
      <c r="A100" s="17">
        <v>99</v>
      </c>
      <c r="B100" s="17" t="str">
        <f>'申込一覧表（個人種目）'!R150</f>
        <v/>
      </c>
      <c r="C100" s="17" t="str">
        <f>'申込一覧表（個人種目）'!X150</f>
        <v xml:space="preserve"> </v>
      </c>
      <c r="D100" s="17" t="str">
        <f>'申込一覧表（個人種目）'!Y150</f>
        <v/>
      </c>
      <c r="E100" s="17" t="str">
        <f>'申込一覧表（個人種目）'!Z150</f>
        <v/>
      </c>
      <c r="F100" s="17" t="str">
        <f>'申込一覧表（個人種目）'!AA150</f>
        <v/>
      </c>
      <c r="G100" s="26" t="str">
        <f>'申込一覧表（個人種目）'!AB150</f>
        <v/>
      </c>
      <c r="H100" s="26" t="str">
        <f>'申込一覧表（個人種目）'!AC150</f>
        <v/>
      </c>
      <c r="I100" s="26" t="str">
        <f>'申込一覧表（個人種目）'!AD150</f>
        <v/>
      </c>
      <c r="J100" s="17" t="str">
        <f>IF(ISBLANK('申込一覧表（個人種目）'!AE105),"",'申込一覧表（個人種目）'!AE105)</f>
        <v/>
      </c>
      <c r="N100" s="94" t="str">
        <f t="shared" si="8"/>
        <v/>
      </c>
      <c r="O100" s="94" t="str">
        <f t="shared" si="10"/>
        <v/>
      </c>
      <c r="P100" s="94"/>
      <c r="Q100" s="95" t="str">
        <f t="shared" si="9"/>
        <v/>
      </c>
      <c r="R100" s="95" t="str">
        <f t="shared" si="11"/>
        <v/>
      </c>
      <c r="S100" s="95"/>
    </row>
    <row r="101" spans="1:19">
      <c r="A101" s="17">
        <v>100</v>
      </c>
      <c r="B101" s="17" t="str">
        <f>'申込一覧表（個人種目）'!R151</f>
        <v/>
      </c>
      <c r="C101" s="17" t="str">
        <f>'申込一覧表（個人種目）'!X151</f>
        <v xml:space="preserve"> </v>
      </c>
      <c r="D101" s="17" t="str">
        <f>'申込一覧表（個人種目）'!Y151</f>
        <v/>
      </c>
      <c r="E101" s="17" t="str">
        <f>'申込一覧表（個人種目）'!Z151</f>
        <v/>
      </c>
      <c r="F101" s="17" t="str">
        <f>'申込一覧表（個人種目）'!AA151</f>
        <v/>
      </c>
      <c r="G101" s="26" t="str">
        <f>'申込一覧表（個人種目）'!AB151</f>
        <v/>
      </c>
      <c r="H101" s="26" t="str">
        <f>'申込一覧表（個人種目）'!AC151</f>
        <v/>
      </c>
      <c r="I101" s="26" t="str">
        <f>'申込一覧表（個人種目）'!AD151</f>
        <v/>
      </c>
      <c r="J101" s="17" t="str">
        <f>IF(ISBLANK('申込一覧表（個人種目）'!AE106),"",'申込一覧表（個人種目）'!AE106)</f>
        <v/>
      </c>
      <c r="N101" s="94" t="str">
        <f t="shared" si="8"/>
        <v/>
      </c>
      <c r="O101" s="94" t="str">
        <f t="shared" si="10"/>
        <v/>
      </c>
      <c r="P101" s="94"/>
      <c r="Q101" s="95" t="str">
        <f t="shared" si="9"/>
        <v/>
      </c>
      <c r="R101" s="95" t="str">
        <f t="shared" si="11"/>
        <v/>
      </c>
      <c r="S101" s="95"/>
    </row>
    <row r="102" spans="1:19">
      <c r="A102" s="17">
        <v>1</v>
      </c>
      <c r="B102" s="17" t="str">
        <f>'申込一覧表（リレー種目）'!R7</f>
        <v/>
      </c>
      <c r="C102" s="17" t="str">
        <f>'申込一覧表（リレー種目）'!X7</f>
        <v/>
      </c>
      <c r="D102" s="17" t="str">
        <f>'申込一覧表（リレー種目）'!Y7</f>
        <v/>
      </c>
      <c r="E102" s="17" t="str">
        <f>'申込一覧表（リレー種目）'!Z7</f>
        <v/>
      </c>
      <c r="F102" s="17" t="str">
        <f>'申込一覧表（リレー種目）'!AA7</f>
        <v/>
      </c>
      <c r="G102" s="26" t="str">
        <f>'申込一覧表（リレー種目）'!AB7</f>
        <v/>
      </c>
      <c r="H102" s="26" t="str">
        <f>'申込一覧表（リレー種目）'!AC7</f>
        <v/>
      </c>
      <c r="I102" s="26" t="str">
        <f>'申込一覧表（リレー種目）'!AD7</f>
        <v/>
      </c>
      <c r="J102" s="17" t="str">
        <f>IF(ISBLANK('申込一覧表（個人種目）'!AE107),"",'申込一覧表（個人種目）'!AE107)</f>
        <v/>
      </c>
      <c r="N102" s="94" t="str">
        <f t="shared" si="8"/>
        <v/>
      </c>
      <c r="O102" s="94" t="str">
        <f t="shared" si="10"/>
        <v/>
      </c>
      <c r="P102" s="94"/>
      <c r="Q102" s="95" t="str">
        <f t="shared" si="9"/>
        <v/>
      </c>
      <c r="R102" s="95" t="str">
        <f t="shared" si="11"/>
        <v/>
      </c>
      <c r="S102" s="95"/>
    </row>
    <row r="103" spans="1:19">
      <c r="A103" s="17">
        <v>2</v>
      </c>
      <c r="B103" s="17" t="str">
        <f>'申込一覧表（リレー種目）'!R8</f>
        <v/>
      </c>
      <c r="C103" s="17" t="str">
        <f>'申込一覧表（リレー種目）'!X8</f>
        <v/>
      </c>
      <c r="D103" s="17" t="str">
        <f>'申込一覧表（リレー種目）'!Y8</f>
        <v/>
      </c>
      <c r="E103" s="17" t="str">
        <f>'申込一覧表（リレー種目）'!Z8</f>
        <v/>
      </c>
      <c r="F103" s="17" t="str">
        <f>'申込一覧表（リレー種目）'!AA8</f>
        <v/>
      </c>
      <c r="G103" s="26" t="str">
        <f>'申込一覧表（リレー種目）'!AB8</f>
        <v/>
      </c>
      <c r="H103" s="26" t="str">
        <f>'申込一覧表（リレー種目）'!AC8</f>
        <v/>
      </c>
      <c r="I103" s="26" t="str">
        <f>'申込一覧表（リレー種目）'!AD8</f>
        <v/>
      </c>
      <c r="J103" s="17" t="str">
        <f>IF(ISBLANK('申込一覧表（個人種目）'!AE108),"",'申込一覧表（個人種目）'!AE108)</f>
        <v/>
      </c>
      <c r="N103" s="94" t="str">
        <f t="shared" si="8"/>
        <v/>
      </c>
      <c r="O103" s="94" t="str">
        <f t="shared" si="10"/>
        <v/>
      </c>
      <c r="P103" s="94"/>
      <c r="Q103" s="95" t="str">
        <f t="shared" si="9"/>
        <v/>
      </c>
      <c r="R103" s="95" t="str">
        <f t="shared" si="11"/>
        <v/>
      </c>
      <c r="S103" s="95"/>
    </row>
    <row r="104" spans="1:19">
      <c r="A104" s="17">
        <v>3</v>
      </c>
      <c r="B104" s="17" t="str">
        <f>'申込一覧表（リレー種目）'!R9</f>
        <v/>
      </c>
      <c r="C104" s="17" t="str">
        <f>'申込一覧表（リレー種目）'!X9</f>
        <v/>
      </c>
      <c r="D104" s="17" t="str">
        <f>'申込一覧表（リレー種目）'!Y9</f>
        <v/>
      </c>
      <c r="E104" s="17" t="str">
        <f>'申込一覧表（リレー種目）'!Z9</f>
        <v/>
      </c>
      <c r="F104" s="17" t="str">
        <f>'申込一覧表（リレー種目）'!AA9</f>
        <v/>
      </c>
      <c r="G104" s="26" t="str">
        <f>'申込一覧表（リレー種目）'!AB9</f>
        <v/>
      </c>
      <c r="H104" s="26" t="str">
        <f>'申込一覧表（リレー種目）'!AC9</f>
        <v/>
      </c>
      <c r="I104" s="26" t="str">
        <f>'申込一覧表（リレー種目）'!AD9</f>
        <v/>
      </c>
      <c r="J104" s="17" t="str">
        <f>IF(ISBLANK('申込一覧表（個人種目）'!AE109),"",'申込一覧表（個人種目）'!AE109)</f>
        <v/>
      </c>
      <c r="N104" s="94" t="str">
        <f t="shared" si="8"/>
        <v/>
      </c>
      <c r="O104" s="94" t="str">
        <f t="shared" si="10"/>
        <v/>
      </c>
      <c r="P104" s="94"/>
      <c r="Q104" s="95" t="str">
        <f t="shared" si="9"/>
        <v/>
      </c>
      <c r="R104" s="95" t="str">
        <f t="shared" si="11"/>
        <v/>
      </c>
      <c r="S104" s="95"/>
    </row>
    <row r="105" spans="1:19">
      <c r="A105" s="17">
        <v>4</v>
      </c>
      <c r="B105" s="17" t="str">
        <f>'申込一覧表（リレー種目）'!R10</f>
        <v/>
      </c>
      <c r="C105" s="17" t="str">
        <f>'申込一覧表（リレー種目）'!X10</f>
        <v/>
      </c>
      <c r="D105" s="17" t="str">
        <f>'申込一覧表（リレー種目）'!Y10</f>
        <v/>
      </c>
      <c r="E105" s="17" t="str">
        <f>'申込一覧表（リレー種目）'!Z10</f>
        <v/>
      </c>
      <c r="F105" s="17" t="str">
        <f>'申込一覧表（リレー種目）'!AA10</f>
        <v/>
      </c>
      <c r="G105" s="26" t="str">
        <f>'申込一覧表（リレー種目）'!AB10</f>
        <v/>
      </c>
      <c r="H105" s="26" t="str">
        <f>'申込一覧表（リレー種目）'!AC10</f>
        <v/>
      </c>
      <c r="I105" s="26" t="str">
        <f>'申込一覧表（リレー種目）'!AD10</f>
        <v/>
      </c>
      <c r="J105" s="17" t="str">
        <f>IF(ISBLANK('申込一覧表（個人種目）'!AE110),"",'申込一覧表（個人種目）'!AE110)</f>
        <v/>
      </c>
      <c r="N105" s="94" t="str">
        <f t="shared" si="8"/>
        <v/>
      </c>
      <c r="O105" s="94" t="str">
        <f t="shared" si="10"/>
        <v/>
      </c>
      <c r="P105" s="94"/>
      <c r="Q105" s="95" t="str">
        <f t="shared" si="9"/>
        <v/>
      </c>
      <c r="R105" s="95" t="str">
        <f t="shared" si="11"/>
        <v/>
      </c>
      <c r="S105" s="95"/>
    </row>
    <row r="106" spans="1:19">
      <c r="A106" s="17">
        <v>5</v>
      </c>
      <c r="B106" s="17" t="str">
        <f>'申込一覧表（リレー種目）'!R11</f>
        <v/>
      </c>
      <c r="C106" s="17" t="str">
        <f>'申込一覧表（リレー種目）'!X11</f>
        <v/>
      </c>
      <c r="D106" s="17" t="str">
        <f>'申込一覧表（リレー種目）'!Y11</f>
        <v/>
      </c>
      <c r="E106" s="17" t="str">
        <f>'申込一覧表（リレー種目）'!Z11</f>
        <v/>
      </c>
      <c r="F106" s="17" t="str">
        <f>'申込一覧表（リレー種目）'!AA11</f>
        <v/>
      </c>
      <c r="G106" s="26" t="str">
        <f>'申込一覧表（リレー種目）'!AB11</f>
        <v/>
      </c>
      <c r="H106" s="26" t="str">
        <f>'申込一覧表（リレー種目）'!AC11</f>
        <v/>
      </c>
      <c r="I106" s="26" t="str">
        <f>'申込一覧表（リレー種目）'!AD11</f>
        <v/>
      </c>
      <c r="J106" s="17" t="str">
        <f>IF(ISBLANK('申込一覧表（個人種目）'!AE111),"",'申込一覧表（個人種目）'!AE111)</f>
        <v/>
      </c>
      <c r="N106" s="94" t="str">
        <f t="shared" si="8"/>
        <v/>
      </c>
      <c r="O106" s="94" t="str">
        <f t="shared" si="10"/>
        <v/>
      </c>
      <c r="P106" s="94"/>
      <c r="Q106" s="95" t="str">
        <f t="shared" si="9"/>
        <v/>
      </c>
      <c r="R106" s="95" t="str">
        <f t="shared" si="11"/>
        <v/>
      </c>
      <c r="S106" s="95"/>
    </row>
    <row r="107" spans="1:19">
      <c r="A107" s="17">
        <v>6</v>
      </c>
      <c r="B107" s="17" t="str">
        <f>'申込一覧表（リレー種目）'!R12</f>
        <v/>
      </c>
      <c r="C107" s="17" t="str">
        <f>'申込一覧表（リレー種目）'!X12</f>
        <v/>
      </c>
      <c r="D107" s="17" t="str">
        <f>'申込一覧表（リレー種目）'!Y12</f>
        <v/>
      </c>
      <c r="E107" s="17" t="str">
        <f>'申込一覧表（リレー種目）'!Z12</f>
        <v/>
      </c>
      <c r="F107" s="17" t="str">
        <f>'申込一覧表（リレー種目）'!AA12</f>
        <v/>
      </c>
      <c r="G107" s="26" t="str">
        <f>'申込一覧表（リレー種目）'!AB12</f>
        <v/>
      </c>
      <c r="H107" s="26" t="str">
        <f>'申込一覧表（リレー種目）'!AC12</f>
        <v/>
      </c>
      <c r="I107" s="26" t="str">
        <f>'申込一覧表（リレー種目）'!AD12</f>
        <v/>
      </c>
      <c r="J107" s="17" t="str">
        <f>IF(ISBLANK('申込一覧表（個人種目）'!AE112),"",'申込一覧表（個人種目）'!AE112)</f>
        <v/>
      </c>
      <c r="N107" s="94" t="str">
        <f t="shared" si="8"/>
        <v/>
      </c>
      <c r="O107" s="94" t="str">
        <f t="shared" si="10"/>
        <v/>
      </c>
      <c r="P107" s="94"/>
      <c r="Q107" s="95" t="str">
        <f t="shared" si="9"/>
        <v/>
      </c>
      <c r="R107" s="95" t="str">
        <f t="shared" si="11"/>
        <v/>
      </c>
      <c r="S107" s="95"/>
    </row>
    <row r="108" spans="1:19">
      <c r="A108" s="17">
        <v>7</v>
      </c>
      <c r="B108" s="17" t="str">
        <f>'申込一覧表（リレー種目）'!R13</f>
        <v/>
      </c>
      <c r="C108" s="17" t="str">
        <f>'申込一覧表（リレー種目）'!X13</f>
        <v/>
      </c>
      <c r="D108" s="17" t="str">
        <f>'申込一覧表（リレー種目）'!Y13</f>
        <v/>
      </c>
      <c r="E108" s="17" t="str">
        <f>'申込一覧表（リレー種目）'!Z13</f>
        <v/>
      </c>
      <c r="F108" s="17" t="str">
        <f>'申込一覧表（リレー種目）'!AA13</f>
        <v/>
      </c>
      <c r="G108" s="26" t="str">
        <f>'申込一覧表（リレー種目）'!AB13</f>
        <v/>
      </c>
      <c r="H108" s="26" t="str">
        <f>'申込一覧表（リレー種目）'!AC13</f>
        <v/>
      </c>
      <c r="I108" s="26" t="str">
        <f>'申込一覧表（リレー種目）'!AD13</f>
        <v/>
      </c>
      <c r="J108" s="17" t="str">
        <f>IF(ISBLANK('申込一覧表（個人種目）'!AE113),"",'申込一覧表（個人種目）'!AE113)</f>
        <v/>
      </c>
      <c r="N108" s="94" t="str">
        <f t="shared" si="8"/>
        <v/>
      </c>
      <c r="O108" s="94" t="str">
        <f t="shared" si="10"/>
        <v/>
      </c>
      <c r="P108" s="94"/>
      <c r="Q108" s="95" t="str">
        <f t="shared" si="9"/>
        <v/>
      </c>
      <c r="R108" s="95" t="str">
        <f t="shared" si="11"/>
        <v/>
      </c>
      <c r="S108" s="95"/>
    </row>
    <row r="109" spans="1:19">
      <c r="A109" s="17">
        <v>8</v>
      </c>
      <c r="B109" s="17" t="str">
        <f>'申込一覧表（リレー種目）'!R14</f>
        <v/>
      </c>
      <c r="C109" s="17" t="str">
        <f>'申込一覧表（リレー種目）'!X14</f>
        <v/>
      </c>
      <c r="D109" s="17" t="str">
        <f>'申込一覧表（リレー種目）'!Y14</f>
        <v/>
      </c>
      <c r="E109" s="17" t="str">
        <f>'申込一覧表（リレー種目）'!Z14</f>
        <v/>
      </c>
      <c r="F109" s="17" t="str">
        <f>'申込一覧表（リレー種目）'!AA14</f>
        <v/>
      </c>
      <c r="G109" s="26" t="str">
        <f>'申込一覧表（リレー種目）'!AB14</f>
        <v/>
      </c>
      <c r="H109" s="26" t="str">
        <f>'申込一覧表（リレー種目）'!AC14</f>
        <v/>
      </c>
      <c r="I109" s="26" t="str">
        <f>'申込一覧表（リレー種目）'!AD14</f>
        <v/>
      </c>
      <c r="J109" s="17" t="str">
        <f>IF(ISBLANK('申込一覧表（個人種目）'!AE114),"",'申込一覧表（個人種目）'!AE114)</f>
        <v/>
      </c>
      <c r="N109" s="94" t="str">
        <f t="shared" si="8"/>
        <v/>
      </c>
      <c r="O109" s="94" t="str">
        <f t="shared" si="10"/>
        <v/>
      </c>
      <c r="P109" s="94"/>
      <c r="Q109" s="95" t="str">
        <f t="shared" si="9"/>
        <v/>
      </c>
      <c r="R109" s="95" t="str">
        <f t="shared" si="11"/>
        <v/>
      </c>
      <c r="S109" s="95"/>
    </row>
    <row r="110" spans="1:19">
      <c r="A110" s="17">
        <v>9</v>
      </c>
      <c r="B110" s="17" t="str">
        <f>'申込一覧表（リレー種目）'!R15</f>
        <v/>
      </c>
      <c r="C110" s="17" t="str">
        <f>'申込一覧表（リレー種目）'!X15</f>
        <v/>
      </c>
      <c r="D110" s="17" t="str">
        <f>'申込一覧表（リレー種目）'!Y15</f>
        <v/>
      </c>
      <c r="E110" s="17" t="str">
        <f>'申込一覧表（リレー種目）'!Z15</f>
        <v/>
      </c>
      <c r="F110" s="17" t="str">
        <f>'申込一覧表（リレー種目）'!AA15</f>
        <v/>
      </c>
      <c r="G110" s="26" t="str">
        <f>'申込一覧表（リレー種目）'!AB15</f>
        <v/>
      </c>
      <c r="H110" s="26" t="str">
        <f>'申込一覧表（リレー種目）'!AC15</f>
        <v/>
      </c>
      <c r="I110" s="26" t="str">
        <f>'申込一覧表（リレー種目）'!AD15</f>
        <v/>
      </c>
      <c r="J110" s="17" t="str">
        <f>IF(ISBLANK('申込一覧表（個人種目）'!AE115),"",'申込一覧表（個人種目）'!AE115)</f>
        <v/>
      </c>
      <c r="N110" s="94" t="str">
        <f t="shared" si="8"/>
        <v/>
      </c>
      <c r="O110" s="94" t="str">
        <f t="shared" si="10"/>
        <v/>
      </c>
      <c r="P110" s="94"/>
      <c r="Q110" s="95" t="str">
        <f t="shared" si="9"/>
        <v/>
      </c>
      <c r="R110" s="95" t="str">
        <f t="shared" si="11"/>
        <v/>
      </c>
      <c r="S110" s="95"/>
    </row>
    <row r="111" spans="1:19">
      <c r="A111" s="17">
        <v>10</v>
      </c>
      <c r="B111" s="17" t="str">
        <f>'申込一覧表（リレー種目）'!R16</f>
        <v/>
      </c>
      <c r="C111" s="17" t="str">
        <f>'申込一覧表（リレー種目）'!X16</f>
        <v/>
      </c>
      <c r="D111" s="17" t="str">
        <f>'申込一覧表（リレー種目）'!Y16</f>
        <v/>
      </c>
      <c r="E111" s="17" t="str">
        <f>'申込一覧表（リレー種目）'!Z16</f>
        <v/>
      </c>
      <c r="F111" s="17" t="str">
        <f>'申込一覧表（リレー種目）'!AA16</f>
        <v/>
      </c>
      <c r="G111" s="26" t="str">
        <f>'申込一覧表（リレー種目）'!AB16</f>
        <v/>
      </c>
      <c r="H111" s="26" t="str">
        <f>'申込一覧表（リレー種目）'!AC16</f>
        <v/>
      </c>
      <c r="I111" s="26" t="str">
        <f>'申込一覧表（リレー種目）'!AD16</f>
        <v/>
      </c>
      <c r="J111" s="17" t="str">
        <f>IF(ISBLANK('申込一覧表（個人種目）'!AE116),"",'申込一覧表（個人種目）'!AE116)</f>
        <v/>
      </c>
      <c r="N111" s="94" t="str">
        <f t="shared" si="8"/>
        <v/>
      </c>
      <c r="O111" s="94" t="str">
        <f t="shared" si="10"/>
        <v/>
      </c>
      <c r="P111" s="94"/>
      <c r="Q111" s="95" t="str">
        <f t="shared" si="9"/>
        <v/>
      </c>
      <c r="R111" s="95" t="str">
        <f t="shared" si="11"/>
        <v/>
      </c>
      <c r="S111" s="95"/>
    </row>
    <row r="112" spans="1:19">
      <c r="A112" s="17">
        <v>11</v>
      </c>
      <c r="B112" s="17" t="str">
        <f>'申込一覧表（リレー種目）'!R17</f>
        <v/>
      </c>
      <c r="C112" s="17" t="str">
        <f>'申込一覧表（リレー種目）'!X17</f>
        <v/>
      </c>
      <c r="D112" s="17" t="str">
        <f>'申込一覧表（リレー種目）'!Y17</f>
        <v/>
      </c>
      <c r="E112" s="17" t="str">
        <f>'申込一覧表（リレー種目）'!Z17</f>
        <v/>
      </c>
      <c r="F112" s="17" t="str">
        <f>'申込一覧表（リレー種目）'!AA17</f>
        <v/>
      </c>
      <c r="G112" s="26" t="str">
        <f>'申込一覧表（リレー種目）'!AB17</f>
        <v/>
      </c>
      <c r="H112" s="26" t="str">
        <f>'申込一覧表（リレー種目）'!AC17</f>
        <v/>
      </c>
      <c r="I112" s="26" t="str">
        <f>'申込一覧表（リレー種目）'!AD17</f>
        <v/>
      </c>
      <c r="J112" s="17" t="str">
        <f>IF(ISBLANK('申込一覧表（個人種目）'!AE117),"",'申込一覧表（個人種目）'!AE117)</f>
        <v/>
      </c>
      <c r="N112" s="94" t="str">
        <f t="shared" si="8"/>
        <v/>
      </c>
      <c r="O112" s="94" t="str">
        <f t="shared" si="10"/>
        <v/>
      </c>
      <c r="P112" s="94"/>
      <c r="Q112" s="95" t="str">
        <f t="shared" si="9"/>
        <v/>
      </c>
      <c r="R112" s="95" t="str">
        <f t="shared" si="11"/>
        <v/>
      </c>
      <c r="S112" s="95"/>
    </row>
    <row r="113" spans="1:19">
      <c r="A113" s="17">
        <v>12</v>
      </c>
      <c r="B113" s="17" t="str">
        <f>'申込一覧表（リレー種目）'!R18</f>
        <v/>
      </c>
      <c r="C113" s="17" t="str">
        <f>'申込一覧表（リレー種目）'!X18</f>
        <v/>
      </c>
      <c r="D113" s="17" t="str">
        <f>'申込一覧表（リレー種目）'!Y18</f>
        <v/>
      </c>
      <c r="E113" s="17" t="str">
        <f>'申込一覧表（リレー種目）'!Z18</f>
        <v/>
      </c>
      <c r="F113" s="17" t="str">
        <f>'申込一覧表（リレー種目）'!AA18</f>
        <v/>
      </c>
      <c r="G113" s="26" t="str">
        <f>'申込一覧表（リレー種目）'!AB18</f>
        <v/>
      </c>
      <c r="H113" s="26" t="str">
        <f>'申込一覧表（リレー種目）'!AC18</f>
        <v/>
      </c>
      <c r="I113" s="26" t="str">
        <f>'申込一覧表（リレー種目）'!AD18</f>
        <v/>
      </c>
      <c r="J113" s="17" t="str">
        <f>IF(ISBLANK('申込一覧表（個人種目）'!AE118),"",'申込一覧表（個人種目）'!AE118)</f>
        <v/>
      </c>
      <c r="N113" s="94" t="str">
        <f t="shared" si="8"/>
        <v/>
      </c>
      <c r="O113" s="94" t="str">
        <f t="shared" si="10"/>
        <v/>
      </c>
      <c r="P113" s="94"/>
      <c r="Q113" s="95" t="str">
        <f t="shared" si="9"/>
        <v/>
      </c>
      <c r="R113" s="95" t="str">
        <f t="shared" si="11"/>
        <v/>
      </c>
      <c r="S113" s="95"/>
    </row>
    <row r="114" spans="1:19">
      <c r="A114" s="17">
        <v>13</v>
      </c>
      <c r="B114" s="17" t="str">
        <f>'申込一覧表（リレー種目）'!R19</f>
        <v/>
      </c>
      <c r="C114" s="17" t="str">
        <f>'申込一覧表（リレー種目）'!X19</f>
        <v/>
      </c>
      <c r="D114" s="17" t="str">
        <f>'申込一覧表（リレー種目）'!Y19</f>
        <v/>
      </c>
      <c r="E114" s="17" t="str">
        <f>'申込一覧表（リレー種目）'!Z19</f>
        <v/>
      </c>
      <c r="F114" s="17" t="str">
        <f>'申込一覧表（リレー種目）'!AA19</f>
        <v/>
      </c>
      <c r="G114" s="26" t="str">
        <f>'申込一覧表（リレー種目）'!AB19</f>
        <v/>
      </c>
      <c r="H114" s="26" t="str">
        <f>'申込一覧表（リレー種目）'!AC19</f>
        <v/>
      </c>
      <c r="I114" s="26" t="str">
        <f>'申込一覧表（リレー種目）'!AD19</f>
        <v/>
      </c>
      <c r="J114" s="17" t="str">
        <f>IF(ISBLANK('申込一覧表（個人種目）'!AE119),"",'申込一覧表（個人種目）'!AE119)</f>
        <v/>
      </c>
      <c r="N114" s="94" t="str">
        <f t="shared" si="8"/>
        <v/>
      </c>
      <c r="O114" s="94" t="str">
        <f t="shared" si="10"/>
        <v/>
      </c>
      <c r="P114" s="94"/>
      <c r="Q114" s="95" t="str">
        <f t="shared" si="9"/>
        <v/>
      </c>
      <c r="R114" s="95" t="str">
        <f t="shared" si="11"/>
        <v/>
      </c>
      <c r="S114" s="95"/>
    </row>
    <row r="115" spans="1:19">
      <c r="A115" s="17">
        <v>14</v>
      </c>
      <c r="B115" s="17" t="str">
        <f>'申込一覧表（リレー種目）'!R20</f>
        <v/>
      </c>
      <c r="C115" s="17" t="str">
        <f>'申込一覧表（リレー種目）'!X20</f>
        <v/>
      </c>
      <c r="D115" s="17" t="str">
        <f>'申込一覧表（リレー種目）'!Y20</f>
        <v/>
      </c>
      <c r="E115" s="17" t="str">
        <f>'申込一覧表（リレー種目）'!Z20</f>
        <v/>
      </c>
      <c r="F115" s="17" t="str">
        <f>'申込一覧表（リレー種目）'!AA20</f>
        <v/>
      </c>
      <c r="G115" s="26" t="str">
        <f>'申込一覧表（リレー種目）'!AB20</f>
        <v/>
      </c>
      <c r="H115" s="26" t="str">
        <f>'申込一覧表（リレー種目）'!AC20</f>
        <v/>
      </c>
      <c r="I115" s="26" t="str">
        <f>'申込一覧表（リレー種目）'!AD20</f>
        <v/>
      </c>
      <c r="J115" s="17" t="str">
        <f>IF(ISBLANK('申込一覧表（個人種目）'!AE120),"",'申込一覧表（個人種目）'!AE120)</f>
        <v/>
      </c>
      <c r="N115" s="94" t="str">
        <f t="shared" si="8"/>
        <v/>
      </c>
      <c r="O115" s="94" t="str">
        <f t="shared" si="10"/>
        <v/>
      </c>
      <c r="P115" s="94"/>
      <c r="Q115" s="95" t="str">
        <f t="shared" si="9"/>
        <v/>
      </c>
      <c r="R115" s="95" t="str">
        <f t="shared" si="11"/>
        <v/>
      </c>
      <c r="S115" s="95"/>
    </row>
    <row r="116" spans="1:19">
      <c r="A116" s="17">
        <v>15</v>
      </c>
      <c r="B116" s="17" t="str">
        <f>'申込一覧表（リレー種目）'!R21</f>
        <v/>
      </c>
      <c r="C116" s="17" t="str">
        <f>'申込一覧表（リレー種目）'!X21</f>
        <v/>
      </c>
      <c r="D116" s="17" t="str">
        <f>'申込一覧表（リレー種目）'!Y21</f>
        <v/>
      </c>
      <c r="E116" s="17" t="str">
        <f>'申込一覧表（リレー種目）'!Z21</f>
        <v/>
      </c>
      <c r="F116" s="17" t="str">
        <f>'申込一覧表（リレー種目）'!AA21</f>
        <v/>
      </c>
      <c r="G116" s="26" t="str">
        <f>'申込一覧表（リレー種目）'!AB21</f>
        <v/>
      </c>
      <c r="H116" s="26" t="str">
        <f>'申込一覧表（リレー種目）'!AC21</f>
        <v/>
      </c>
      <c r="I116" s="26" t="str">
        <f>'申込一覧表（リレー種目）'!AD21</f>
        <v/>
      </c>
      <c r="J116" s="17" t="str">
        <f>IF(ISBLANK('申込一覧表（個人種目）'!AE121),"",'申込一覧表（個人種目）'!AE121)</f>
        <v/>
      </c>
      <c r="N116" s="94" t="str">
        <f t="shared" si="8"/>
        <v/>
      </c>
      <c r="O116" s="94" t="str">
        <f t="shared" si="10"/>
        <v/>
      </c>
      <c r="P116" s="94"/>
      <c r="Q116" s="95" t="str">
        <f t="shared" si="9"/>
        <v/>
      </c>
      <c r="R116" s="95" t="str">
        <f t="shared" si="11"/>
        <v/>
      </c>
      <c r="S116" s="95"/>
    </row>
    <row r="117" spans="1:19">
      <c r="A117" s="17">
        <v>16</v>
      </c>
      <c r="B117" s="17" t="str">
        <f>'申込一覧表（リレー種目）'!R22</f>
        <v/>
      </c>
      <c r="C117" s="17" t="str">
        <f>'申込一覧表（リレー種目）'!X22</f>
        <v/>
      </c>
      <c r="D117" s="17" t="str">
        <f>'申込一覧表（リレー種目）'!Y22</f>
        <v/>
      </c>
      <c r="E117" s="17" t="str">
        <f>'申込一覧表（リレー種目）'!Z22</f>
        <v/>
      </c>
      <c r="F117" s="17" t="str">
        <f>'申込一覧表（リレー種目）'!AA22</f>
        <v/>
      </c>
      <c r="G117" s="26" t="str">
        <f>'申込一覧表（リレー種目）'!AB22</f>
        <v/>
      </c>
      <c r="H117" s="26" t="str">
        <f>'申込一覧表（リレー種目）'!AC22</f>
        <v/>
      </c>
      <c r="I117" s="26" t="str">
        <f>'申込一覧表（リレー種目）'!AD22</f>
        <v/>
      </c>
      <c r="J117" s="17" t="str">
        <f>IF(ISBLANK('申込一覧表（個人種目）'!AE122),"",'申込一覧表（個人種目）'!AE122)</f>
        <v/>
      </c>
      <c r="N117" s="94" t="str">
        <f t="shared" si="8"/>
        <v/>
      </c>
      <c r="O117" s="94" t="str">
        <f t="shared" si="10"/>
        <v/>
      </c>
      <c r="P117" s="94"/>
      <c r="Q117" s="95" t="str">
        <f t="shared" si="9"/>
        <v/>
      </c>
      <c r="R117" s="95" t="str">
        <f t="shared" si="11"/>
        <v/>
      </c>
      <c r="S117" s="95"/>
    </row>
    <row r="118" spans="1:19">
      <c r="A118" s="17">
        <v>17</v>
      </c>
      <c r="B118" s="17" t="str">
        <f>'申込一覧表（リレー種目）'!R23</f>
        <v/>
      </c>
      <c r="C118" s="17" t="str">
        <f>'申込一覧表（リレー種目）'!X23</f>
        <v/>
      </c>
      <c r="D118" s="17" t="str">
        <f>'申込一覧表（リレー種目）'!Y23</f>
        <v/>
      </c>
      <c r="E118" s="17" t="str">
        <f>'申込一覧表（リレー種目）'!Z23</f>
        <v/>
      </c>
      <c r="F118" s="17" t="str">
        <f>'申込一覧表（リレー種目）'!AA23</f>
        <v/>
      </c>
      <c r="G118" s="26" t="str">
        <f>'申込一覧表（リレー種目）'!AB23</f>
        <v/>
      </c>
      <c r="H118" s="26" t="str">
        <f>'申込一覧表（リレー種目）'!AC23</f>
        <v/>
      </c>
      <c r="I118" s="26" t="str">
        <f>'申込一覧表（リレー種目）'!AD23</f>
        <v/>
      </c>
      <c r="J118" s="17" t="str">
        <f>IF(ISBLANK('申込一覧表（個人種目）'!AE123),"",'申込一覧表（個人種目）'!AE123)</f>
        <v/>
      </c>
      <c r="N118" s="94" t="str">
        <f t="shared" si="8"/>
        <v/>
      </c>
      <c r="O118" s="94" t="str">
        <f t="shared" si="10"/>
        <v/>
      </c>
      <c r="P118" s="94"/>
      <c r="Q118" s="95" t="str">
        <f t="shared" si="9"/>
        <v/>
      </c>
      <c r="R118" s="95" t="str">
        <f t="shared" si="11"/>
        <v/>
      </c>
      <c r="S118" s="95"/>
    </row>
    <row r="119" spans="1:19">
      <c r="A119" s="17">
        <v>18</v>
      </c>
      <c r="B119" s="17" t="str">
        <f>'申込一覧表（リレー種目）'!R24</f>
        <v/>
      </c>
      <c r="C119" s="17" t="str">
        <f>'申込一覧表（リレー種目）'!X24</f>
        <v/>
      </c>
      <c r="D119" s="17" t="str">
        <f>'申込一覧表（リレー種目）'!Y24</f>
        <v/>
      </c>
      <c r="E119" s="17" t="str">
        <f>'申込一覧表（リレー種目）'!Z24</f>
        <v/>
      </c>
      <c r="F119" s="17" t="str">
        <f>'申込一覧表（リレー種目）'!AA24</f>
        <v/>
      </c>
      <c r="G119" s="26" t="str">
        <f>'申込一覧表（リレー種目）'!AB24</f>
        <v/>
      </c>
      <c r="H119" s="26" t="str">
        <f>'申込一覧表（リレー種目）'!AC24</f>
        <v/>
      </c>
      <c r="I119" s="26" t="str">
        <f>'申込一覧表（リレー種目）'!AD24</f>
        <v/>
      </c>
      <c r="J119" s="17" t="str">
        <f>IF(ISBLANK('申込一覧表（個人種目）'!AE124),"",'申込一覧表（個人種目）'!AE124)</f>
        <v/>
      </c>
      <c r="N119" s="94" t="str">
        <f t="shared" si="8"/>
        <v/>
      </c>
      <c r="O119" s="94" t="str">
        <f t="shared" si="10"/>
        <v/>
      </c>
      <c r="P119" s="94"/>
      <c r="Q119" s="95" t="str">
        <f t="shared" si="9"/>
        <v/>
      </c>
      <c r="R119" s="95" t="str">
        <f t="shared" si="11"/>
        <v/>
      </c>
      <c r="S119" s="95"/>
    </row>
    <row r="120" spans="1:19">
      <c r="A120" s="17">
        <v>19</v>
      </c>
      <c r="B120" s="17" t="str">
        <f>'申込一覧表（リレー種目）'!R25</f>
        <v/>
      </c>
      <c r="C120" s="17" t="str">
        <f>'申込一覧表（リレー種目）'!X25</f>
        <v/>
      </c>
      <c r="D120" s="17" t="str">
        <f>'申込一覧表（リレー種目）'!Y25</f>
        <v/>
      </c>
      <c r="E120" s="17" t="str">
        <f>'申込一覧表（リレー種目）'!Z25</f>
        <v/>
      </c>
      <c r="F120" s="17" t="str">
        <f>'申込一覧表（リレー種目）'!AA25</f>
        <v/>
      </c>
      <c r="G120" s="26" t="str">
        <f>'申込一覧表（リレー種目）'!AB25</f>
        <v/>
      </c>
      <c r="H120" s="26" t="str">
        <f>'申込一覧表（リレー種目）'!AC25</f>
        <v/>
      </c>
      <c r="I120" s="26" t="str">
        <f>'申込一覧表（リレー種目）'!AD25</f>
        <v/>
      </c>
      <c r="J120" s="17" t="str">
        <f>IF(ISBLANK('申込一覧表（個人種目）'!AE125),"",'申込一覧表（個人種目）'!AE125)</f>
        <v/>
      </c>
      <c r="N120" s="94" t="str">
        <f t="shared" si="8"/>
        <v/>
      </c>
      <c r="O120" s="94" t="str">
        <f t="shared" si="10"/>
        <v/>
      </c>
      <c r="P120" s="94"/>
      <c r="Q120" s="95" t="str">
        <f t="shared" si="9"/>
        <v/>
      </c>
      <c r="R120" s="95" t="str">
        <f t="shared" si="11"/>
        <v/>
      </c>
      <c r="S120" s="95"/>
    </row>
    <row r="121" spans="1:19">
      <c r="A121" s="17">
        <v>20</v>
      </c>
      <c r="B121" s="17" t="str">
        <f>'申込一覧表（リレー種目）'!R26</f>
        <v/>
      </c>
      <c r="C121" s="17" t="str">
        <f>'申込一覧表（リレー種目）'!X26</f>
        <v/>
      </c>
      <c r="D121" s="17" t="str">
        <f>'申込一覧表（リレー種目）'!Y26</f>
        <v/>
      </c>
      <c r="E121" s="17" t="str">
        <f>'申込一覧表（リレー種目）'!Z26</f>
        <v/>
      </c>
      <c r="F121" s="17" t="str">
        <f>'申込一覧表（リレー種目）'!AA26</f>
        <v/>
      </c>
      <c r="G121" s="26" t="str">
        <f>'申込一覧表（リレー種目）'!AB26</f>
        <v/>
      </c>
      <c r="H121" s="26" t="str">
        <f>'申込一覧表（リレー種目）'!AC26</f>
        <v/>
      </c>
      <c r="I121" s="26" t="str">
        <f>'申込一覧表（リレー種目）'!AD26</f>
        <v/>
      </c>
      <c r="J121" s="17" t="str">
        <f>IF(ISBLANK('申込一覧表（個人種目）'!AE126),"",'申込一覧表（個人種目）'!AE126)</f>
        <v/>
      </c>
      <c r="N121" s="94" t="str">
        <f t="shared" si="8"/>
        <v/>
      </c>
      <c r="O121" s="94" t="str">
        <f t="shared" si="10"/>
        <v/>
      </c>
      <c r="P121" s="94"/>
      <c r="Q121" s="95" t="str">
        <f t="shared" si="9"/>
        <v/>
      </c>
      <c r="R121" s="95" t="str">
        <f t="shared" si="11"/>
        <v/>
      </c>
      <c r="S121" s="95"/>
    </row>
    <row r="122" spans="1:19">
      <c r="A122" s="17">
        <v>21</v>
      </c>
      <c r="B122" s="17" t="str">
        <f>'申込一覧表（リレー種目）'!R27</f>
        <v/>
      </c>
      <c r="C122" s="17" t="str">
        <f>'申込一覧表（リレー種目）'!X27</f>
        <v/>
      </c>
      <c r="D122" s="17" t="str">
        <f>'申込一覧表（リレー種目）'!Y27</f>
        <v/>
      </c>
      <c r="E122" s="17" t="str">
        <f>'申込一覧表（リレー種目）'!Z27</f>
        <v/>
      </c>
      <c r="F122" s="17" t="str">
        <f>'申込一覧表（リレー種目）'!AA27</f>
        <v/>
      </c>
      <c r="G122" s="26" t="str">
        <f>'申込一覧表（リレー種目）'!AB27</f>
        <v/>
      </c>
      <c r="H122" s="26" t="str">
        <f>'申込一覧表（リレー種目）'!AC27</f>
        <v/>
      </c>
      <c r="I122" s="26" t="str">
        <f>'申込一覧表（リレー種目）'!AD27</f>
        <v/>
      </c>
      <c r="J122" s="17" t="str">
        <f>IF(ISBLANK('申込一覧表（個人種目）'!AE127),"",'申込一覧表（個人種目）'!AE127)</f>
        <v/>
      </c>
      <c r="N122" s="94" t="str">
        <f t="shared" si="8"/>
        <v/>
      </c>
      <c r="O122" s="94" t="str">
        <f t="shared" si="10"/>
        <v/>
      </c>
      <c r="P122" s="94"/>
      <c r="Q122" s="95" t="str">
        <f t="shared" si="9"/>
        <v/>
      </c>
      <c r="R122" s="95" t="str">
        <f t="shared" si="11"/>
        <v/>
      </c>
      <c r="S122" s="95"/>
    </row>
    <row r="123" spans="1:19">
      <c r="A123" s="17">
        <v>22</v>
      </c>
      <c r="B123" s="17" t="str">
        <f>'申込一覧表（リレー種目）'!R28</f>
        <v/>
      </c>
      <c r="C123" s="17" t="str">
        <f>'申込一覧表（リレー種目）'!X28</f>
        <v/>
      </c>
      <c r="D123" s="17" t="str">
        <f>'申込一覧表（リレー種目）'!Y28</f>
        <v/>
      </c>
      <c r="E123" s="17" t="str">
        <f>'申込一覧表（リレー種目）'!Z28</f>
        <v/>
      </c>
      <c r="F123" s="17" t="str">
        <f>'申込一覧表（リレー種目）'!AA28</f>
        <v/>
      </c>
      <c r="G123" s="26" t="str">
        <f>'申込一覧表（リレー種目）'!AB28</f>
        <v/>
      </c>
      <c r="H123" s="26" t="str">
        <f>'申込一覧表（リレー種目）'!AC28</f>
        <v/>
      </c>
      <c r="I123" s="26" t="str">
        <f>'申込一覧表（リレー種目）'!AD28</f>
        <v/>
      </c>
      <c r="J123" s="17" t="str">
        <f>IF(ISBLANK('申込一覧表（個人種目）'!AE128),"",'申込一覧表（個人種目）'!AE128)</f>
        <v/>
      </c>
      <c r="N123" s="94" t="str">
        <f t="shared" si="8"/>
        <v/>
      </c>
      <c r="O123" s="94" t="str">
        <f t="shared" si="10"/>
        <v/>
      </c>
      <c r="P123" s="94"/>
      <c r="Q123" s="95" t="str">
        <f t="shared" si="9"/>
        <v/>
      </c>
      <c r="R123" s="95" t="str">
        <f t="shared" si="11"/>
        <v/>
      </c>
      <c r="S123" s="95"/>
    </row>
    <row r="124" spans="1:19">
      <c r="A124" s="17">
        <v>23</v>
      </c>
      <c r="B124" s="17" t="str">
        <f>'申込一覧表（リレー種目）'!R29</f>
        <v/>
      </c>
      <c r="C124" s="17" t="str">
        <f>'申込一覧表（リレー種目）'!X29</f>
        <v/>
      </c>
      <c r="D124" s="17" t="str">
        <f>'申込一覧表（リレー種目）'!Y29</f>
        <v/>
      </c>
      <c r="E124" s="17" t="str">
        <f>'申込一覧表（リレー種目）'!Z29</f>
        <v/>
      </c>
      <c r="F124" s="17" t="str">
        <f>'申込一覧表（リレー種目）'!AA29</f>
        <v/>
      </c>
      <c r="G124" s="26" t="str">
        <f>'申込一覧表（リレー種目）'!AB29</f>
        <v/>
      </c>
      <c r="H124" s="26" t="str">
        <f>'申込一覧表（リレー種目）'!AC29</f>
        <v/>
      </c>
      <c r="I124" s="26" t="str">
        <f>'申込一覧表（リレー種目）'!AD29</f>
        <v/>
      </c>
      <c r="J124" s="17" t="str">
        <f>IF(ISBLANK('申込一覧表（個人種目）'!AE129),"",'申込一覧表（個人種目）'!AE129)</f>
        <v/>
      </c>
      <c r="N124" s="94" t="str">
        <f t="shared" si="8"/>
        <v/>
      </c>
      <c r="O124" s="94" t="str">
        <f t="shared" si="10"/>
        <v/>
      </c>
      <c r="P124" s="94"/>
      <c r="Q124" s="95" t="str">
        <f t="shared" si="9"/>
        <v/>
      </c>
      <c r="R124" s="95" t="str">
        <f t="shared" si="11"/>
        <v/>
      </c>
      <c r="S124" s="95"/>
    </row>
    <row r="125" spans="1:19">
      <c r="A125" s="17">
        <v>24</v>
      </c>
      <c r="B125" s="17" t="str">
        <f>'申込一覧表（リレー種目）'!R30</f>
        <v/>
      </c>
      <c r="C125" s="17" t="str">
        <f>'申込一覧表（リレー種目）'!X30</f>
        <v/>
      </c>
      <c r="D125" s="17" t="str">
        <f>'申込一覧表（リレー種目）'!Y30</f>
        <v/>
      </c>
      <c r="E125" s="17" t="str">
        <f>'申込一覧表（リレー種目）'!Z30</f>
        <v/>
      </c>
      <c r="F125" s="17" t="str">
        <f>'申込一覧表（リレー種目）'!AA30</f>
        <v/>
      </c>
      <c r="G125" s="26" t="str">
        <f>'申込一覧表（リレー種目）'!AB30</f>
        <v/>
      </c>
      <c r="H125" s="26" t="str">
        <f>'申込一覧表（リレー種目）'!AC30</f>
        <v/>
      </c>
      <c r="I125" s="26" t="str">
        <f>'申込一覧表（リレー種目）'!AD30</f>
        <v/>
      </c>
      <c r="J125" s="17" t="str">
        <f>IF(ISBLANK('申込一覧表（個人種目）'!AE130),"",'申込一覧表（個人種目）'!AE130)</f>
        <v/>
      </c>
      <c r="N125" s="94" t="str">
        <f t="shared" si="8"/>
        <v/>
      </c>
      <c r="O125" s="94" t="str">
        <f t="shared" si="10"/>
        <v/>
      </c>
      <c r="P125" s="94"/>
      <c r="Q125" s="95" t="str">
        <f t="shared" si="9"/>
        <v/>
      </c>
      <c r="R125" s="95" t="str">
        <f t="shared" si="11"/>
        <v/>
      </c>
      <c r="S125" s="95"/>
    </row>
  </sheetData>
  <phoneticPr fontId="1"/>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5"/>
  <sheetViews>
    <sheetView workbookViewId="0">
      <selection activeCell="A7" sqref="A7"/>
    </sheetView>
  </sheetViews>
  <sheetFormatPr defaultRowHeight="13.5"/>
  <cols>
    <col min="1" max="1" width="3.625" style="26" customWidth="1"/>
    <col min="2" max="2" width="15" style="26" bestFit="1" customWidth="1"/>
    <col min="3" max="3" width="9.5" style="26" bestFit="1" customWidth="1"/>
    <col min="4" max="4" width="11.25" style="26" customWidth="1"/>
    <col min="5" max="5" width="9.875" style="26" customWidth="1"/>
    <col min="6" max="6" width="18.125" style="26" customWidth="1"/>
    <col min="7" max="7" width="7.25" style="26" customWidth="1"/>
    <col min="8" max="13" width="11.125" style="26" customWidth="1"/>
    <col min="14" max="16384" width="9" style="26"/>
  </cols>
  <sheetData>
    <row r="1" spans="1:13" s="37" customFormat="1">
      <c r="A1" s="40"/>
      <c r="B1" s="40" t="s">
        <v>787</v>
      </c>
      <c r="C1" s="45" t="s">
        <v>542</v>
      </c>
      <c r="D1" s="45" t="s">
        <v>522</v>
      </c>
      <c r="E1" s="46" t="s">
        <v>785</v>
      </c>
      <c r="F1" s="46" t="s">
        <v>26</v>
      </c>
      <c r="G1" s="46" t="s">
        <v>786</v>
      </c>
      <c r="H1" s="46" t="s">
        <v>806</v>
      </c>
      <c r="I1" s="46" t="s">
        <v>807</v>
      </c>
      <c r="J1" s="46" t="s">
        <v>808</v>
      </c>
      <c r="K1" s="46" t="s">
        <v>809</v>
      </c>
      <c r="L1" s="46" t="s">
        <v>810</v>
      </c>
      <c r="M1" s="46" t="s">
        <v>811</v>
      </c>
    </row>
    <row r="2" spans="1:13" s="37" customFormat="1">
      <c r="A2" s="40">
        <v>1</v>
      </c>
      <c r="B2" s="40" t="str">
        <f>'申込一覧表（リレー種目）'!S7</f>
        <v/>
      </c>
      <c r="C2" s="40" t="str">
        <f>'申込一覧表（リレー種目）'!T7</f>
        <v/>
      </c>
      <c r="D2" s="40" t="str">
        <f>'申込一覧表（リレー種目）'!U7</f>
        <v/>
      </c>
      <c r="E2" s="46" t="e">
        <f>'申込一覧表（リレー種目）'!$AC$4</f>
        <v>#N/A</v>
      </c>
      <c r="F2" s="46" t="str">
        <f>CONCATENATE('申込一覧表（リレー種目）'!$AA$4,'申込一覧表（リレー種目）'!D7)</f>
        <v>0</v>
      </c>
      <c r="G2" s="46" t="str">
        <f>'申込一覧表（リレー種目）'!W7</f>
        <v/>
      </c>
      <c r="H2" s="46" t="str">
        <f>'申込一覧表（リレー種目）'!R7</f>
        <v/>
      </c>
      <c r="I2" s="46" t="str">
        <f>'申込一覧表（リレー種目）'!R8</f>
        <v/>
      </c>
      <c r="J2" s="46" t="str">
        <f>'申込一覧表（リレー種目）'!R9</f>
        <v/>
      </c>
      <c r="K2" s="46" t="str">
        <f>'申込一覧表（リレー種目）'!R10</f>
        <v/>
      </c>
      <c r="L2" s="46" t="str">
        <f>'申込一覧表（リレー種目）'!R11</f>
        <v/>
      </c>
      <c r="M2" s="46" t="str">
        <f>'申込一覧表（リレー種目）'!R12</f>
        <v/>
      </c>
    </row>
    <row r="3" spans="1:13">
      <c r="A3" s="41">
        <v>2</v>
      </c>
      <c r="B3" s="41" t="str">
        <f>'申込一覧表（リレー種目）'!S13</f>
        <v/>
      </c>
      <c r="C3" s="41" t="str">
        <f>'申込一覧表（リレー種目）'!T13</f>
        <v/>
      </c>
      <c r="D3" s="41" t="str">
        <f>'申込一覧表（リレー種目）'!U13</f>
        <v/>
      </c>
      <c r="E3" s="46" t="e">
        <f>'申込一覧表（リレー種目）'!$AC$4</f>
        <v>#N/A</v>
      </c>
      <c r="F3" s="46" t="str">
        <f>CONCATENATE('申込一覧表（リレー種目）'!$AA$4,'申込一覧表（リレー種目）'!D13)</f>
        <v>0</v>
      </c>
      <c r="G3" s="47" t="str">
        <f>'申込一覧表（リレー種目）'!W13</f>
        <v/>
      </c>
      <c r="H3" s="47" t="str">
        <f>'申込一覧表（リレー種目）'!R13</f>
        <v/>
      </c>
      <c r="I3" s="47" t="str">
        <f>'申込一覧表（リレー種目）'!R14</f>
        <v/>
      </c>
      <c r="J3" s="47" t="str">
        <f>'申込一覧表（リレー種目）'!R15</f>
        <v/>
      </c>
      <c r="K3" s="47" t="str">
        <f>'申込一覧表（リレー種目）'!R16</f>
        <v/>
      </c>
      <c r="L3" s="47" t="str">
        <f>'申込一覧表（リレー種目）'!R17</f>
        <v/>
      </c>
      <c r="M3" s="47" t="str">
        <f>'申込一覧表（リレー種目）'!R18</f>
        <v/>
      </c>
    </row>
    <row r="4" spans="1:13">
      <c r="A4" s="41">
        <v>3</v>
      </c>
      <c r="B4" s="41" t="str">
        <f>'申込一覧表（リレー種目）'!S19</f>
        <v/>
      </c>
      <c r="C4" s="41" t="str">
        <f>'申込一覧表（リレー種目）'!T19</f>
        <v/>
      </c>
      <c r="D4" s="41" t="str">
        <f>'申込一覧表（リレー種目）'!U19</f>
        <v/>
      </c>
      <c r="E4" s="46" t="e">
        <f>'申込一覧表（リレー種目）'!$AC$4</f>
        <v>#N/A</v>
      </c>
      <c r="F4" s="46" t="str">
        <f>CONCATENATE('申込一覧表（リレー種目）'!$AA$4,'申込一覧表（リレー種目）'!D19)</f>
        <v>0</v>
      </c>
      <c r="G4" s="47" t="str">
        <f>'申込一覧表（リレー種目）'!W19</f>
        <v/>
      </c>
      <c r="H4" s="47" t="str">
        <f>'申込一覧表（リレー種目）'!R19</f>
        <v/>
      </c>
      <c r="I4" s="47" t="str">
        <f>'申込一覧表（リレー種目）'!R20</f>
        <v/>
      </c>
      <c r="J4" s="47" t="str">
        <f>'申込一覧表（リレー種目）'!R21</f>
        <v/>
      </c>
      <c r="K4" s="47" t="str">
        <f>'申込一覧表（リレー種目）'!R22</f>
        <v/>
      </c>
      <c r="L4" s="47" t="str">
        <f>'申込一覧表（リレー種目）'!R23</f>
        <v/>
      </c>
      <c r="M4" s="47" t="str">
        <f>'申込一覧表（リレー種目）'!R24</f>
        <v/>
      </c>
    </row>
    <row r="5" spans="1:13">
      <c r="A5" s="41">
        <v>4</v>
      </c>
      <c r="B5" s="41" t="str">
        <f>'申込一覧表（リレー種目）'!S25</f>
        <v/>
      </c>
      <c r="C5" s="41" t="str">
        <f>'申込一覧表（リレー種目）'!T25</f>
        <v/>
      </c>
      <c r="D5" s="41" t="str">
        <f>'申込一覧表（リレー種目）'!U25</f>
        <v/>
      </c>
      <c r="E5" s="46" t="e">
        <f>'申込一覧表（リレー種目）'!$AC$4</f>
        <v>#N/A</v>
      </c>
      <c r="F5" s="46" t="str">
        <f>CONCATENATE('申込一覧表（リレー種目）'!$AA$4,'申込一覧表（リレー種目）'!D25)</f>
        <v>0</v>
      </c>
      <c r="G5" s="47" t="str">
        <f>'申込一覧表（リレー種目）'!W25</f>
        <v/>
      </c>
      <c r="H5" s="47" t="str">
        <f>'申込一覧表（リレー種目）'!R25</f>
        <v/>
      </c>
      <c r="I5" s="47" t="str">
        <f>'申込一覧表（リレー種目）'!R26</f>
        <v/>
      </c>
      <c r="J5" s="47" t="str">
        <f>'申込一覧表（リレー種目）'!R27</f>
        <v/>
      </c>
      <c r="K5" s="47" t="str">
        <f>'申込一覧表（リレー種目）'!R28</f>
        <v/>
      </c>
      <c r="L5" s="47" t="str">
        <f>'申込一覧表（リレー種目）'!R29</f>
        <v/>
      </c>
      <c r="M5" s="47" t="str">
        <f>'申込一覧表（リレー種目）'!R30</f>
        <v/>
      </c>
    </row>
  </sheetData>
  <phoneticPr fontId="8"/>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基礎データ（必ず先に記入してください）</vt:lpstr>
      <vt:lpstr>申込一覧表（個人種目）</vt:lpstr>
      <vt:lpstr>申込一覧表（リレー種目）</vt:lpstr>
      <vt:lpstr>自由シート</vt:lpstr>
      <vt:lpstr>(種目・作業用)</vt:lpstr>
      <vt:lpstr>kyougisha転記用</vt:lpstr>
      <vt:lpstr>relay転記用</vt:lpstr>
      <vt:lpstr>gakunen1</vt:lpstr>
      <vt:lpstr>gakunen2</vt:lpstr>
      <vt:lpstr>gender1</vt:lpstr>
      <vt:lpstr>prefec1</vt:lpstr>
      <vt:lpstr>prefec2</vt:lpstr>
      <vt:lpstr>'基礎データ（必ず先に記入してください）'!Print_Area</vt:lpstr>
      <vt:lpstr>'申込一覧表（リレー種目）'!Print_Area</vt:lpstr>
      <vt:lpstr>'申込一覧表（個人種目）'!Print_Area</vt:lpstr>
      <vt:lpstr>shozoku1</vt:lpstr>
      <vt:lpstr>shubetsu1</vt:lpstr>
      <vt:lpstr>shubetsu2</vt:lpstr>
      <vt:lpstr>shumoku1</vt:lpstr>
      <vt:lpstr>shumoku2</vt:lpstr>
      <vt:lpstr>team2</vt:lpstr>
      <vt:lpstr>女</vt:lpstr>
      <vt:lpstr>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kirin</cp:lastModifiedBy>
  <cp:lastPrinted>2018-05-27T05:25:36Z</cp:lastPrinted>
  <dcterms:created xsi:type="dcterms:W3CDTF">2015-11-12T01:11:30Z</dcterms:created>
  <dcterms:modified xsi:type="dcterms:W3CDTF">2019-06-14T08:30:46Z</dcterms:modified>
</cp:coreProperties>
</file>